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EC003Q01NA" sheetId="2" r:id="rId2"/>
    <s:sheet name="EC003Q02NA" sheetId="3" r:id="rId3"/>
    <s:sheet name="EC003Q03NA" sheetId="4" r:id="rId4"/>
    <s:sheet name="EC003Q04NA" sheetId="5" r:id="rId5"/>
    <s:sheet name="EC003Q05NA" sheetId="6" r:id="rId6"/>
    <s:sheet name="EC003Q06NA" sheetId="7" r:id="rId7"/>
    <s:sheet name="EC004Q01NA" sheetId="8" r:id="rId8"/>
    <s:sheet name="EC004Q02NA" sheetId="9" r:id="rId9"/>
    <s:sheet name="EC005Q01NA" sheetId="10" r:id="rId10"/>
    <s:sheet name="EC005Q02NA" sheetId="11" r:id="rId11"/>
    <s:sheet name="EC005Q03NA" sheetId="12" r:id="rId12"/>
    <s:sheet name="EC005Q04NA" sheetId="13" r:id="rId13"/>
    <s:sheet name="EC005Q05NA" sheetId="14" r:id="rId14"/>
    <s:sheet name="EC005Q06NA" sheetId="15" r:id="rId15"/>
    <s:sheet name="EC005Q07NA" sheetId="16" r:id="rId16"/>
    <s:sheet name="EC005Q08NA" sheetId="17" r:id="rId17"/>
    <s:sheet name="EC007Q01NA" sheetId="18" r:id="rId18"/>
    <s:sheet name="EC007Q02NA" sheetId="19" r:id="rId19"/>
    <s:sheet name="EC008Q01NA" sheetId="20" r:id="rId20"/>
    <s:sheet name="EC008Q02NA" sheetId="21" r:id="rId21"/>
    <s:sheet name="EC008Q03NA" sheetId="22" r:id="rId22"/>
    <s:sheet name="EC008Q04NA" sheetId="23" r:id="rId23"/>
    <s:sheet name="EC009Q03NA" sheetId="24" r:id="rId24"/>
    <s:sheet name="EC009Q07NA" sheetId="25" r:id="rId25"/>
    <s:sheet name="EC009Q10NA" sheetId="26" r:id="rId26"/>
    <s:sheet name="EC009Q12NA" sheetId="27" r:id="rId27"/>
    <s:sheet name="EC009Q13NA" sheetId="28" r:id="rId28"/>
    <s:sheet name="EC009Q14NA" sheetId="29" r:id="rId29"/>
    <s:sheet name="EC010Q04NA" sheetId="30" r:id="rId30"/>
    <s:sheet name="EC010Q06NA" sheetId="31" r:id="rId31"/>
    <s:sheet name="EC010Q07NA" sheetId="32" r:id="rId32"/>
    <s:sheet name="EC010Q08NA" sheetId="33" r:id="rId33"/>
    <s:sheet name="EC010Q09NA" sheetId="34" r:id="rId34"/>
    <s:sheet name="EC010Q10NA" sheetId="35" r:id="rId35"/>
    <s:sheet name="EC010Q11NA" sheetId="36" r:id="rId36"/>
    <s:sheet name="EC010Q12NA" sheetId="37" r:id="rId37"/>
    <s:sheet name="EC011Q01NA" sheetId="38" r:id="rId38"/>
    <s:sheet name="EC011Q02NA" sheetId="39" r:id="rId39"/>
    <s:sheet name="EC011Q03NA" sheetId="40" r:id="rId40"/>
    <s:sheet name="EC011Q04NA" sheetId="41" r:id="rId41"/>
    <s:sheet name="EC011Q05NA" sheetId="42" r:id="rId42"/>
    <s:sheet name="EC012Q01NA" sheetId="43" r:id="rId43"/>
    <s:sheet name="EC012Q02NA" sheetId="44" r:id="rId44"/>
    <s:sheet name="EC012Q03NA" sheetId="45" r:id="rId45"/>
    <s:sheet name="EC012Q04NA" sheetId="46" r:id="rId46"/>
    <s:sheet name="EC012Q05NA" sheetId="47" r:id="rId47"/>
    <s:sheet name="EC012Q06NA" sheetId="48" r:id="rId48"/>
    <s:sheet name="EC012Q07NA" sheetId="49" r:id="rId49"/>
    <s:sheet name="EC012Q08NA" sheetId="50" r:id="rId50"/>
    <s:sheet name="EC012Q09NA" sheetId="51" r:id="rId51"/>
    <s:sheet name="EC012Q10NA" sheetId="52" r:id="rId52"/>
    <s:sheet name="EC012Q11NA" sheetId="53" r:id="rId53"/>
    <s:sheet name="EC012Q12NA" sheetId="54" r:id="rId54"/>
    <s:sheet name="EC013Q01NA" sheetId="55" r:id="rId55"/>
    <s:sheet name="EC013Q02NA" sheetId="56" r:id="rId56"/>
    <s:sheet name="EC013Q03NA" sheetId="57" r:id="rId57"/>
    <s:sheet name="EC013Q04NA" sheetId="58" r:id="rId58"/>
    <s:sheet name="EC013Q05NA" sheetId="59" r:id="rId59"/>
    <s:sheet name="EC013Q06NA" sheetId="60" r:id="rId60"/>
    <s:sheet name="EC013Q07NA" sheetId="61" r:id="rId61"/>
    <s:sheet name="EC013Q08NA" sheetId="62" r:id="rId62"/>
    <s:sheet name="EC013Q09NA" sheetId="63" r:id="rId63"/>
    <s:sheet name="EC013Q10NA" sheetId="64" r:id="rId64"/>
    <s:sheet name="EC013Q11NA" sheetId="65" r:id="rId65"/>
    <s:sheet name="EC013Q12NA" sheetId="66" r:id="rId66"/>
    <s:sheet name="EC013Q13NA" sheetId="67" r:id="rId67"/>
    <s:sheet name="EC014Q01NA" sheetId="68" r:id="rId68"/>
    <s:sheet name="EC014Q02NA" sheetId="69" r:id="rId69"/>
    <s:sheet name="EC015Q01NA" sheetId="70" r:id="rId70"/>
    <s:sheet name="EC015Q02NA" sheetId="71" r:id="rId71"/>
    <s:sheet name="EC015Q03NA" sheetId="72" r:id="rId72"/>
    <s:sheet name="EC015Q04NA" sheetId="73" r:id="rId73"/>
    <s:sheet name="EC015Q05NA" sheetId="74" r:id="rId74"/>
    <s:sheet name="EC015Q06NA" sheetId="75" r:id="rId75"/>
    <s:sheet name="EC015Q07NA" sheetId="76" r:id="rId76"/>
    <s:sheet name="EC015Q08NA" sheetId="77" r:id="rId77"/>
    <s:sheet name="EC017Q01NA" sheetId="78" r:id="rId78"/>
    <s:sheet name="EC017Q02NA" sheetId="79" r:id="rId79"/>
    <s:sheet name="EC018Q01NA" sheetId="80" r:id="rId80"/>
    <s:sheet name="EC018Q02NA" sheetId="81" r:id="rId81"/>
    <s:sheet name="EC018Q03NA" sheetId="82" r:id="rId82"/>
    <s:sheet name="EC018Q04NA" sheetId="83" r:id="rId83"/>
    <s:sheet name="EC019Q03NA" sheetId="84" r:id="rId84"/>
    <s:sheet name="EC019Q07NA" sheetId="85" r:id="rId85"/>
    <s:sheet name="EC019Q10NA" sheetId="86" r:id="rId86"/>
    <s:sheet name="EC019Q12NA" sheetId="87" r:id="rId87"/>
    <s:sheet name="EC019Q13NA" sheetId="88" r:id="rId88"/>
    <s:sheet name="EC019Q14NA" sheetId="89" r:id="rId89"/>
    <s:sheet name="EC020Q04NA" sheetId="90" r:id="rId90"/>
    <s:sheet name="EC020Q06NA" sheetId="91" r:id="rId91"/>
    <s:sheet name="EC020Q07NA" sheetId="92" r:id="rId92"/>
    <s:sheet name="EC020Q08NA" sheetId="93" r:id="rId93"/>
    <s:sheet name="EC020Q09NA" sheetId="94" r:id="rId94"/>
    <s:sheet name="EC020Q10NA" sheetId="95" r:id="rId95"/>
    <s:sheet name="EC020Q11NA" sheetId="96" r:id="rId96"/>
    <s:sheet name="EC020Q12NA" sheetId="97" r:id="rId97"/>
    <s:sheet name="EC021Q01NA" sheetId="98" r:id="rId98"/>
    <s:sheet name="EC021Q02NA" sheetId="99" r:id="rId99"/>
    <s:sheet name="EC021Q03NA" sheetId="100" r:id="rId100"/>
    <s:sheet name="EC021Q04NA" sheetId="101" r:id="rId101"/>
    <s:sheet name="EC021Q05NA" sheetId="102" r:id="rId102"/>
    <s:sheet name="EC022Q01NA" sheetId="103" r:id="rId103"/>
    <s:sheet name="EC022Q02NA" sheetId="104" r:id="rId104"/>
    <s:sheet name="EC022Q03NA" sheetId="105" r:id="rId105"/>
    <s:sheet name="EC022Q04NA" sheetId="106" r:id="rId106"/>
    <s:sheet name="EC022Q05NA" sheetId="107" r:id="rId107"/>
    <s:sheet name="EC022Q06NA" sheetId="108" r:id="rId108"/>
    <s:sheet name="EC022Q07NA" sheetId="109" r:id="rId109"/>
    <s:sheet name="EC022Q08NA" sheetId="110" r:id="rId110"/>
    <s:sheet name="EC022Q09NA" sheetId="111" r:id="rId111"/>
    <s:sheet name="EC022Q10NA" sheetId="112" r:id="rId112"/>
    <s:sheet name="EC022Q11NA" sheetId="113" r:id="rId113"/>
    <s:sheet name="EC022Q12NA" sheetId="114" r:id="rId114"/>
    <s:sheet name="EC023Q01NA" sheetId="115" r:id="rId115"/>
    <s:sheet name="EC023Q02NA" sheetId="116" r:id="rId116"/>
    <s:sheet name="EC023Q03NA" sheetId="117" r:id="rId117"/>
    <s:sheet name="EC023Q04NA" sheetId="118" r:id="rId118"/>
    <s:sheet name="EC023Q05NA" sheetId="119" r:id="rId119"/>
    <s:sheet name="EC023Q06NA" sheetId="120" r:id="rId120"/>
    <s:sheet name="EC023Q07NA" sheetId="121" r:id="rId121"/>
    <s:sheet name="EC023Q08NA" sheetId="122" r:id="rId122"/>
    <s:sheet name="EC023Q09NA" sheetId="123" r:id="rId123"/>
    <s:sheet name="EC023Q10NA" sheetId="124" r:id="rId124"/>
    <s:sheet name="EC023Q11NA" sheetId="125" r:id="rId125"/>
    <s:sheet name="EC023Q12NA" sheetId="126" r:id="rId126"/>
    <s:sheet name="EC023Q13NA" sheetId="127" r:id="rId127"/>
    <s:sheet name="EC024Q01NA" sheetId="128" r:id="rId128"/>
    <s:sheet name="EC024Q02NA" sheetId="129" r:id="rId129"/>
    <s:sheet name="EC024Q03NA" sheetId="130" r:id="rId130"/>
    <s:sheet name="EC024Q04NA" sheetId="131" r:id="rId131"/>
    <s:sheet name="EC024Q05NA" sheetId="132" r:id="rId132"/>
    <s:sheet name="EC024Q06NA" sheetId="133" r:id="rId133"/>
    <s:sheet name="EC024Q07NA" sheetId="134" r:id="rId134"/>
    <s:sheet name="EC024Q08NA" sheetId="135" r:id="rId135"/>
    <s:sheet name="EC026Q01NA" sheetId="136" r:id="rId136"/>
    <s:sheet name="EC026Q02NA" sheetId="137" r:id="rId137"/>
    <s:sheet name="EC027Q01NA" sheetId="138" r:id="rId138"/>
    <s:sheet name="EC027Q02NA" sheetId="139" r:id="rId139"/>
    <s:sheet name="EC027Q03NA" sheetId="140" r:id="rId140"/>
    <s:sheet name="EC027Q04NA" sheetId="141" r:id="rId141"/>
    <s:sheet name="EC028Q01NA" sheetId="142" r:id="rId142"/>
    <s:sheet name="EC028Q02NA" sheetId="143" r:id="rId143"/>
    <s:sheet name="EC028Q03NA" sheetId="144" r:id="rId144"/>
    <s:sheet name="EC029Q01NA" sheetId="145" r:id="rId145"/>
    <s:sheet name="EC030Q01NA" sheetId="146" r:id="rId146"/>
    <s:sheet name="EC030Q02NA" sheetId="147" r:id="rId147"/>
    <s:sheet name="EC030Q03NA" sheetId="148" r:id="rId148"/>
    <s:sheet name="EC030Q04NA" sheetId="149" r:id="rId149"/>
    <s:sheet name="EC030Q05NA" sheetId="150" r:id="rId150"/>
    <s:sheet name="EC030Q06NA" sheetId="151" r:id="rId151"/>
    <s:sheet name="EC030Q07NA" sheetId="152" r:id="rId152"/>
    <s:sheet name="EC031Q01TA" sheetId="153" r:id="rId153"/>
    <s:sheet name="EC032Q01TA" sheetId="154" r:id="rId154"/>
    <s:sheet name="EC033Q01NA" sheetId="155" r:id="rId155"/>
  </s:sheets>
  <s:definedNames/>
  <s:calcPr calcId="124519" fullCalcOnLoad="1"/>
</s:workbook>
</file>

<file path=xl/sharedStrings.xml><?xml version="1.0" encoding="utf-8"?>
<sst xmlns="http://schemas.openxmlformats.org/spreadsheetml/2006/main" uniqueCount="597">
  <si>
    <t>Table of Contents</t>
  </si>
  <si>
    <t>EC003Q01NA</t>
  </si>
  <si>
    <t>Which &lt;school science&gt; subjects are covered? Physics</t>
  </si>
  <si>
    <t>EC003Q02NA</t>
  </si>
  <si>
    <t>Which &lt;school science&gt; subjects are covered? Chemistry</t>
  </si>
  <si>
    <t>EC003Q03NA</t>
  </si>
  <si>
    <t>Which &lt;school science&gt; subjects are covered? Biology</t>
  </si>
  <si>
    <t>EC003Q04NA</t>
  </si>
  <si>
    <t>Which &lt;school science&gt; subjects are covered? &lt;Earth and space&gt;</t>
  </si>
  <si>
    <t>EC003Q05NA</t>
  </si>
  <si>
    <t>Which &lt;school science&gt; subjects are covered? Applied science and technology (e.g. &lt;country-specific example&gt;)</t>
  </si>
  <si>
    <t>EC003Q06NA</t>
  </si>
  <si>
    <t>Which &lt;school science&gt; subjects are covered? &lt;General or integrated science&gt; (e.g. &lt;country-specific example&gt;)</t>
  </si>
  <si>
    <t>EC004Q01NA</t>
  </si>
  <si>
    <t>Add science inst. cover? Content covered in regular school courses</t>
  </si>
  <si>
    <t>EC004Q02NA</t>
  </si>
  <si>
    <t>Add science inst. cover? New or additional content not covered in regular school courses</t>
  </si>
  <si>
    <t>EC005Q01NA</t>
  </si>
  <si>
    <t>Sci. instruct. participate? One-on-one tutoring with a person</t>
  </si>
  <si>
    <t>EC005Q02NA</t>
  </si>
  <si>
    <t>Sci. instruct. participate? Internet tutoring with a person (including e.g. &lt;Skype&gt;)</t>
  </si>
  <si>
    <t>EC005Q03NA</t>
  </si>
  <si>
    <t>Sci. instruct. participate? Internet or computer tutoring with a programme or application</t>
  </si>
  <si>
    <t>EC005Q04NA</t>
  </si>
  <si>
    <t>Sci. instruct. participate? Live instruction by a person</t>
  </si>
  <si>
    <t>EC005Q05NA</t>
  </si>
  <si>
    <t>Sci. instruct. participate? Video-recorded instruction by a person</t>
  </si>
  <si>
    <t>EC005Q06NA</t>
  </si>
  <si>
    <t>Sci. instruct. participate? Small group study or practice (2 to 7 students)</t>
  </si>
  <si>
    <t>EC005Q07NA</t>
  </si>
  <si>
    <t>Sci. instruct. participate? Large group study or practice (8 or more students)</t>
  </si>
  <si>
    <t>EC005Q08NA</t>
  </si>
  <si>
    <t>Sci. instruct. participate? Other additional science instruction</t>
  </si>
  <si>
    <t>EC007Q01NA</t>
  </si>
  <si>
    <t>Where do you attend this additional science instruction? In my regular school building</t>
  </si>
  <si>
    <t>EC007Q02NA</t>
  </si>
  <si>
    <t>Where do you attend this additional science instruction? At some other place, i.e., not in my reg school building</t>
  </si>
  <si>
    <t>EC008Q01NA</t>
  </si>
  <si>
    <t>The teacher is one of my regular teachers in this years school courses. (science)</t>
  </si>
  <si>
    <t>EC008Q02NA</t>
  </si>
  <si>
    <t>The teacher regularly teaches students my age in school but is not my teacher in any of my regular courses. (science)</t>
  </si>
  <si>
    <t>EC008Q03NA</t>
  </si>
  <si>
    <t>The teacher mainly works for a business or organisation specialised in additional instruction. (science)</t>
  </si>
  <si>
    <t>EC008Q04NA</t>
  </si>
  <si>
    <t>The teacher is not specialised teaching personnel (e.g. a student). (science)</t>
  </si>
  <si>
    <t>EC009Q03NA</t>
  </si>
  <si>
    <t>Compare your &lt;school science&gt; lessons at school\your add sci inst. My teacher does a lot to help</t>
  </si>
  <si>
    <t>EC009Q07NA</t>
  </si>
  <si>
    <t>Compare your &lt;school science&gt; lessons at school\your add sci inst. My teacher is pleased when I</t>
  </si>
  <si>
    <t>EC009Q10NA</t>
  </si>
  <si>
    <t>Compare your &lt;school science&gt; lessons at school\your add sci inst. My teacher gives hints</t>
  </si>
  <si>
    <t>EC009Q12NA</t>
  </si>
  <si>
    <t>Compare your &lt;school science&gt; lessons at school\your add sci inst. My teacher helps me\find ways</t>
  </si>
  <si>
    <t>EC009Q13NA</t>
  </si>
  <si>
    <t>Compare your &lt;school science&gt; lessons at school\your add sci inst. Once we identify why</t>
  </si>
  <si>
    <t>EC009Q14NA</t>
  </si>
  <si>
    <t>Compare your &lt;school science&gt; lessons at school\your add sci inst. My teacher adapts the content</t>
  </si>
  <si>
    <t>EC010Q04NA</t>
  </si>
  <si>
    <t>Compare &lt;school science&gt; lessons in school\add sci instruct. It takes long time until I have gathered all the materia</t>
  </si>
  <si>
    <t>EC010Q06NA</t>
  </si>
  <si>
    <t>Compare &lt;school science&gt; lessons in school\add sci instruct. I talk about things that don't have anything to do with</t>
  </si>
  <si>
    <t>EC010Q07NA</t>
  </si>
  <si>
    <t>Compare &lt;school science&gt; lessons in school\add sci instruct. At the end of a lesson, my teacher summarises learning</t>
  </si>
  <si>
    <t>EC010Q08NA</t>
  </si>
  <si>
    <t>Compare &lt;school science&gt; lessons in school\add sci instruct. My teacher points out the most important aspects\topic.</t>
  </si>
  <si>
    <t>EC010Q09NA</t>
  </si>
  <si>
    <t>Compare &lt;school science&gt; lessons in school\add sci instruct. I am often bored.</t>
  </si>
  <si>
    <t>EC010Q10NA</t>
  </si>
  <si>
    <t>Compare &lt;school science&gt; lessons in school\add sci instruct. It takes very long until I am ready to get started.</t>
  </si>
  <si>
    <t>EC010Q11NA</t>
  </si>
  <si>
    <t>Compare &lt;school science&gt; lessons in school\add sci instruct. I should learn in a cert actvty.</t>
  </si>
  <si>
    <t>EC010Q12NA</t>
  </si>
  <si>
    <t>Compare &lt;school science&gt; lessons in school\add sci instruct. My teacher points out the broader context of a learning</t>
  </si>
  <si>
    <t>EC011Q01NA</t>
  </si>
  <si>
    <t>Compare &lt;school science&gt; lessons in school\add sci instruct. I get along well with my teachers.</t>
  </si>
  <si>
    <t>EC011Q02NA</t>
  </si>
  <si>
    <t>Compare &lt;school science&gt; lessons in school\add sci instruct. My teachers are interested in my well-being.</t>
  </si>
  <si>
    <t>EC011Q03NA</t>
  </si>
  <si>
    <t>Compare &lt;school science&gt; lessons in school\add sci instruct. My teachers really listen to what I have to say.</t>
  </si>
  <si>
    <t>EC011Q04NA</t>
  </si>
  <si>
    <t>Compare &lt;school science&gt; lessons in school\add sci instruct. If I need extra help, I will receive it from teachers.</t>
  </si>
  <si>
    <t>EC011Q05NA</t>
  </si>
  <si>
    <t>Compare &lt;school science&gt; lessons in school\add sci instruct. My teachers treat me fairly.</t>
  </si>
  <si>
    <t>EC012Q01NA</t>
  </si>
  <si>
    <t>Why do you attend additional science instruction in this school year? I want to learn more.</t>
  </si>
  <si>
    <t>EC012Q02NA</t>
  </si>
  <si>
    <t>Why do you attend additional science instruction in this school year? I want to prepare for exams.</t>
  </si>
  <si>
    <t>EC012Q03NA</t>
  </si>
  <si>
    <t>Why do you attend additional science instruction in this school year? I was attracted by the tutoring advertisement.</t>
  </si>
  <si>
    <t>EC012Q04NA</t>
  </si>
  <si>
    <t>Why do you attend additional science instruction in this school year? My parents wanted me to attend.</t>
  </si>
  <si>
    <t>EC012Q05NA</t>
  </si>
  <si>
    <t>Why do you attend additional science instruction in this school year? Many of my friends are doing it.</t>
  </si>
  <si>
    <t>EC012Q06NA</t>
  </si>
  <si>
    <t>Why do you attend additional science instruction in this school year? My teachers recommend it.</t>
  </si>
  <si>
    <t>EC012Q07NA</t>
  </si>
  <si>
    <t>Why do you attend additional science instruction in this school year? I want to improve my grades.</t>
  </si>
  <si>
    <t>EC012Q08NA</t>
  </si>
  <si>
    <t>Why do you attend additional science instruction in this school year? I need to improve my grades.</t>
  </si>
  <si>
    <t>EC012Q09NA</t>
  </si>
  <si>
    <t>Why do you attend additional science instruction in this school year? It is gratifying to study.</t>
  </si>
  <si>
    <t>EC012Q10NA</t>
  </si>
  <si>
    <t>Why do you attend additional science instruction in this school year? It looks good on a résumé.</t>
  </si>
  <si>
    <t>EC012Q11NA</t>
  </si>
  <si>
    <t>Why do you attend additional science instruction in this school year? It is necessary for a job.</t>
  </si>
  <si>
    <t>EC012Q12NA</t>
  </si>
  <si>
    <t>Why do you attend additional science instruction in this school year? Other reason.</t>
  </si>
  <si>
    <t>EC013Q01NA</t>
  </si>
  <si>
    <t>Why don't you attend additional science in this school year? I don't need any additional science instruction.</t>
  </si>
  <si>
    <t>EC013Q02NA</t>
  </si>
  <si>
    <t>Why don't you attend additional science in this school year? None of the available offerings suit my needs.</t>
  </si>
  <si>
    <t>EC013Q03NA</t>
  </si>
  <si>
    <t>Why don't you attend additional science in this school year? Not many of my friends are doing it.</t>
  </si>
  <si>
    <t>EC013Q04NA</t>
  </si>
  <si>
    <t>Why don't you attend additional science in this school year? I don't have time.</t>
  </si>
  <si>
    <t>EC013Q05NA</t>
  </si>
  <si>
    <t>Why don't you attend additional science in this school year? I don't have the money.</t>
  </si>
  <si>
    <t>EC013Q06NA</t>
  </si>
  <si>
    <t>Why don't you attend additional science in this school year? My school teachers are knowledgeable enough.</t>
  </si>
  <si>
    <t>EC013Q07NA</t>
  </si>
  <si>
    <t>Why don't you attend additional science in this school year? My parents don't want me to do it.</t>
  </si>
  <si>
    <t>EC013Q08NA</t>
  </si>
  <si>
    <t>Why don't you attend additional science in this school year? It doesnt seem worth the money.</t>
  </si>
  <si>
    <t>EC013Q09NA</t>
  </si>
  <si>
    <t>Why don't you attend additional science in this school year? My teachers say it is not useful.</t>
  </si>
  <si>
    <t>EC013Q10NA</t>
  </si>
  <si>
    <t>Why don't you attend additional science in this school year? I have never considered add. science instruction.</t>
  </si>
  <si>
    <t>EC013Q11NA</t>
  </si>
  <si>
    <t>Why don't you attend additional science in this school year? Add. science instruction not avail. where I live.</t>
  </si>
  <si>
    <t>EC013Q12NA</t>
  </si>
  <si>
    <t>Why don't you attend additional science in this school year? My family helps me instead.</t>
  </si>
  <si>
    <t>EC013Q13NA</t>
  </si>
  <si>
    <t>Why don't you attend additional science in this school year? My peers and friends help me instead.</t>
  </si>
  <si>
    <t>EC014Q01NA</t>
  </si>
  <si>
    <t>What does additional math cover? Content covered in regular school courses</t>
  </si>
  <si>
    <t>EC014Q02NA</t>
  </si>
  <si>
    <t>What does additonal math cover? New or additional content notcovered in regular school courses</t>
  </si>
  <si>
    <t>EC015Q01NA</t>
  </si>
  <si>
    <t>Which math instruction do you participate? One-on-one tutoring with a person</t>
  </si>
  <si>
    <t>EC015Q02NA</t>
  </si>
  <si>
    <t>Which math instruction do you participate? Internet tutoring with a person (including e.g. &lt;Skype&gt;)</t>
  </si>
  <si>
    <t>EC015Q03NA</t>
  </si>
  <si>
    <t>Which math instruction do you participate? Internet or computer tutoring with a programme or application</t>
  </si>
  <si>
    <t>EC015Q04NA</t>
  </si>
  <si>
    <t>Which math instruction do you participate? Live instruction by a person</t>
  </si>
  <si>
    <t>EC015Q05NA</t>
  </si>
  <si>
    <t>Which math instruction do you participate? Video-recorded instruction by a person</t>
  </si>
  <si>
    <t>EC015Q06NA</t>
  </si>
  <si>
    <t>Which math instruction do you participate? Small group study or practice (2 to 7 students)</t>
  </si>
  <si>
    <t>EC015Q07NA</t>
  </si>
  <si>
    <t>Which math instruction do you participate? Large group study or practice (8 or more students)</t>
  </si>
  <si>
    <t>EC015Q08NA</t>
  </si>
  <si>
    <t>Which math instruction do you participate? Other additional mathematics instruction</t>
  </si>
  <si>
    <t>EC017Q01NA</t>
  </si>
  <si>
    <t>Where do you attend this additional mathematics instruction? In my regular school building</t>
  </si>
  <si>
    <t>EC017Q02NA</t>
  </si>
  <si>
    <t>Where do you attend this additional mathematics instruction? At some other place, i.e., not in my regular school</t>
  </si>
  <si>
    <t>EC018Q01NA</t>
  </si>
  <si>
    <t>The teacher is one of my regular teachers in this years school courses. (mathematics)</t>
  </si>
  <si>
    <t>EC018Q02NA</t>
  </si>
  <si>
    <t>The teacher regularly teaches students my age in school but is not my teacher in any of my regular school courses. (m</t>
  </si>
  <si>
    <t>EC018Q03NA</t>
  </si>
  <si>
    <t>The teacher mainly works for a business or organisation specialised in additional instruction. (mathematics)</t>
  </si>
  <si>
    <t>EC018Q04NA</t>
  </si>
  <si>
    <t>The teacher is not specialised teaching personnel (e.g. a student). (mathematics)</t>
  </si>
  <si>
    <t>EC019Q03NA</t>
  </si>
  <si>
    <t>My teacher does a lot to help me.</t>
  </si>
  <si>
    <t>EC019Q07NA</t>
  </si>
  <si>
    <t>My teacher is pleased when I come up with new solutions to a problem.</t>
  </si>
  <si>
    <t>EC019Q10NA</t>
  </si>
  <si>
    <t>My teacher gives hints or offers strategies that help me to solve a task.</t>
  </si>
  <si>
    <t>EC019Q12NA</t>
  </si>
  <si>
    <t>My teacher helps me to find ways how to solve a problem.</t>
  </si>
  <si>
    <t>EC019Q13NA</t>
  </si>
  <si>
    <t>Once we identify why I have a certain problem, my teacher provides me with a working strategy.</t>
  </si>
  <si>
    <t>EC019Q14NA</t>
  </si>
  <si>
    <t>My teacher adapts the content and method to my needs.</t>
  </si>
  <si>
    <t>EC020Q04NA</t>
  </si>
  <si>
    <t>Where do math situations occur? It takes a long time until I have gathered all the material to get started.</t>
  </si>
  <si>
    <t>EC020Q06NA</t>
  </si>
  <si>
    <t>Where do math situations occur? I talk about things that don't have anything to do with our tasks\topic.</t>
  </si>
  <si>
    <t>EC020Q07NA</t>
  </si>
  <si>
    <t>Where do math situations occur? My teacher summarises the learning content I have covered.</t>
  </si>
  <si>
    <t>EC020Q08NA</t>
  </si>
  <si>
    <t>Where do math situations occur? My teacher points out the most important aspects of a topic.</t>
  </si>
  <si>
    <t>EC020Q09NA</t>
  </si>
  <si>
    <t>Where do math situations occur? I am often bored.</t>
  </si>
  <si>
    <t>EC020Q10NA</t>
  </si>
  <si>
    <t>Where do math situations occur? It takes very long until I am ready to get started.</t>
  </si>
  <si>
    <t>EC020Q11NA</t>
  </si>
  <si>
    <t>Where do math situations occur? My teacher tells me what I should learn in a certain activity.</t>
  </si>
  <si>
    <t>EC020Q12NA</t>
  </si>
  <si>
    <t>Where do math situations occur? My teacher points out the broader context of a learning unit.</t>
  </si>
  <si>
    <t>EC021Q01NA</t>
  </si>
  <si>
    <t>I get along well with my teachers.</t>
  </si>
  <si>
    <t>EC021Q02NA</t>
  </si>
  <si>
    <t>My teachers are interested in my well-being.</t>
  </si>
  <si>
    <t>EC021Q03NA</t>
  </si>
  <si>
    <t>My teachers really listen to what I have to say.</t>
  </si>
  <si>
    <t>EC021Q04NA</t>
  </si>
  <si>
    <t>If I need extra help, I will receive it from my teachers.</t>
  </si>
  <si>
    <t>EC021Q05NA</t>
  </si>
  <si>
    <t>My teachers treat me fairly.</t>
  </si>
  <si>
    <t>EC022Q01NA</t>
  </si>
  <si>
    <t>Why do you attend additional mathematics in this school year: I want to learn more.</t>
  </si>
  <si>
    <t>EC022Q02NA</t>
  </si>
  <si>
    <t>Why do you attend additional mathematics in this school year: I want to prepare for exams.</t>
  </si>
  <si>
    <t>EC022Q03NA</t>
  </si>
  <si>
    <t>Why do you attend additional mathematics in this school year: I was attracted by the tutoring advertis.</t>
  </si>
  <si>
    <t>EC022Q04NA</t>
  </si>
  <si>
    <t>Why do you attend additional mathematics in this school year: My parents wanted me to attend.</t>
  </si>
  <si>
    <t>EC022Q05NA</t>
  </si>
  <si>
    <t>Why do you attend additional mathematics in this school year: Many of my friends are doing it.</t>
  </si>
  <si>
    <t>EC022Q06NA</t>
  </si>
  <si>
    <t>Why do you attend additional mathematics in this school year: My teachers recommend it.</t>
  </si>
  <si>
    <t>EC022Q07NA</t>
  </si>
  <si>
    <t>Why do you attend additional mathematics in this school year: I want to improve my grades.</t>
  </si>
  <si>
    <t>EC022Q08NA</t>
  </si>
  <si>
    <t>Why do you attend additional mathematics in this school year: I need to improve my grades.</t>
  </si>
  <si>
    <t>EC022Q09NA</t>
  </si>
  <si>
    <t>Why do you attend additional mathematics in this school year: It is gratifying to study.</t>
  </si>
  <si>
    <t>EC022Q10NA</t>
  </si>
  <si>
    <t>Why do you attend additional mathematics in this school year: It looks good on a résumé.</t>
  </si>
  <si>
    <t>EC022Q11NA</t>
  </si>
  <si>
    <t>Why do you attend additional mathematics in this school year: It is necessary for a job.</t>
  </si>
  <si>
    <t>EC022Q12NA</t>
  </si>
  <si>
    <t>Why do you attend additional mathematics in this school year: Other reason.</t>
  </si>
  <si>
    <t>EC023Q01NA</t>
  </si>
  <si>
    <t>Why don't you attend additional mathematics in this school year: I don't need any add math instruction.</t>
  </si>
  <si>
    <t>EC023Q02NA</t>
  </si>
  <si>
    <t>Why don't you attend additional mathematics in this school year: None of the offerings suit my needs.</t>
  </si>
  <si>
    <t>EC023Q03NA</t>
  </si>
  <si>
    <t>Why don't you attend additional mathematics in this school year: Not many of my friends are doing it.</t>
  </si>
  <si>
    <t>EC023Q04NA</t>
  </si>
  <si>
    <t>Why don't you attend additional mathematics in this school year: I don't have time.</t>
  </si>
  <si>
    <t>EC023Q05NA</t>
  </si>
  <si>
    <t>Why don't you attend additional mathematics in this school year: I don't have the money.</t>
  </si>
  <si>
    <t>EC023Q06NA</t>
  </si>
  <si>
    <t>Why don't you attend additional mathematics in this school year: My teachers are knowledgeable enough.</t>
  </si>
  <si>
    <t>EC023Q07NA</t>
  </si>
  <si>
    <t>Why don't you attend additional mathematics in this school year: My parents don't want me to do it.</t>
  </si>
  <si>
    <t>EC023Q08NA</t>
  </si>
  <si>
    <t>Why don't you attend additional mathematics in this school year: It doesnt seem worth the money.</t>
  </si>
  <si>
    <t>EC023Q09NA</t>
  </si>
  <si>
    <t>Why don't you attend additional mathematics in this school year: My teachers say it is not useful.</t>
  </si>
  <si>
    <t>EC023Q10NA</t>
  </si>
  <si>
    <t>Why don't you attend additional mathematics in this school year: I never considered add. math instruction.</t>
  </si>
  <si>
    <t>EC023Q11NA</t>
  </si>
  <si>
    <t>Why don't you attend additional mathematics in this school year: Add. math instruc. not avail. where I live.</t>
  </si>
  <si>
    <t>EC023Q12NA</t>
  </si>
  <si>
    <t>Why don't you attend additional mathematics in this school year: My family helps me instead.</t>
  </si>
  <si>
    <t>EC023Q13NA</t>
  </si>
  <si>
    <t>Why don't you attend additional mathematics in this school year: My peers and friends help me instead.</t>
  </si>
  <si>
    <t>EC024Q01NA</t>
  </si>
  <si>
    <t>Which type of add. &lt;test language&gt; instruct. do you participate in during this school year? One-on-one tutoring</t>
  </si>
  <si>
    <t>EC024Q02NA</t>
  </si>
  <si>
    <t>Which type of add. &lt;test language&gt; instruct. do you participate in during this school year? Internet tutor.( &lt;Skype&gt;)</t>
  </si>
  <si>
    <t>EC024Q03NA</t>
  </si>
  <si>
    <t>Which type of add.&lt;test language&gt; instruct. do you participate in during this school year? Internet\comp tutoring, ap</t>
  </si>
  <si>
    <t>EC024Q04NA</t>
  </si>
  <si>
    <t>Which type of add.&lt;test language&gt; instruct. do you participate in during this school year? Live instruction</t>
  </si>
  <si>
    <t>EC024Q05NA</t>
  </si>
  <si>
    <t>Which type of add.&lt;test language&gt; instruct. do you participate in during this school year? Video-recorded instruction</t>
  </si>
  <si>
    <t>EC024Q06NA</t>
  </si>
  <si>
    <t>Which type of add. &lt;test language&gt; instruct. do you participate in during this school year? Small gp study\practice</t>
  </si>
  <si>
    <t>EC024Q07NA</t>
  </si>
  <si>
    <t>Which type of add. &lt;test language&gt; instruct. do you participate in during this school year? Large group study\practic</t>
  </si>
  <si>
    <t>EC024Q08NA</t>
  </si>
  <si>
    <t>Which type of add. &lt;test language&gt; instruct. do you participate in during this school year? Other add. &lt;test language</t>
  </si>
  <si>
    <t>EC026Q01NA</t>
  </si>
  <si>
    <t>Where do you attend this additional &lt;test language&gt; instruction? In my regular school building</t>
  </si>
  <si>
    <t>EC026Q02NA</t>
  </si>
  <si>
    <t>Where do you attend this additional &lt;test language&gt; instruction? At some other place, i.e., not regular school build</t>
  </si>
  <si>
    <t>EC027Q01NA</t>
  </si>
  <si>
    <t>The Teacher is one of my regular teachers in this years school courses. (test language)</t>
  </si>
  <si>
    <t>EC027Q02NA</t>
  </si>
  <si>
    <t>The teacher regularly teaches students my age in school but is not my teacher in any of my regular school courses. (t</t>
  </si>
  <si>
    <t>EC027Q03NA</t>
  </si>
  <si>
    <t>The teacher mainly works for a business or organisation specialised in additional instruction. (test language)</t>
  </si>
  <si>
    <t>EC027Q04NA</t>
  </si>
  <si>
    <t>The teacher is not specialised teaching personnel (e.g. a student). (test language)</t>
  </si>
  <si>
    <t>EC028Q01NA</t>
  </si>
  <si>
    <t>Did you attend additional instruction earlier in your education? In &lt;ISCED 0&gt;</t>
  </si>
  <si>
    <t>EC028Q02NA</t>
  </si>
  <si>
    <t>Did you attend additional instruction earlier in your education? In &lt;ISCED 1&gt;</t>
  </si>
  <si>
    <t>EC028Q03NA</t>
  </si>
  <si>
    <t>Did you attend additional instruction earlier in your education? In &lt;ISCED 2&gt;</t>
  </si>
  <si>
    <t>EC029Q01NA</t>
  </si>
  <si>
    <t>How many years altogether have you attended additional instruction? Years</t>
  </si>
  <si>
    <t>EC030Q01NA</t>
  </si>
  <si>
    <t>In your family, who helps you regularly with your homework or private study? Mother or other female guardian</t>
  </si>
  <si>
    <t>EC030Q02NA</t>
  </si>
  <si>
    <t>In your family, who helps you regularly with your homework or private study? Father or other male guardian</t>
  </si>
  <si>
    <t>EC030Q03NA</t>
  </si>
  <si>
    <t>In your family, who helps you regularly with your homework or private study? Sister(s)\brother(s)</t>
  </si>
  <si>
    <t>EC030Q04NA</t>
  </si>
  <si>
    <t>In your family, who helps you regularly with your homework or private study? Grandparents</t>
  </si>
  <si>
    <t>EC030Q05NA</t>
  </si>
  <si>
    <t>In your family, who helps you regularly with your homework or private study? Other relatives</t>
  </si>
  <si>
    <t>EC030Q06NA</t>
  </si>
  <si>
    <t>In your family, who helps you regularly with your homework or private study? Nobody</t>
  </si>
  <si>
    <t>EC030Q07NA</t>
  </si>
  <si>
    <t>In your family, who helps you regularly with your homework or private study? Other person</t>
  </si>
  <si>
    <t>EC031Q01TA</t>
  </si>
  <si>
    <t>Did you change schools when you were attending &lt;ISCED 1&gt;?</t>
  </si>
  <si>
    <t>EC032Q01TA</t>
  </si>
  <si>
    <t>Did you change schools when you were attending &lt;ISCED 2&gt;?</t>
  </si>
  <si>
    <t>EC033Q01NA</t>
  </si>
  <si>
    <t>Have you ever changed your &lt;study programme&gt;?</t>
  </si>
  <si>
    <t>Educational Career questionnaire: Science results</t>
  </si>
  <si>
    <t>EC003Q01NA: Which &lt;school science&gt; subjects are covered? Physics</t>
  </si>
  <si>
    <t>N</t>
  </si>
  <si>
    <t>System</t>
  </si>
  <si>
    <t>Not checked</t>
  </si>
  <si>
    <t>Checked</t>
  </si>
  <si>
    <t>Valid Skip</t>
  </si>
  <si>
    <t>Not Reached</t>
  </si>
  <si>
    <t>Not Applicable</t>
  </si>
  <si>
    <t>Invalid</t>
  </si>
  <si>
    <t>No Response</t>
  </si>
  <si>
    <t>All</t>
  </si>
  <si>
    <t>Missing %</t>
  </si>
  <si>
    <t>Valid</t>
  </si>
  <si>
    <t>mean</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</si>
  <si>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</si>
  <si>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</si>
  <si>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</si>
  <si>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</si>
  <si>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</si>
  <si>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</si>
  <si>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</si>
  <si>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</si>
  <si>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</si>
  <si>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</si>
  <si>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</si>
  <si>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</si>
  <si>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</si>
  <si>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</si>
  <si>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</si>
  <si>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</si>
  <si>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</si>
  <si>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</si>
  <si>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</si>
  <si>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</si>
  <si>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</si>
  <si>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</si>
  <si>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</si>
  <si>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</si>
  <si>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</si>
  <si>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</si>
  <si>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</si>
  <si>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</si>
  <si>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</si>
  <si>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</si>
  <si>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</si>
  <si>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</si>
  <si>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</si>
  <si>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</si>
  <si>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</si>
  <si>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</si>
  <si>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</si>
  <si>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</si>
  <si>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</si>
  <si>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</si>
  <si>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</si>
  <si>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</si>
  <si>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</si>
  <si>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</si>
  <si>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</si>
  <si>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</si>
  <si>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</si>
  <si>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</si>
  <si>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</si>
  <si>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</si>
  <si>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</si>
  <si>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</si>
  <si>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</si>
  <si>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</si>
  <si>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</si>
  <si>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</si>
  <si>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</si>
  <si>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</si>
  <si>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</si>
  <si>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</si>
  <si>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</si>
  <si>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</si>
  <si>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</si>
  <si>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</si>
  <si>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</si>
  <si>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</si>
  <si>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</si>
  <si>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</si>
  <si>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</si>
  <si>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</si>
  <si>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</si>
  <si>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</si>
  <si>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</si>
  <si>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</si>
  <si>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</si>
  <si>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</si>
  <si>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</si>
  <si>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</si>
  <si>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</si>
  <si>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</si>
  <si>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</si>
  <si>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</si>
  <si>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</si>
  <si>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</si>
  <si>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</si>
  <si>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</si>
  <si>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</si>
  <si>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</si>
  <si>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</si>
  <si>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</si>
  <si>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</si>
  <si>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</si>
  <si>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EC003Q02NA: Which &lt;school science&gt; subjects are covered? Chemistry</t>
  </si>
  <si>
    <t>EC003Q03NA: Which &lt;school science&gt; subjects are covered? Biology</t>
  </si>
  <si>
    <t>EC003Q04NA: Which &lt;school science&gt; subjects are covered? &lt;Earth and space&gt;</t>
  </si>
  <si>
    <t>EC003Q05NA: Which &lt;school science&gt; subjects are covered? Applied science and technology (e.g. &lt;country-specific example&gt;)</t>
  </si>
  <si>
    <t>EC003Q06NA: Which &lt;school science&gt; subjects are covered? &lt;General or integrated science&gt; (e.g. &lt;country-specific example&gt;)</t>
  </si>
  <si>
    <t>EC004Q01NA: Add science inst. cover? Content covered in regular school courses</t>
  </si>
  <si>
    <t>Yes</t>
  </si>
  <si>
    <t>No</t>
  </si>
  <si>
    <t>EC004Q02NA: Add science inst. cover? New or additional content not covered in regular school courses</t>
  </si>
  <si>
    <t>EC005Q01NA: Sci. instruct. participate? One-on-one tutoring with a person</t>
  </si>
  <si>
    <t>EC005Q02NA: Sci. instruct. participate? Internet tutoring with a person (including e.g. &lt;Skype&gt;)</t>
  </si>
  <si>
    <t>EC005Q03NA: Sci. instruct. participate? Internet or computer tutoring with a programme or application</t>
  </si>
  <si>
    <t>EC005Q04NA: Sci. instruct. participate? Live instruction by a person</t>
  </si>
  <si>
    <t>EC005Q05NA: Sci. instruct. participate? Video-recorded instruction by a person</t>
  </si>
  <si>
    <t>EC005Q06NA: Sci. instruct. participate? Small group study or practice (2 to 7 students)</t>
  </si>
  <si>
    <t>EC005Q07NA: Sci. instruct. participate? Large group study or practice (8 or more students)</t>
  </si>
  <si>
    <t>EC005Q08NA: Sci. instruct. participate? Other additional science instruction</t>
  </si>
  <si>
    <t>EC007Q01NA: Where do you attend this additional science instruction? In my regular school building</t>
  </si>
  <si>
    <t>EC007Q02NA: Where do you attend this additional science instruction? At some other place, i.e., not in my reg school building</t>
  </si>
  <si>
    <t>EC008Q01NA: The teacher is one of my regular teachers in this years school courses. (science)</t>
  </si>
  <si>
    <t>EC008Q02NA: The teacher regularly teaches students my age in school but is not my teacher in any of my regular courses. (science)</t>
  </si>
  <si>
    <t>EC008Q03NA: The teacher mainly works for a business or organisation specialised in additional instruction. (science)</t>
  </si>
  <si>
    <t>EC008Q04NA: The teacher is not specialised teaching personnel (e.g. a student). (science)</t>
  </si>
  <si>
    <t>EC009Q03NA: Compare your &lt;school science&gt; lessons at school\your add sci inst. My teacher does a lot to help</t>
  </si>
  <si>
    <t>More likely in my regular school lessons</t>
  </si>
  <si>
    <t>No difference</t>
  </si>
  <si>
    <t>More likely in my additional instruction</t>
  </si>
  <si>
    <t>EC009Q07NA: Compare your &lt;school science&gt; lessons at school\your add sci inst. My teacher is pleased when I</t>
  </si>
  <si>
    <t>EC009Q10NA: Compare your &lt;school science&gt; lessons at school\your add sci inst. My teacher gives hints</t>
  </si>
  <si>
    <t>EC009Q12NA: Compare your &lt;school science&gt; lessons at school\your add sci inst. My teacher helps me\find ways</t>
  </si>
  <si>
    <t>EC009Q13NA: Compare your &lt;school science&gt; lessons at school\your add sci inst. Once we identify why</t>
  </si>
  <si>
    <t>EC009Q14NA: Compare your &lt;school science&gt; lessons at school\your add sci inst. My teacher adapts the content</t>
  </si>
  <si>
    <t>EC010Q04NA: Compare &lt;school science&gt; lessons in school\add sci instruct. It takes long time until I have gathered all the materia</t>
  </si>
  <si>
    <t>EC010Q06NA: Compare &lt;school science&gt; lessons in school\add sci instruct. I talk about things that don't have anything to do with</t>
  </si>
  <si>
    <t>EC010Q07NA: Compare &lt;school science&gt; lessons in school\add sci instruct. At the end of a lesson, my teacher summarises learning</t>
  </si>
  <si>
    <t>EC010Q08NA: Compare &lt;school science&gt; lessons in school\add sci instruct. My teacher points out the most important aspects\topic.</t>
  </si>
  <si>
    <t>EC010Q09NA: Compare &lt;school science&gt; lessons in school\add sci instruct. I am often bored.</t>
  </si>
  <si>
    <t>EC010Q10NA: Compare &lt;school science&gt; lessons in school\add sci instruct. It takes very long until I am ready to get started.</t>
  </si>
  <si>
    <t>EC010Q11NA: Compare &lt;school science&gt; lessons in school\add sci instruct. I should learn in a cert actvty.</t>
  </si>
  <si>
    <t>EC010Q12NA: Compare &lt;school science&gt; lessons in school\add sci instruct. My teacher points out the broader context of a learning</t>
  </si>
  <si>
    <t>EC011Q01NA: Compare &lt;school science&gt; lessons in school\add sci instruct. I get along well with my teachers.</t>
  </si>
  <si>
    <t>EC011Q02NA: Compare &lt;school science&gt; lessons in school\add sci instruct. My teachers are interested in my well-being.</t>
  </si>
  <si>
    <t>EC011Q03NA: Compare &lt;school science&gt; lessons in school\add sci instruct. My teachers really listen to what I have to say.</t>
  </si>
  <si>
    <t>EC011Q04NA: Compare &lt;school science&gt; lessons in school\add sci instruct. If I need extra help, I will receive it from teachers.</t>
  </si>
  <si>
    <t>EC011Q05NA: Compare &lt;school science&gt; lessons in school\add sci instruct. My teachers treat me fairly.</t>
  </si>
  <si>
    <t>EC012Q01NA: Why do you attend additional science instruction in this school year? I want to learn more.</t>
  </si>
  <si>
    <t>EC012Q02NA: Why do you attend additional science instruction in this school year? I want to prepare for exams.</t>
  </si>
  <si>
    <t>EC012Q03NA: Why do you attend additional science instruction in this school year? I was attracted by the tutoring advertisement.</t>
  </si>
  <si>
    <t>EC012Q04NA: Why do you attend additional science instruction in this school year? My parents wanted me to attend.</t>
  </si>
  <si>
    <t>EC012Q05NA: Why do you attend additional science instruction in this school year? Many of my friends are doing it.</t>
  </si>
  <si>
    <t>EC012Q06NA: Why do you attend additional science instruction in this school year? My teachers recommend it.</t>
  </si>
  <si>
    <t>EC012Q07NA: Why do you attend additional science instruction in this school year? I want to improve my grades.</t>
  </si>
  <si>
    <t>EC012Q08NA: Why do you attend additional science instruction in this school year? I need to improve my grades.</t>
  </si>
  <si>
    <t>EC012Q09NA: Why do you attend additional science instruction in this school year? It is gratifying to study.</t>
  </si>
  <si>
    <t>EC012Q10NA: Why do you attend additional science instruction in this school year? It looks good on a résumé.</t>
  </si>
  <si>
    <t>EC012Q11NA: Why do you attend additional science instruction in this school year? It is necessary for a job.</t>
  </si>
  <si>
    <t>EC012Q12NA: Why do you attend additional science instruction in this school year? Other reason.</t>
  </si>
  <si>
    <t>EC013Q01NA: Why don't you attend additional science in this school year? I don't need any additional science instruction.</t>
  </si>
  <si>
    <t>EC013Q02NA: Why don't you attend additional science in this school year? None of the available offerings suit my needs.</t>
  </si>
  <si>
    <t>EC013Q03NA: Why don't you attend additional science in this school year? Not many of my friends are doing it.</t>
  </si>
  <si>
    <t>EC013Q04NA: Why don't you attend additional science in this school year? I don't have time.</t>
  </si>
  <si>
    <t>EC013Q05NA: Why don't you attend additional science in this school year? I don't have the money.</t>
  </si>
  <si>
    <t>EC013Q06NA: Why don't you attend additional science in this school year? My school teachers are knowledgeable enough.</t>
  </si>
  <si>
    <t>EC013Q07NA: Why don't you attend additional science in this school year? My parents don't want me to do it.</t>
  </si>
  <si>
    <t>EC013Q08NA: Why don't you attend additional science in this school year? It doesnt seem worth the money.</t>
  </si>
  <si>
    <t>EC013Q09NA: Why don't you attend additional science in this school year? My teachers say it is not useful.</t>
  </si>
  <si>
    <t>EC013Q10NA: Why don't you attend additional science in this school year? I have never considered add. science instruction.</t>
  </si>
  <si>
    <t>EC013Q11NA: Why don't you attend additional science in this school year? Add. science instruction not avail. where I live.</t>
  </si>
  <si>
    <t>EC013Q12NA: Why don't you attend additional science in this school year? My family helps me instead.</t>
  </si>
  <si>
    <t>EC013Q13NA: Why don't you attend additional science in this school year? My peers and friends help me instead.</t>
  </si>
  <si>
    <t>EC014Q01NA: What does additional math cover? Content covered in regular school courses</t>
  </si>
  <si>
    <t>EC014Q02NA: What does additonal math cover? New or additional content notcovered in regular school courses</t>
  </si>
  <si>
    <t>EC015Q01NA: Which math instruction do you participate? One-on-one tutoring with a person</t>
  </si>
  <si>
    <t>EC015Q02NA: Which math instruction do you participate? Internet tutoring with a person (including e.g. &lt;Skype&gt;)</t>
  </si>
  <si>
    <t>EC015Q03NA: Which math instruction do you participate? Internet or computer tutoring with a programme or application</t>
  </si>
  <si>
    <t>EC015Q04NA: Which math instruction do you participate? Live instruction by a person</t>
  </si>
  <si>
    <t>EC015Q05NA: Which math instruction do you participate? Video-recorded instruction by a person</t>
  </si>
  <si>
    <t>EC015Q06NA: Which math instruction do you participate? Small group study or practice (2 to 7 students)</t>
  </si>
  <si>
    <t>EC015Q07NA: Which math instruction do you participate? Large group study or practice (8 or more students)</t>
  </si>
  <si>
    <t>EC015Q08NA: Which math instruction do you participate? Other additional mathematics instruction</t>
  </si>
  <si>
    <t>EC017Q01NA: Where do you attend this additional mathematics instruction? In my regular school building</t>
  </si>
  <si>
    <t>EC017Q02NA: Where do you attend this additional mathematics instruction? At some other place, i.e., not in my regular school</t>
  </si>
  <si>
    <t>EC018Q01NA: The teacher is one of my regular teachers in this years school courses. (mathematics)</t>
  </si>
  <si>
    <t>EC018Q02NA: The teacher regularly teaches students my age in school but is not my teacher in any of my regular school courses. (m</t>
  </si>
  <si>
    <t>EC018Q03NA: The teacher mainly works for a business or organisation specialised in additional instruction. (mathematics)</t>
  </si>
  <si>
    <t>EC018Q04NA: The teacher is not specialised teaching personnel (e.g. a student). (mathematics)</t>
  </si>
  <si>
    <t>EC019Q03NA: My teacher does a lot to help me.</t>
  </si>
  <si>
    <t>EC019Q07NA: My teacher is pleased when I come up with new solutions to a problem.</t>
  </si>
  <si>
    <t>EC019Q10NA: My teacher gives hints or offers strategies that help me to solve a task.</t>
  </si>
  <si>
    <t>EC019Q12NA: My teacher helps me to find ways how to solve a problem.</t>
  </si>
  <si>
    <t>EC019Q13NA: Once we identify why I have a certain problem, my teacher provides me with a working strategy.</t>
  </si>
  <si>
    <t>EC019Q14NA: My teacher adapts the content and method to my needs.</t>
  </si>
  <si>
    <t>EC020Q04NA: Where do math situations occur? It takes a long time until I have gathered all the material to get started.</t>
  </si>
  <si>
    <t>EC020Q06NA: Where do math situations occur? I talk about things that don't have anything to do with our tasks\topic.</t>
  </si>
  <si>
    <t>EC020Q07NA: Where do math situations occur? My teacher summarises the learning content I have covered.</t>
  </si>
  <si>
    <t>EC020Q08NA: Where do math situations occur? My teacher points out the most important aspects of a topic.</t>
  </si>
  <si>
    <t>EC020Q09NA: Where do math situations occur? I am often bored.</t>
  </si>
  <si>
    <t>EC020Q10NA: Where do math situations occur? It takes very long until I am ready to get started.</t>
  </si>
  <si>
    <t>EC020Q11NA: Where do math situations occur? My teacher tells me what I should learn in a certain activity.</t>
  </si>
  <si>
    <t>EC020Q12NA: Where do math situations occur? My teacher points out the broader context of a learning unit.</t>
  </si>
  <si>
    <t>EC021Q01NA: I get along well with my teachers.</t>
  </si>
  <si>
    <t>EC021Q02NA: My teachers are interested in my well-being.</t>
  </si>
  <si>
    <t>EC021Q03NA: My teachers really listen to what I have to say.</t>
  </si>
  <si>
    <t>EC021Q04NA: If I need extra help, I will receive it from my teachers.</t>
  </si>
  <si>
    <t>EC021Q05NA: My teachers treat me fairly.</t>
  </si>
  <si>
    <t>EC022Q01NA: Why do you attend additional mathematics in this school year: I want to learn more.</t>
  </si>
  <si>
    <t>EC022Q02NA: Why do you attend additional mathematics in this school year: I want to prepare for exams.</t>
  </si>
  <si>
    <t>EC022Q03NA: Why do you attend additional mathematics in this school year: I was attracted by the tutoring advertis.</t>
  </si>
  <si>
    <t>EC022Q04NA: Why do you attend additional mathematics in this school year: My parents wanted me to attend.</t>
  </si>
  <si>
    <t>EC022Q05NA: Why do you attend additional mathematics in this school year: Many of my friends are doing it.</t>
  </si>
  <si>
    <t>EC022Q06NA: Why do you attend additional mathematics in this school year: My teachers recommend it.</t>
  </si>
  <si>
    <t>EC022Q07NA: Why do you attend additional mathematics in this school year: I want to improve my grades.</t>
  </si>
  <si>
    <t>EC022Q08NA: Why do you attend additional mathematics in this school year: I need to improve my grades.</t>
  </si>
  <si>
    <t>EC022Q09NA: Why do you attend additional mathematics in this school year: It is gratifying to study.</t>
  </si>
  <si>
    <t>EC022Q10NA: Why do you attend additional mathematics in this school year: It looks good on a résumé.</t>
  </si>
  <si>
    <t>EC022Q11NA: Why do you attend additional mathematics in this school year: It is necessary for a job.</t>
  </si>
  <si>
    <t>EC022Q12NA: Why do you attend additional mathematics in this school year: Other reason.</t>
  </si>
  <si>
    <t>EC023Q01NA: Why don't you attend additional mathematics in this school year: I don't need any add math instruction.</t>
  </si>
  <si>
    <t>EC023Q02NA: Why don't you attend additional mathematics in this school year: None of the offerings suit my needs.</t>
  </si>
  <si>
    <t>EC023Q03NA: Why don't you attend additional mathematics in this school year: Not many of my friends are doing it.</t>
  </si>
  <si>
    <t>EC023Q04NA: Why don't you attend additional mathematics in this school year: I don't have time.</t>
  </si>
  <si>
    <t>EC023Q05NA: Why don't you attend additional mathematics in this school year: I don't have the money.</t>
  </si>
  <si>
    <t>EC023Q06NA: Why don't you attend additional mathematics in this school year: My teachers are knowledgeable enough.</t>
  </si>
  <si>
    <t>EC023Q07NA: Why don't you attend additional mathematics in this school year: My parents don't want me to do it.</t>
  </si>
  <si>
    <t>EC023Q08NA: Why don't you attend additional mathematics in this school year: It doesnt seem worth the money.</t>
  </si>
  <si>
    <t>EC023Q09NA: Why don't you attend additional mathematics in this school year: My teachers say it is not useful.</t>
  </si>
  <si>
    <t>EC023Q10NA: Why don't you attend additional mathematics in this school year: I never considered add. math instruction.</t>
  </si>
  <si>
    <t>EC023Q11NA: Why don't you attend additional mathematics in this school year: Add. math instruc. not avail. where I live.</t>
  </si>
  <si>
    <t>EC023Q12NA: Why don't you attend additional mathematics in this school year: My family helps me instead.</t>
  </si>
  <si>
    <t>EC023Q13NA: Why don't you attend additional mathematics in this school year: My peers and friends help me instead.</t>
  </si>
  <si>
    <t>EC024Q01NA: Which type of add. &lt;test language&gt; instruct. do you participate in during this school year? One-on-one tutoring</t>
  </si>
  <si>
    <t>EC024Q02NA: Which type of add. &lt;test language&gt; instruct. do you participate in during this school year? Internet tutor.( &lt;Skype&gt;)</t>
  </si>
  <si>
    <t>EC024Q03NA: Which type of add.&lt;test language&gt; instruct. do you participate in during this school year? Internet\comp tutoring, ap</t>
  </si>
  <si>
    <t>EC024Q04NA: Which type of add.&lt;test language&gt; instruct. do you participate in during this school year? Live instruction</t>
  </si>
  <si>
    <t>EC024Q05NA: Which type of add.&lt;test language&gt; instruct. do you participate in during this school year? Video-recorded instruction</t>
  </si>
  <si>
    <t>EC024Q06NA: Which type of add. &lt;test language&gt; instruct. do you participate in during this school year? Small gp study\practice</t>
  </si>
  <si>
    <t>EC024Q07NA: Which type of add. &lt;test language&gt; instruct. do you participate in during this school year? Large group study\practic</t>
  </si>
  <si>
    <t>EC024Q08NA: Which type of add. &lt;test language&gt; instruct. do you participate in during this school year? Other add. &lt;test language</t>
  </si>
  <si>
    <t>EC026Q01NA: Where do you attend this additional &lt;test language&gt; instruction? In my regular school building</t>
  </si>
  <si>
    <t>EC026Q02NA: Where do you attend this additional &lt;test language&gt; instruction? At some other place, i.e., not regular school build</t>
  </si>
  <si>
    <t>EC027Q01NA: The Teacher is one of my regular teachers in this years school courses. (test language)</t>
  </si>
  <si>
    <t>EC027Q02NA: The teacher regularly teaches students my age in school but is not my teacher in any of my regular school courses. (t</t>
  </si>
  <si>
    <t>EC027Q03NA: The teacher mainly works for a business or organisation specialised in additional instruction. (test language)</t>
  </si>
  <si>
    <t>EC027Q04NA: The teacher is not specialised teaching personnel (e.g. a student). (test language)</t>
  </si>
  <si>
    <t>EC028Q01NA: Did you attend additional instruction earlier in your education? In &lt;ISCED 0&gt;</t>
  </si>
  <si>
    <t>EC028Q02NA: Did you attend additional instruction earlier in your education? In &lt;ISCED 1&gt;</t>
  </si>
  <si>
    <t>EC028Q03NA: Did you attend additional instruction earlier in your education? In &lt;ISCED 2&gt;</t>
  </si>
  <si>
    <t>EC029Q01NA: How many years altogether have you attended additional instruction? Years</t>
  </si>
  <si>
    <t>0</t>
  </si>
  <si>
    <t>1</t>
  </si>
  <si>
    <t>2</t>
  </si>
  <si>
    <t>3</t>
  </si>
  <si>
    <t>4</t>
  </si>
  <si>
    <t>5</t>
  </si>
  <si>
    <t>6</t>
  </si>
  <si>
    <t>7</t>
  </si>
  <si>
    <t>8</t>
  </si>
  <si>
    <t>9</t>
  </si>
  <si>
    <t>10</t>
  </si>
  <si>
    <t>11</t>
  </si>
  <si>
    <t>12</t>
  </si>
  <si>
    <t>13</t>
  </si>
  <si>
    <t>14</t>
  </si>
  <si>
    <t>15</t>
  </si>
  <si>
    <t>16</t>
  </si>
  <si>
    <t>EC030Q01NA: In your family, who helps you regularly with your homework or private study? Mother or other female guardian</t>
  </si>
  <si>
    <t>EC030Q02NA: In your family, who helps you regularly with your homework or private study? Father or other male guardian</t>
  </si>
  <si>
    <t>EC030Q03NA: In your family, who helps you regularly with your homework or private study? Sister(s)\brother(s)</t>
  </si>
  <si>
    <t>EC030Q04NA: In your family, who helps you regularly with your homework or private study? Grandparents</t>
  </si>
  <si>
    <t>EC030Q05NA: In your family, who helps you regularly with your homework or private study? Other relatives</t>
  </si>
  <si>
    <t>EC030Q06NA: In your family, who helps you regularly with your homework or private study? Nobody</t>
  </si>
  <si>
    <t>EC030Q07NA: In your family, who helps you regularly with your homework or private study? Other person</t>
  </si>
  <si>
    <t>EC031Q01TA: Did you change schools when you were attending &lt;ISCED 1&gt;?</t>
  </si>
  <si>
    <t>No, I attended all of &lt;ISCED 1&gt; at the same school.</t>
  </si>
  <si>
    <t>Yes, I changed schools once.</t>
  </si>
  <si>
    <t>Yes, I changed schools twice or more.</t>
  </si>
  <si>
    <t>EC032Q01TA: Did you change schools when you were attending &lt;ISCED 2&gt;?</t>
  </si>
  <si>
    <t>No, I attended all of &lt;ISCED 2&gt; at the same school.</t>
  </si>
  <si>
    <t>EC033Q01NA: Have you ever changed your &lt;study programme&gt;?</t>
  </si>
  <si>
    <t>Yes, I changed the &lt;study programme&gt; once.</t>
  </si>
  <si>
    <t>Yes, I changed the &lt;study programme&gt; twice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</si>
</sst>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sharedStrings.xml" Type="http://schemas.openxmlformats.org/officeDocument/2006/relationships/sharedStrings"/><Relationship Id="rId157" Target="styles.xml" Type="http://schemas.openxmlformats.org/officeDocument/2006/relationships/styles"/><Relationship Id="rId15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EC003Q01NA'!A6" TargetMode="External" Type="http://schemas.openxmlformats.org/officeDocument/2006/relationships/hyperlink"/><Relationship Id="rId2" Target="#'EC003Q02NA'!A6" TargetMode="External" Type="http://schemas.openxmlformats.org/officeDocument/2006/relationships/hyperlink"/><Relationship Id="rId3" Target="#'EC003Q03NA'!A6" TargetMode="External" Type="http://schemas.openxmlformats.org/officeDocument/2006/relationships/hyperlink"/><Relationship Id="rId4" Target="#'EC003Q04NA'!A6" TargetMode="External" Type="http://schemas.openxmlformats.org/officeDocument/2006/relationships/hyperlink"/><Relationship Id="rId5" Target="#'EC003Q05NA'!A6" TargetMode="External" Type="http://schemas.openxmlformats.org/officeDocument/2006/relationships/hyperlink"/><Relationship Id="rId6" Target="#'EC003Q06NA'!A6" TargetMode="External" Type="http://schemas.openxmlformats.org/officeDocument/2006/relationships/hyperlink"/><Relationship Id="rId7" Target="#'EC004Q01NA'!A6" TargetMode="External" Type="http://schemas.openxmlformats.org/officeDocument/2006/relationships/hyperlink"/><Relationship Id="rId8" Target="#'EC004Q02NA'!A6" TargetMode="External" Type="http://schemas.openxmlformats.org/officeDocument/2006/relationships/hyperlink"/><Relationship Id="rId9" Target="#'EC005Q01NA'!A6" TargetMode="External" Type="http://schemas.openxmlformats.org/officeDocument/2006/relationships/hyperlink"/><Relationship Id="rId10" Target="#'EC005Q02NA'!A6" TargetMode="External" Type="http://schemas.openxmlformats.org/officeDocument/2006/relationships/hyperlink"/><Relationship Id="rId11" Target="#'EC005Q03NA'!A6" TargetMode="External" Type="http://schemas.openxmlformats.org/officeDocument/2006/relationships/hyperlink"/><Relationship Id="rId12" Target="#'EC005Q04NA'!A6" TargetMode="External" Type="http://schemas.openxmlformats.org/officeDocument/2006/relationships/hyperlink"/><Relationship Id="rId13" Target="#'EC005Q05NA'!A6" TargetMode="External" Type="http://schemas.openxmlformats.org/officeDocument/2006/relationships/hyperlink"/><Relationship Id="rId14" Target="#'EC005Q06NA'!A6" TargetMode="External" Type="http://schemas.openxmlformats.org/officeDocument/2006/relationships/hyperlink"/><Relationship Id="rId15" Target="#'EC005Q07NA'!A6" TargetMode="External" Type="http://schemas.openxmlformats.org/officeDocument/2006/relationships/hyperlink"/><Relationship Id="rId16" Target="#'EC005Q08NA'!A6" TargetMode="External" Type="http://schemas.openxmlformats.org/officeDocument/2006/relationships/hyperlink"/><Relationship Id="rId17" Target="#'EC007Q01NA'!A6" TargetMode="External" Type="http://schemas.openxmlformats.org/officeDocument/2006/relationships/hyperlink"/><Relationship Id="rId18" Target="#'EC007Q02NA'!A6" TargetMode="External" Type="http://schemas.openxmlformats.org/officeDocument/2006/relationships/hyperlink"/><Relationship Id="rId19" Target="#'EC008Q01NA'!A6" TargetMode="External" Type="http://schemas.openxmlformats.org/officeDocument/2006/relationships/hyperlink"/><Relationship Id="rId20" Target="#'EC008Q02NA'!A6" TargetMode="External" Type="http://schemas.openxmlformats.org/officeDocument/2006/relationships/hyperlink"/><Relationship Id="rId21" Target="#'EC008Q03NA'!A6" TargetMode="External" Type="http://schemas.openxmlformats.org/officeDocument/2006/relationships/hyperlink"/><Relationship Id="rId22" Target="#'EC008Q04NA'!A6" TargetMode="External" Type="http://schemas.openxmlformats.org/officeDocument/2006/relationships/hyperlink"/><Relationship Id="rId23" Target="#'EC009Q03NA'!A6" TargetMode="External" Type="http://schemas.openxmlformats.org/officeDocument/2006/relationships/hyperlink"/><Relationship Id="rId24" Target="#'EC009Q07NA'!A6" TargetMode="External" Type="http://schemas.openxmlformats.org/officeDocument/2006/relationships/hyperlink"/><Relationship Id="rId25" Target="#'EC009Q10NA'!A6" TargetMode="External" Type="http://schemas.openxmlformats.org/officeDocument/2006/relationships/hyperlink"/><Relationship Id="rId26" Target="#'EC009Q12NA'!A6" TargetMode="External" Type="http://schemas.openxmlformats.org/officeDocument/2006/relationships/hyperlink"/><Relationship Id="rId27" Target="#'EC009Q13NA'!A6" TargetMode="External" Type="http://schemas.openxmlformats.org/officeDocument/2006/relationships/hyperlink"/><Relationship Id="rId28" Target="#'EC009Q14NA'!A6" TargetMode="External" Type="http://schemas.openxmlformats.org/officeDocument/2006/relationships/hyperlink"/><Relationship Id="rId29" Target="#'EC010Q04NA'!A6" TargetMode="External" Type="http://schemas.openxmlformats.org/officeDocument/2006/relationships/hyperlink"/><Relationship Id="rId30" Target="#'EC010Q06NA'!A6" TargetMode="External" Type="http://schemas.openxmlformats.org/officeDocument/2006/relationships/hyperlink"/><Relationship Id="rId31" Target="#'EC010Q07NA'!A6" TargetMode="External" Type="http://schemas.openxmlformats.org/officeDocument/2006/relationships/hyperlink"/><Relationship Id="rId32" Target="#'EC010Q08NA'!A6" TargetMode="External" Type="http://schemas.openxmlformats.org/officeDocument/2006/relationships/hyperlink"/><Relationship Id="rId33" Target="#'EC010Q09NA'!A6" TargetMode="External" Type="http://schemas.openxmlformats.org/officeDocument/2006/relationships/hyperlink"/><Relationship Id="rId34" Target="#'EC010Q10NA'!A6" TargetMode="External" Type="http://schemas.openxmlformats.org/officeDocument/2006/relationships/hyperlink"/><Relationship Id="rId35" Target="#'EC010Q11NA'!A6" TargetMode="External" Type="http://schemas.openxmlformats.org/officeDocument/2006/relationships/hyperlink"/><Relationship Id="rId36" Target="#'EC010Q12NA'!A6" TargetMode="External" Type="http://schemas.openxmlformats.org/officeDocument/2006/relationships/hyperlink"/><Relationship Id="rId37" Target="#'EC011Q01NA'!A6" TargetMode="External" Type="http://schemas.openxmlformats.org/officeDocument/2006/relationships/hyperlink"/><Relationship Id="rId38" Target="#'EC011Q02NA'!A6" TargetMode="External" Type="http://schemas.openxmlformats.org/officeDocument/2006/relationships/hyperlink"/><Relationship Id="rId39" Target="#'EC011Q03NA'!A6" TargetMode="External" Type="http://schemas.openxmlformats.org/officeDocument/2006/relationships/hyperlink"/><Relationship Id="rId40" Target="#'EC011Q04NA'!A6" TargetMode="External" Type="http://schemas.openxmlformats.org/officeDocument/2006/relationships/hyperlink"/><Relationship Id="rId41" Target="#'EC011Q05NA'!A6" TargetMode="External" Type="http://schemas.openxmlformats.org/officeDocument/2006/relationships/hyperlink"/><Relationship Id="rId42" Target="#'EC012Q01NA'!A6" TargetMode="External" Type="http://schemas.openxmlformats.org/officeDocument/2006/relationships/hyperlink"/><Relationship Id="rId43" Target="#'EC012Q02NA'!A6" TargetMode="External" Type="http://schemas.openxmlformats.org/officeDocument/2006/relationships/hyperlink"/><Relationship Id="rId44" Target="#'EC012Q03NA'!A6" TargetMode="External" Type="http://schemas.openxmlformats.org/officeDocument/2006/relationships/hyperlink"/><Relationship Id="rId45" Target="#'EC012Q04NA'!A6" TargetMode="External" Type="http://schemas.openxmlformats.org/officeDocument/2006/relationships/hyperlink"/><Relationship Id="rId46" Target="#'EC012Q05NA'!A6" TargetMode="External" Type="http://schemas.openxmlformats.org/officeDocument/2006/relationships/hyperlink"/><Relationship Id="rId47" Target="#'EC012Q06NA'!A6" TargetMode="External" Type="http://schemas.openxmlformats.org/officeDocument/2006/relationships/hyperlink"/><Relationship Id="rId48" Target="#'EC012Q07NA'!A6" TargetMode="External" Type="http://schemas.openxmlformats.org/officeDocument/2006/relationships/hyperlink"/><Relationship Id="rId49" Target="#'EC012Q08NA'!A6" TargetMode="External" Type="http://schemas.openxmlformats.org/officeDocument/2006/relationships/hyperlink"/><Relationship Id="rId50" Target="#'EC012Q09NA'!A6" TargetMode="External" Type="http://schemas.openxmlformats.org/officeDocument/2006/relationships/hyperlink"/><Relationship Id="rId51" Target="#'EC012Q10NA'!A6" TargetMode="External" Type="http://schemas.openxmlformats.org/officeDocument/2006/relationships/hyperlink"/><Relationship Id="rId52" Target="#'EC012Q11NA'!A6" TargetMode="External" Type="http://schemas.openxmlformats.org/officeDocument/2006/relationships/hyperlink"/><Relationship Id="rId53" Target="#'EC012Q12NA'!A6" TargetMode="External" Type="http://schemas.openxmlformats.org/officeDocument/2006/relationships/hyperlink"/><Relationship Id="rId54" Target="#'EC013Q01NA'!A6" TargetMode="External" Type="http://schemas.openxmlformats.org/officeDocument/2006/relationships/hyperlink"/><Relationship Id="rId55" Target="#'EC013Q02NA'!A6" TargetMode="External" Type="http://schemas.openxmlformats.org/officeDocument/2006/relationships/hyperlink"/><Relationship Id="rId56" Target="#'EC013Q03NA'!A6" TargetMode="External" Type="http://schemas.openxmlformats.org/officeDocument/2006/relationships/hyperlink"/><Relationship Id="rId57" Target="#'EC013Q04NA'!A6" TargetMode="External" Type="http://schemas.openxmlformats.org/officeDocument/2006/relationships/hyperlink"/><Relationship Id="rId58" Target="#'EC013Q05NA'!A6" TargetMode="External" Type="http://schemas.openxmlformats.org/officeDocument/2006/relationships/hyperlink"/><Relationship Id="rId59" Target="#'EC013Q06NA'!A6" TargetMode="External" Type="http://schemas.openxmlformats.org/officeDocument/2006/relationships/hyperlink"/><Relationship Id="rId60" Target="#'EC013Q07NA'!A6" TargetMode="External" Type="http://schemas.openxmlformats.org/officeDocument/2006/relationships/hyperlink"/><Relationship Id="rId61" Target="#'EC013Q08NA'!A6" TargetMode="External" Type="http://schemas.openxmlformats.org/officeDocument/2006/relationships/hyperlink"/><Relationship Id="rId62" Target="#'EC013Q09NA'!A6" TargetMode="External" Type="http://schemas.openxmlformats.org/officeDocument/2006/relationships/hyperlink"/><Relationship Id="rId63" Target="#'EC013Q10NA'!A6" TargetMode="External" Type="http://schemas.openxmlformats.org/officeDocument/2006/relationships/hyperlink"/><Relationship Id="rId64" Target="#'EC013Q11NA'!A6" TargetMode="External" Type="http://schemas.openxmlformats.org/officeDocument/2006/relationships/hyperlink"/><Relationship Id="rId65" Target="#'EC013Q12NA'!A6" TargetMode="External" Type="http://schemas.openxmlformats.org/officeDocument/2006/relationships/hyperlink"/><Relationship Id="rId66" Target="#'EC013Q13NA'!A6" TargetMode="External" Type="http://schemas.openxmlformats.org/officeDocument/2006/relationships/hyperlink"/><Relationship Id="rId67" Target="#'EC014Q01NA'!A6" TargetMode="External" Type="http://schemas.openxmlformats.org/officeDocument/2006/relationships/hyperlink"/><Relationship Id="rId68" Target="#'EC014Q02NA'!A6" TargetMode="External" Type="http://schemas.openxmlformats.org/officeDocument/2006/relationships/hyperlink"/><Relationship Id="rId69" Target="#'EC015Q01NA'!A6" TargetMode="External" Type="http://schemas.openxmlformats.org/officeDocument/2006/relationships/hyperlink"/><Relationship Id="rId70" Target="#'EC015Q02NA'!A6" TargetMode="External" Type="http://schemas.openxmlformats.org/officeDocument/2006/relationships/hyperlink"/><Relationship Id="rId71" Target="#'EC015Q03NA'!A6" TargetMode="External" Type="http://schemas.openxmlformats.org/officeDocument/2006/relationships/hyperlink"/><Relationship Id="rId72" Target="#'EC015Q04NA'!A6" TargetMode="External" Type="http://schemas.openxmlformats.org/officeDocument/2006/relationships/hyperlink"/><Relationship Id="rId73" Target="#'EC015Q05NA'!A6" TargetMode="External" Type="http://schemas.openxmlformats.org/officeDocument/2006/relationships/hyperlink"/><Relationship Id="rId74" Target="#'EC015Q06NA'!A6" TargetMode="External" Type="http://schemas.openxmlformats.org/officeDocument/2006/relationships/hyperlink"/><Relationship Id="rId75" Target="#'EC015Q07NA'!A6" TargetMode="External" Type="http://schemas.openxmlformats.org/officeDocument/2006/relationships/hyperlink"/><Relationship Id="rId76" Target="#'EC015Q08NA'!A6" TargetMode="External" Type="http://schemas.openxmlformats.org/officeDocument/2006/relationships/hyperlink"/><Relationship Id="rId77" Target="#'EC017Q01NA'!A6" TargetMode="External" Type="http://schemas.openxmlformats.org/officeDocument/2006/relationships/hyperlink"/><Relationship Id="rId78" Target="#'EC017Q02NA'!A6" TargetMode="External" Type="http://schemas.openxmlformats.org/officeDocument/2006/relationships/hyperlink"/><Relationship Id="rId79" Target="#'EC018Q01NA'!A6" TargetMode="External" Type="http://schemas.openxmlformats.org/officeDocument/2006/relationships/hyperlink"/><Relationship Id="rId80" Target="#'EC018Q02NA'!A6" TargetMode="External" Type="http://schemas.openxmlformats.org/officeDocument/2006/relationships/hyperlink"/><Relationship Id="rId81" Target="#'EC018Q03NA'!A6" TargetMode="External" Type="http://schemas.openxmlformats.org/officeDocument/2006/relationships/hyperlink"/><Relationship Id="rId82" Target="#'EC018Q04NA'!A6" TargetMode="External" Type="http://schemas.openxmlformats.org/officeDocument/2006/relationships/hyperlink"/><Relationship Id="rId83" Target="#'EC019Q03NA'!A6" TargetMode="External" Type="http://schemas.openxmlformats.org/officeDocument/2006/relationships/hyperlink"/><Relationship Id="rId84" Target="#'EC019Q07NA'!A6" TargetMode="External" Type="http://schemas.openxmlformats.org/officeDocument/2006/relationships/hyperlink"/><Relationship Id="rId85" Target="#'EC019Q10NA'!A6" TargetMode="External" Type="http://schemas.openxmlformats.org/officeDocument/2006/relationships/hyperlink"/><Relationship Id="rId86" Target="#'EC019Q12NA'!A6" TargetMode="External" Type="http://schemas.openxmlformats.org/officeDocument/2006/relationships/hyperlink"/><Relationship Id="rId87" Target="#'EC019Q13NA'!A6" TargetMode="External" Type="http://schemas.openxmlformats.org/officeDocument/2006/relationships/hyperlink"/><Relationship Id="rId88" Target="#'EC019Q14NA'!A6" TargetMode="External" Type="http://schemas.openxmlformats.org/officeDocument/2006/relationships/hyperlink"/><Relationship Id="rId89" Target="#'EC020Q04NA'!A6" TargetMode="External" Type="http://schemas.openxmlformats.org/officeDocument/2006/relationships/hyperlink"/><Relationship Id="rId90" Target="#'EC020Q06NA'!A6" TargetMode="External" Type="http://schemas.openxmlformats.org/officeDocument/2006/relationships/hyperlink"/><Relationship Id="rId91" Target="#'EC020Q07NA'!A6" TargetMode="External" Type="http://schemas.openxmlformats.org/officeDocument/2006/relationships/hyperlink"/><Relationship Id="rId92" Target="#'EC020Q08NA'!A6" TargetMode="External" Type="http://schemas.openxmlformats.org/officeDocument/2006/relationships/hyperlink"/><Relationship Id="rId93" Target="#'EC020Q09NA'!A6" TargetMode="External" Type="http://schemas.openxmlformats.org/officeDocument/2006/relationships/hyperlink"/><Relationship Id="rId94" Target="#'EC020Q10NA'!A6" TargetMode="External" Type="http://schemas.openxmlformats.org/officeDocument/2006/relationships/hyperlink"/><Relationship Id="rId95" Target="#'EC020Q11NA'!A6" TargetMode="External" Type="http://schemas.openxmlformats.org/officeDocument/2006/relationships/hyperlink"/><Relationship Id="rId96" Target="#'EC020Q12NA'!A6" TargetMode="External" Type="http://schemas.openxmlformats.org/officeDocument/2006/relationships/hyperlink"/><Relationship Id="rId97" Target="#'EC021Q01NA'!A6" TargetMode="External" Type="http://schemas.openxmlformats.org/officeDocument/2006/relationships/hyperlink"/><Relationship Id="rId98" Target="#'EC021Q02NA'!A6" TargetMode="External" Type="http://schemas.openxmlformats.org/officeDocument/2006/relationships/hyperlink"/><Relationship Id="rId99" Target="#'EC021Q03NA'!A6" TargetMode="External" Type="http://schemas.openxmlformats.org/officeDocument/2006/relationships/hyperlink"/><Relationship Id="rId100" Target="#'EC021Q04NA'!A6" TargetMode="External" Type="http://schemas.openxmlformats.org/officeDocument/2006/relationships/hyperlink"/><Relationship Id="rId101" Target="#'EC021Q05NA'!A6" TargetMode="External" Type="http://schemas.openxmlformats.org/officeDocument/2006/relationships/hyperlink"/><Relationship Id="rId102" Target="#'EC022Q01NA'!A6" TargetMode="External" Type="http://schemas.openxmlformats.org/officeDocument/2006/relationships/hyperlink"/><Relationship Id="rId103" Target="#'EC022Q02NA'!A6" TargetMode="External" Type="http://schemas.openxmlformats.org/officeDocument/2006/relationships/hyperlink"/><Relationship Id="rId104" Target="#'EC022Q03NA'!A6" TargetMode="External" Type="http://schemas.openxmlformats.org/officeDocument/2006/relationships/hyperlink"/><Relationship Id="rId105" Target="#'EC022Q04NA'!A6" TargetMode="External" Type="http://schemas.openxmlformats.org/officeDocument/2006/relationships/hyperlink"/><Relationship Id="rId106" Target="#'EC022Q05NA'!A6" TargetMode="External" Type="http://schemas.openxmlformats.org/officeDocument/2006/relationships/hyperlink"/><Relationship Id="rId107" Target="#'EC022Q06NA'!A6" TargetMode="External" Type="http://schemas.openxmlformats.org/officeDocument/2006/relationships/hyperlink"/><Relationship Id="rId108" Target="#'EC022Q07NA'!A6" TargetMode="External" Type="http://schemas.openxmlformats.org/officeDocument/2006/relationships/hyperlink"/><Relationship Id="rId109" Target="#'EC022Q08NA'!A6" TargetMode="External" Type="http://schemas.openxmlformats.org/officeDocument/2006/relationships/hyperlink"/><Relationship Id="rId110" Target="#'EC022Q09NA'!A6" TargetMode="External" Type="http://schemas.openxmlformats.org/officeDocument/2006/relationships/hyperlink"/><Relationship Id="rId111" Target="#'EC022Q10NA'!A6" TargetMode="External" Type="http://schemas.openxmlformats.org/officeDocument/2006/relationships/hyperlink"/><Relationship Id="rId112" Target="#'EC022Q11NA'!A6" TargetMode="External" Type="http://schemas.openxmlformats.org/officeDocument/2006/relationships/hyperlink"/><Relationship Id="rId113" Target="#'EC022Q12NA'!A6" TargetMode="External" Type="http://schemas.openxmlformats.org/officeDocument/2006/relationships/hyperlink"/><Relationship Id="rId114" Target="#'EC023Q01NA'!A6" TargetMode="External" Type="http://schemas.openxmlformats.org/officeDocument/2006/relationships/hyperlink"/><Relationship Id="rId115" Target="#'EC023Q02NA'!A6" TargetMode="External" Type="http://schemas.openxmlformats.org/officeDocument/2006/relationships/hyperlink"/><Relationship Id="rId116" Target="#'EC023Q03NA'!A6" TargetMode="External" Type="http://schemas.openxmlformats.org/officeDocument/2006/relationships/hyperlink"/><Relationship Id="rId117" Target="#'EC023Q04NA'!A6" TargetMode="External" Type="http://schemas.openxmlformats.org/officeDocument/2006/relationships/hyperlink"/><Relationship Id="rId118" Target="#'EC023Q05NA'!A6" TargetMode="External" Type="http://schemas.openxmlformats.org/officeDocument/2006/relationships/hyperlink"/><Relationship Id="rId119" Target="#'EC023Q06NA'!A6" TargetMode="External" Type="http://schemas.openxmlformats.org/officeDocument/2006/relationships/hyperlink"/><Relationship Id="rId120" Target="#'EC023Q07NA'!A6" TargetMode="External" Type="http://schemas.openxmlformats.org/officeDocument/2006/relationships/hyperlink"/><Relationship Id="rId121" Target="#'EC023Q08NA'!A6" TargetMode="External" Type="http://schemas.openxmlformats.org/officeDocument/2006/relationships/hyperlink"/><Relationship Id="rId122" Target="#'EC023Q09NA'!A6" TargetMode="External" Type="http://schemas.openxmlformats.org/officeDocument/2006/relationships/hyperlink"/><Relationship Id="rId123" Target="#'EC023Q10NA'!A6" TargetMode="External" Type="http://schemas.openxmlformats.org/officeDocument/2006/relationships/hyperlink"/><Relationship Id="rId124" Target="#'EC023Q11NA'!A6" TargetMode="External" Type="http://schemas.openxmlformats.org/officeDocument/2006/relationships/hyperlink"/><Relationship Id="rId125" Target="#'EC023Q12NA'!A6" TargetMode="External" Type="http://schemas.openxmlformats.org/officeDocument/2006/relationships/hyperlink"/><Relationship Id="rId126" Target="#'EC023Q13NA'!A6" TargetMode="External" Type="http://schemas.openxmlformats.org/officeDocument/2006/relationships/hyperlink"/><Relationship Id="rId127" Target="#'EC024Q01NA'!A6" TargetMode="External" Type="http://schemas.openxmlformats.org/officeDocument/2006/relationships/hyperlink"/><Relationship Id="rId128" Target="#'EC024Q02NA'!A6" TargetMode="External" Type="http://schemas.openxmlformats.org/officeDocument/2006/relationships/hyperlink"/><Relationship Id="rId129" Target="#'EC024Q03NA'!A6" TargetMode="External" Type="http://schemas.openxmlformats.org/officeDocument/2006/relationships/hyperlink"/><Relationship Id="rId130" Target="#'EC024Q04NA'!A6" TargetMode="External" Type="http://schemas.openxmlformats.org/officeDocument/2006/relationships/hyperlink"/><Relationship Id="rId131" Target="#'EC024Q05NA'!A6" TargetMode="External" Type="http://schemas.openxmlformats.org/officeDocument/2006/relationships/hyperlink"/><Relationship Id="rId132" Target="#'EC024Q06NA'!A6" TargetMode="External" Type="http://schemas.openxmlformats.org/officeDocument/2006/relationships/hyperlink"/><Relationship Id="rId133" Target="#'EC024Q07NA'!A6" TargetMode="External" Type="http://schemas.openxmlformats.org/officeDocument/2006/relationships/hyperlink"/><Relationship Id="rId134" Target="#'EC024Q08NA'!A6" TargetMode="External" Type="http://schemas.openxmlformats.org/officeDocument/2006/relationships/hyperlink"/><Relationship Id="rId135" Target="#'EC026Q01NA'!A6" TargetMode="External" Type="http://schemas.openxmlformats.org/officeDocument/2006/relationships/hyperlink"/><Relationship Id="rId136" Target="#'EC026Q02NA'!A6" TargetMode="External" Type="http://schemas.openxmlformats.org/officeDocument/2006/relationships/hyperlink"/><Relationship Id="rId137" Target="#'EC027Q01NA'!A6" TargetMode="External" Type="http://schemas.openxmlformats.org/officeDocument/2006/relationships/hyperlink"/><Relationship Id="rId138" Target="#'EC027Q02NA'!A6" TargetMode="External" Type="http://schemas.openxmlformats.org/officeDocument/2006/relationships/hyperlink"/><Relationship Id="rId139" Target="#'EC027Q03NA'!A6" TargetMode="External" Type="http://schemas.openxmlformats.org/officeDocument/2006/relationships/hyperlink"/><Relationship Id="rId140" Target="#'EC027Q04NA'!A6" TargetMode="External" Type="http://schemas.openxmlformats.org/officeDocument/2006/relationships/hyperlink"/><Relationship Id="rId141" Target="#'EC028Q01NA'!A6" TargetMode="External" Type="http://schemas.openxmlformats.org/officeDocument/2006/relationships/hyperlink"/><Relationship Id="rId142" Target="#'EC028Q02NA'!A6" TargetMode="External" Type="http://schemas.openxmlformats.org/officeDocument/2006/relationships/hyperlink"/><Relationship Id="rId143" Target="#'EC028Q03NA'!A6" TargetMode="External" Type="http://schemas.openxmlformats.org/officeDocument/2006/relationships/hyperlink"/><Relationship Id="rId144" Target="#'EC029Q01NA'!A6" TargetMode="External" Type="http://schemas.openxmlformats.org/officeDocument/2006/relationships/hyperlink"/><Relationship Id="rId145" Target="#'EC030Q01NA'!A6" TargetMode="External" Type="http://schemas.openxmlformats.org/officeDocument/2006/relationships/hyperlink"/><Relationship Id="rId146" Target="#'EC030Q02NA'!A6" TargetMode="External" Type="http://schemas.openxmlformats.org/officeDocument/2006/relationships/hyperlink"/><Relationship Id="rId147" Target="#'EC030Q03NA'!A6" TargetMode="External" Type="http://schemas.openxmlformats.org/officeDocument/2006/relationships/hyperlink"/><Relationship Id="rId148" Target="#'EC030Q04NA'!A6" TargetMode="External" Type="http://schemas.openxmlformats.org/officeDocument/2006/relationships/hyperlink"/><Relationship Id="rId149" Target="#'EC030Q05NA'!A6" TargetMode="External" Type="http://schemas.openxmlformats.org/officeDocument/2006/relationships/hyperlink"/><Relationship Id="rId150" Target="#'EC030Q06NA'!A6" TargetMode="External" Type="http://schemas.openxmlformats.org/officeDocument/2006/relationships/hyperlink"/><Relationship Id="rId151" Target="#'EC030Q07NA'!A6" TargetMode="External" Type="http://schemas.openxmlformats.org/officeDocument/2006/relationships/hyperlink"/><Relationship Id="rId152" Target="#'EC031Q01TA'!A6" TargetMode="External" Type="http://schemas.openxmlformats.org/officeDocument/2006/relationships/hyperlink"/><Relationship Id="rId153" Target="#'EC032Q01TA'!A6" TargetMode="External" Type="http://schemas.openxmlformats.org/officeDocument/2006/relationships/hyperlink"/><Relationship Id="rId154" Target="#'EC033Q01N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5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310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474.30491693</v>
      </c>
      <c r="F7" s="20" t="n">
        <v>3.02093069</v>
      </c>
      <c r="G7" s="18" t="n">
        <v>485.58728113</v>
      </c>
      <c r="H7" s="20" t="n">
        <v>2.94207819</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(8420.0/B9*100)</f>
        <v/>
      </c>
      <c r="D9" s="19" t="n">
        <v>1231</v>
      </c>
      <c r="E9" s="18" t="n">
        <v>444.00615374</v>
      </c>
      <c r="F9" s="20" t="n">
        <v>6.20035337</v>
      </c>
      <c r="G9" s="18" t="n">
        <v>475.10359055</v>
      </c>
      <c r="H9" s="20" t="n">
        <v>6.25102866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449.56895747</v>
      </c>
      <c r="F13" s="20" t="n">
        <v>5.25684429</v>
      </c>
      <c r="G13" s="18" t="n">
        <v>458.6806035</v>
      </c>
      <c r="H13" s="20" t="n">
        <v>8.93363181</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402.50453915</v>
      </c>
      <c r="F18" s="20" t="n">
        <v>5.18252198</v>
      </c>
      <c r="G18" s="18" t="n">
        <v>467.33903284</v>
      </c>
      <c r="H18" s="20" t="n">
        <v>3.82790065</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443.51757089</v>
      </c>
      <c r="F19" s="20" t="n">
        <v>5.35117915</v>
      </c>
      <c r="G19" s="18" t="n">
        <v>433.27908692</v>
      </c>
      <c r="H19" s="20" t="n">
        <v>5.1991728</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424.38661015</v>
      </c>
      <c r="F20" s="20" t="n">
        <v>5.8873255</v>
      </c>
      <c r="G20" s="18" t="n">
        <v>417.41568558</v>
      </c>
      <c r="H20" s="20" t="n">
        <v>6.52755837</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436.3262174</v>
      </c>
      <c r="F23" s="20" t="n">
        <v>3.86612789</v>
      </c>
      <c r="G23" s="18" t="n">
        <v>454.01284903</v>
      </c>
      <c r="H23" s="20" t="n">
        <v>4.37545741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504.07051995</v>
      </c>
      <c r="F25" s="20" t="n">
        <v>4.67446022</v>
      </c>
      <c r="G25" s="18" t="n">
        <v>528.31712028</v>
      </c>
      <c r="H25" s="20" t="n">
        <v>4.54361885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471.23467504</v>
      </c>
      <c r="F26" s="20" t="n">
        <v>3.42465711</v>
      </c>
      <c r="G26" s="18" t="n">
        <v>472.58833227</v>
      </c>
      <c r="H26" s="20" t="n">
        <v>3.86294883</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484.96425434</v>
      </c>
      <c r="F32" s="20" t="n">
        <v>3.6423383</v>
      </c>
      <c r="G32" s="18" t="n">
        <v>494.16785656</v>
      </c>
      <c r="H32" s="20" t="n">
        <v>4.76220375</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(129.0/B34*100)</f>
        <v/>
      </c>
      <c r="D34" s="19" t="n">
        <v>6221</v>
      </c>
      <c r="E34" s="18" t="n">
        <v>446.69537578</v>
      </c>
      <c r="F34" s="20" t="n">
        <v>3.19136228</v>
      </c>
      <c r="G34" s="18" t="n">
        <v>413.26778024</v>
      </c>
      <c r="H34" s="20" t="n">
        <v>5.35311638</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507.96412595</v>
      </c>
      <c r="F35" s="20" t="n">
        <v>2.49793786</v>
      </c>
      <c r="G35" s="18" t="n">
        <v>522.13595881</v>
      </c>
      <c r="H35" s="20" t="n">
        <v>3.53607129</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451.34135973</v>
      </c>
      <c r="F36" s="20" t="n">
        <v>4.09564285</v>
      </c>
      <c r="G36" s="18" t="n">
        <v>481.06867784</v>
      </c>
      <c r="H36" s="20" t="n">
        <v>3.29428245</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488.21722359</v>
      </c>
      <c r="F40" s="20" t="n">
        <v>7.2368606</v>
      </c>
      <c r="G40" s="18" t="n">
        <v>502.61459455</v>
      </c>
      <c r="H40" s="20" t="n">
        <v>3.17223371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(185.0/B47*100)</f>
        <v/>
      </c>
      <c r="D47" s="19" t="n">
        <v>5743</v>
      </c>
      <c r="E47" s="18" t="n">
        <v>455.42447595</v>
      </c>
      <c r="F47" s="20" t="n">
        <v>4.12540181</v>
      </c>
      <c r="G47" s="18" t="n">
        <v>431.68500664</v>
      </c>
      <c r="H47" s="20" t="n">
        <v>5.024177</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496.31497897</v>
      </c>
      <c r="F48" s="20" t="n">
        <v>7.58748977</v>
      </c>
      <c r="G48" s="18" t="n">
        <v>500.13904174</v>
      </c>
      <c r="H48" s="20" t="n">
        <v>5.29694526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436.30786785</v>
      </c>
      <c r="F52" s="20" t="n">
        <v>3.7950848</v>
      </c>
      <c r="G52" s="18" t="n">
        <v>471.2726708</v>
      </c>
      <c r="H52" s="20" t="n">
        <v>4.28755401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511.66386499</v>
      </c>
      <c r="F56" s="20" t="n">
        <v>3.96689349</v>
      </c>
      <c r="G56" s="18" t="n">
        <v>531.88572082</v>
      </c>
      <c r="H56" s="20" t="n">
        <v>4.33320671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448.47758905</v>
      </c>
      <c r="F61" s="20" t="n">
        <v>3.20411379</v>
      </c>
      <c r="G61" s="18" t="n">
        <v>468.00059278</v>
      </c>
      <c r="H61" s="20" t="n">
        <v>6.06456864</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363.8944503</v>
      </c>
      <c r="F67" s="20" t="n">
        <v>2.71455193</v>
      </c>
      <c r="G67" s="18" t="n">
        <v>383.74043987</v>
      </c>
      <c r="H67" s="20" t="n">
        <v>3.309229</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404.49117446</v>
      </c>
      <c r="F73" s="20" t="n">
        <v>2.42796985</v>
      </c>
      <c r="G73" s="18" t="n">
        <v>431.21325651</v>
      </c>
      <c r="H73" s="20" t="n">
        <v>4.44682145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468.00605583</v>
      </c>
      <c r="F7" s="20" t="n">
        <v>3.18475204</v>
      </c>
      <c r="G7" s="18" t="n">
        <v>489.02571756</v>
      </c>
      <c r="H7" s="20" t="n">
        <v>2.98272604</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(8420.0/B9*100)</f>
        <v/>
      </c>
      <c r="D9" s="19" t="n">
        <v>1231</v>
      </c>
      <c r="E9" s="18" t="n">
        <v>437.04854043</v>
      </c>
      <c r="F9" s="20" t="n">
        <v>6.0880327</v>
      </c>
      <c r="G9" s="18" t="n">
        <v>488.6915259</v>
      </c>
      <c r="H9" s="20" t="n">
        <v>5.63721723</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447.21293744</v>
      </c>
      <c r="F13" s="20" t="n">
        <v>5.34428973</v>
      </c>
      <c r="G13" s="18" t="n">
        <v>465.3816021</v>
      </c>
      <c r="H13" s="20" t="n">
        <v>10.32685763</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443.1458745</v>
      </c>
      <c r="F18" s="20" t="n">
        <v>5.73156145</v>
      </c>
      <c r="G18" s="18" t="n">
        <v>461.85973439</v>
      </c>
      <c r="H18" s="20" t="n">
        <v>3.68292961</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442.59426437</v>
      </c>
      <c r="F19" s="20" t="n">
        <v>4.59874546</v>
      </c>
      <c r="G19" s="18" t="n">
        <v>433.95392721</v>
      </c>
      <c r="H19" s="20" t="n">
        <v>5.64336187</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428.67017385</v>
      </c>
      <c r="F20" s="20" t="n">
        <v>5.6001533</v>
      </c>
      <c r="G20" s="18" t="n">
        <v>410.52268307</v>
      </c>
      <c r="H20" s="20" t="n">
        <v>6.73605291</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444.26112011</v>
      </c>
      <c r="F23" s="20" t="n">
        <v>4.08668933</v>
      </c>
      <c r="G23" s="18" t="n">
        <v>445.35317632</v>
      </c>
      <c r="H23" s="20" t="n">
        <v>4.11068458</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503.86964081</v>
      </c>
      <c r="F25" s="20" t="n">
        <v>4.21114697</v>
      </c>
      <c r="G25" s="18" t="n">
        <v>530.43610806</v>
      </c>
      <c r="H25" s="20" t="n">
        <v>4.84217075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467.00576132</v>
      </c>
      <c r="F26" s="20" t="n">
        <v>3.05055829</v>
      </c>
      <c r="G26" s="18" t="n">
        <v>477.86055108</v>
      </c>
      <c r="H26" s="20" t="n">
        <v>3.73222555</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481.39885819</v>
      </c>
      <c r="F32" s="20" t="n">
        <v>3.89971236</v>
      </c>
      <c r="G32" s="18" t="n">
        <v>495.76216928</v>
      </c>
      <c r="H32" s="20" t="n">
        <v>3.89772927</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(129.0/B34*100)</f>
        <v/>
      </c>
      <c r="D34" s="19" t="n">
        <v>6221</v>
      </c>
      <c r="E34" s="18" t="n">
        <v>448.3864161</v>
      </c>
      <c r="F34" s="20" t="n">
        <v>3.11453952</v>
      </c>
      <c r="G34" s="18" t="n">
        <v>408.51339464</v>
      </c>
      <c r="H34" s="20" t="n">
        <v>5.39445301</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507.94955613</v>
      </c>
      <c r="F35" s="20" t="n">
        <v>2.91633255</v>
      </c>
      <c r="G35" s="18" t="n">
        <v>520.19210505</v>
      </c>
      <c r="H35" s="20" t="n">
        <v>3.22646633</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450.02316</v>
      </c>
      <c r="F36" s="20" t="n">
        <v>3.68900448</v>
      </c>
      <c r="G36" s="18" t="n">
        <v>484.36211658</v>
      </c>
      <c r="H36" s="20" t="n">
        <v>3.69231905</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480.46994054</v>
      </c>
      <c r="F40" s="20" t="n">
        <v>7.14703878</v>
      </c>
      <c r="G40" s="18" t="n">
        <v>503.68410609</v>
      </c>
      <c r="H40" s="20" t="n">
        <v>3.23882415</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(185.0/B47*100)</f>
        <v/>
      </c>
      <c r="D47" s="19" t="n">
        <v>5743</v>
      </c>
      <c r="E47" s="18" t="n">
        <v>451.09883207</v>
      </c>
      <c r="F47" s="20" t="n">
        <v>4.56659009</v>
      </c>
      <c r="G47" s="18" t="n">
        <v>437.18473154</v>
      </c>
      <c r="H47" s="20" t="n">
        <v>4.65552842</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494.41550077</v>
      </c>
      <c r="F48" s="20" t="n">
        <v>7.94057141</v>
      </c>
      <c r="G48" s="18" t="n">
        <v>501.80003471</v>
      </c>
      <c r="H48" s="20" t="n">
        <v>5.34911356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448.60246122</v>
      </c>
      <c r="F52" s="20" t="n">
        <v>4.04900602</v>
      </c>
      <c r="G52" s="18" t="n">
        <v>457.79275407</v>
      </c>
      <c r="H52" s="20" t="n">
        <v>4.22816569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506.77807565</v>
      </c>
      <c r="F56" s="20" t="n">
        <v>4.21330322</v>
      </c>
      <c r="G56" s="18" t="n">
        <v>533.8529915399999</v>
      </c>
      <c r="H56" s="20" t="n">
        <v>4.08788701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444.62562928</v>
      </c>
      <c r="F61" s="20" t="n">
        <v>3.4779108</v>
      </c>
      <c r="G61" s="18" t="n">
        <v>472.93817246</v>
      </c>
      <c r="H61" s="20" t="n">
        <v>5.17695274</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366.48770364</v>
      </c>
      <c r="F67" s="20" t="n">
        <v>3.0145352</v>
      </c>
      <c r="G67" s="18" t="n">
        <v>380.01146548</v>
      </c>
      <c r="H67" s="20" t="n">
        <v>2.95502229</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401.25869039</v>
      </c>
      <c r="F73" s="20" t="n">
        <v>2.66999618</v>
      </c>
      <c r="G73" s="18" t="n">
        <v>433.7510189</v>
      </c>
      <c r="H73" s="20" t="n">
        <v>4.15147899</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471.14215408</v>
      </c>
      <c r="F7" s="20" t="n">
        <v>3.18720033</v>
      </c>
      <c r="G7" s="18" t="n">
        <v>486.8818899</v>
      </c>
      <c r="H7" s="20" t="n">
        <v>2.68661815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(8420.0/B9*100)</f>
        <v/>
      </c>
      <c r="D9" s="19" t="n">
        <v>1231</v>
      </c>
      <c r="E9" s="18" t="n">
        <v>443.07908985</v>
      </c>
      <c r="F9" s="20" t="n">
        <v>5.79148929</v>
      </c>
      <c r="G9" s="18" t="n">
        <v>482.42817962</v>
      </c>
      <c r="H9" s="20" t="n">
        <v>6.52294956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462.69525153</v>
      </c>
      <c r="F13" s="20" t="n">
        <v>6.58895319</v>
      </c>
      <c r="G13" s="18" t="n">
        <v>433.74726899</v>
      </c>
      <c r="H13" s="20" t="n">
        <v>8.08134456</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467.06637847</v>
      </c>
      <c r="F18" s="20" t="n">
        <v>4.94273801</v>
      </c>
      <c r="G18" s="18" t="n">
        <v>433.83872713</v>
      </c>
      <c r="H18" s="20" t="n">
        <v>3.54882594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448.22325434</v>
      </c>
      <c r="F19" s="20" t="n">
        <v>4.45494244</v>
      </c>
      <c r="G19" s="18" t="n">
        <v>419.34760609</v>
      </c>
      <c r="H19" s="20" t="n">
        <v>6.11425783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423.89057443</v>
      </c>
      <c r="F20" s="20" t="n">
        <v>6.09007963</v>
      </c>
      <c r="G20" s="18" t="n">
        <v>417.64584584</v>
      </c>
      <c r="H20" s="20" t="n">
        <v>6.38369878</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444.47823041</v>
      </c>
      <c r="F23" s="20" t="n">
        <v>4.33737799</v>
      </c>
      <c r="G23" s="18" t="n">
        <v>445.25705422</v>
      </c>
      <c r="H23" s="20" t="n">
        <v>4.00429588</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504.58939472</v>
      </c>
      <c r="F25" s="20" t="n">
        <v>4.75122185</v>
      </c>
      <c r="G25" s="18" t="n">
        <v>524.7299296800001</v>
      </c>
      <c r="H25" s="20" t="n">
        <v>4.74964505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480.82693249</v>
      </c>
      <c r="F26" s="20" t="n">
        <v>3.04632308</v>
      </c>
      <c r="G26" s="18" t="n">
        <v>461.41693798</v>
      </c>
      <c r="H26" s="20" t="n">
        <v>3.79092952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493.31396191</v>
      </c>
      <c r="F32" s="20" t="n">
        <v>3.75594973</v>
      </c>
      <c r="G32" s="18" t="n">
        <v>484.95924986</v>
      </c>
      <c r="H32" s="20" t="n">
        <v>4.39439092</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(129.0/B34*100)</f>
        <v/>
      </c>
      <c r="D34" s="19" t="n">
        <v>6221</v>
      </c>
      <c r="E34" s="18" t="n">
        <v>451.57762553</v>
      </c>
      <c r="F34" s="20" t="n">
        <v>3.20317137</v>
      </c>
      <c r="G34" s="18" t="n">
        <v>400.54523597</v>
      </c>
      <c r="H34" s="20" t="n">
        <v>4.13474052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510.21998349</v>
      </c>
      <c r="F35" s="20" t="n">
        <v>2.74932978</v>
      </c>
      <c r="G35" s="18" t="n">
        <v>519.05700602</v>
      </c>
      <c r="H35" s="20" t="n">
        <v>3.57989215</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479.67159847</v>
      </c>
      <c r="F36" s="20" t="n">
        <v>3.19170188</v>
      </c>
      <c r="G36" s="18" t="n">
        <v>453.12759438</v>
      </c>
      <c r="H36" s="20" t="n">
        <v>4.24880141</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488.96496125</v>
      </c>
      <c r="F40" s="20" t="n">
        <v>6.83239782</v>
      </c>
      <c r="G40" s="18" t="n">
        <v>502.55014464</v>
      </c>
      <c r="H40" s="20" t="n">
        <v>3.32027081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(185.0/B47*100)</f>
        <v/>
      </c>
      <c r="D47" s="19" t="n">
        <v>5743</v>
      </c>
      <c r="E47" s="18" t="n">
        <v>451.82841552</v>
      </c>
      <c r="F47" s="20" t="n">
        <v>5.2639519</v>
      </c>
      <c r="G47" s="18" t="n">
        <v>439.51847067</v>
      </c>
      <c r="H47" s="20" t="n">
        <v>4.13887811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518.65649927</v>
      </c>
      <c r="F48" s="20" t="n">
        <v>6.47911361</v>
      </c>
      <c r="G48" s="18" t="n">
        <v>475.44548007</v>
      </c>
      <c r="H48" s="20" t="n">
        <v>6.57491653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461.95144556</v>
      </c>
      <c r="F52" s="20" t="n">
        <v>4.05448266</v>
      </c>
      <c r="G52" s="18" t="n">
        <v>440.81264894</v>
      </c>
      <c r="H52" s="20" t="n">
        <v>3.92371631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522.33427553</v>
      </c>
      <c r="F56" s="20" t="n">
        <v>4.03885824</v>
      </c>
      <c r="G56" s="18" t="n">
        <v>519.89679396</v>
      </c>
      <c r="H56" s="20" t="n">
        <v>4.58156137</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454.15466134</v>
      </c>
      <c r="F61" s="20" t="n">
        <v>4.00163213</v>
      </c>
      <c r="G61" s="18" t="n">
        <v>453.24278674</v>
      </c>
      <c r="H61" s="20" t="n">
        <v>4.77392825</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364.1257595</v>
      </c>
      <c r="F67" s="20" t="n">
        <v>2.86843018</v>
      </c>
      <c r="G67" s="18" t="n">
        <v>385.57097807</v>
      </c>
      <c r="H67" s="20" t="n">
        <v>3.10651335</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405.93957586</v>
      </c>
      <c r="F73" s="20" t="n">
        <v>2.8600996</v>
      </c>
      <c r="G73" s="18" t="n">
        <v>429.81875739</v>
      </c>
      <c r="H73" s="20" t="n">
        <v>3.83696107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485.9296757</v>
      </c>
      <c r="F7" s="20" t="n">
        <v>2.67764466</v>
      </c>
      <c r="G7" s="18" t="n">
        <v>471.79363159</v>
      </c>
      <c r="H7" s="20" t="n">
        <v>3.38542578</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(9406.0/B9*100)</f>
        <v/>
      </c>
      <c r="D9" s="19" t="n">
        <v>245</v>
      </c>
      <c r="E9" s="18" t="s">
        <v>327</v>
      </c>
      <c r="F9" s="20" t="s">
        <v>327</v>
      </c>
      <c r="G9" s="18" t="s">
        <v>327</v>
      </c>
      <c r="H9" s="20" t="s">
        <v>327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460.01137416</v>
      </c>
      <c r="F18" s="20" t="n">
        <v>3.96455652</v>
      </c>
      <c r="G18" s="18" t="n">
        <v>407.19444441</v>
      </c>
      <c r="H18" s="20" t="n">
        <v>6.5085449</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448.57504656</v>
      </c>
      <c r="F19" s="20" t="n">
        <v>4.50730584</v>
      </c>
      <c r="G19" s="18" t="n">
        <v>416.98983737</v>
      </c>
      <c r="H19" s="20" t="n">
        <v>5.39965775</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429.02177375</v>
      </c>
      <c r="F20" s="20" t="n">
        <v>5.10898302</v>
      </c>
      <c r="G20" s="18" t="n">
        <v>406.67215111</v>
      </c>
      <c r="H20" s="20" t="n">
        <v>7.23269665</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454.89994424</v>
      </c>
      <c r="F23" s="20" t="n">
        <v>3.91302799</v>
      </c>
      <c r="G23" s="18" t="n">
        <v>426.43283363</v>
      </c>
      <c r="H23" s="20" t="n">
        <v>4.39583301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514.37459219</v>
      </c>
      <c r="F25" s="20" t="n">
        <v>5.00313522</v>
      </c>
      <c r="G25" s="18" t="n">
        <v>511.20829332</v>
      </c>
      <c r="H25" s="20" t="n">
        <v>4.22392006</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(2631.0/B34*100)</f>
        <v/>
      </c>
      <c r="D34" s="19" t="n">
        <v>3719</v>
      </c>
      <c r="E34" s="18" t="s">
        <v>327</v>
      </c>
      <c r="F34" s="20" t="s">
        <v>327</v>
      </c>
      <c r="G34" s="18" t="s">
        <v>327</v>
      </c>
      <c r="H34" s="20" t="s">
        <v>327</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515.39576894</v>
      </c>
      <c r="F35" s="20" t="n">
        <v>2.56871013</v>
      </c>
      <c r="G35" s="18" t="n">
        <v>508.08463129</v>
      </c>
      <c r="H35" s="20" t="n">
        <v>5.29069328</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476.82463852</v>
      </c>
      <c r="F36" s="20" t="n">
        <v>2.93198891</v>
      </c>
      <c r="G36" s="18" t="n">
        <v>419.23860487</v>
      </c>
      <c r="H36" s="20" t="n">
        <v>6.23199451</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503.91373647</v>
      </c>
      <c r="F40" s="20" t="n">
        <v>3.46710221</v>
      </c>
      <c r="G40" s="18" t="n">
        <v>478.69989709</v>
      </c>
      <c r="H40" s="20" t="n">
        <v>6.24884149</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(185.0/B47*100)</f>
        <v/>
      </c>
      <c r="D47" s="19" t="n">
        <v>5743</v>
      </c>
      <c r="E47" s="18" t="n">
        <v>450.39789626</v>
      </c>
      <c r="F47" s="20" t="n">
        <v>4.24380063</v>
      </c>
      <c r="G47" s="18" t="n">
        <v>421.828759</v>
      </c>
      <c r="H47" s="20" t="n">
        <v>6.07147611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509.45858194</v>
      </c>
      <c r="F48" s="20" t="n">
        <v>5.54646717</v>
      </c>
      <c r="G48" s="18" t="n">
        <v>462.17825368</v>
      </c>
      <c r="H48" s="20" t="n">
        <v>6.53702882</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456.24988668</v>
      </c>
      <c r="F52" s="20" t="n">
        <v>3.53154925</v>
      </c>
      <c r="G52" s="18" t="n">
        <v>437.18905532</v>
      </c>
      <c r="H52" s="20" t="n">
        <v>5.7072098</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523.08112184</v>
      </c>
      <c r="F56" s="20" t="n">
        <v>3.69461819</v>
      </c>
      <c r="G56" s="18" t="n">
        <v>510.50123354</v>
      </c>
      <c r="H56" s="20" t="n">
        <v>5.95341666</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379.03563599</v>
      </c>
      <c r="F67" s="20" t="n">
        <v>2.69857993</v>
      </c>
      <c r="G67" s="18" t="n">
        <v>357.91102206</v>
      </c>
      <c r="H67" s="20" t="n">
        <v>3.74529831</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422.25918789</v>
      </c>
      <c r="F73" s="20" t="n">
        <v>3.55729553</v>
      </c>
      <c r="G73" s="18" t="n">
        <v>413.80956051</v>
      </c>
      <c r="H73" s="20" t="n">
        <v>3.48288757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419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483.21470224</v>
      </c>
      <c r="F7" s="20" t="n">
        <v>2.44206172</v>
      </c>
      <c r="G7" s="18" t="n">
        <v>473.62859206</v>
      </c>
      <c r="H7" s="20" t="n">
        <v>4.00700858</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(8420.0/B9*100)</f>
        <v/>
      </c>
      <c r="D9" s="19" t="n">
        <v>1231</v>
      </c>
      <c r="E9" s="18" t="n">
        <v>466.95785311</v>
      </c>
      <c r="F9" s="20" t="n">
        <v>5.64771458</v>
      </c>
      <c r="G9" s="18" t="n">
        <v>440.37917833</v>
      </c>
      <c r="H9" s="20" t="n">
        <v>9.33708259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464.84269683</v>
      </c>
      <c r="F18" s="20" t="n">
        <v>3.51867233</v>
      </c>
      <c r="G18" s="18" t="n">
        <v>391.48401248</v>
      </c>
      <c r="H18" s="20" t="n">
        <v>6.375612</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(246.0/B19*100)</f>
        <v/>
      </c>
      <c r="D19" s="19" t="n">
        <v>5412</v>
      </c>
      <c r="E19" s="18" t="n">
        <v>449.2761864</v>
      </c>
      <c r="F19" s="20" t="n">
        <v>4.43900939</v>
      </c>
      <c r="G19" s="18" t="n">
        <v>395.00458201</v>
      </c>
      <c r="H19" s="20" t="n">
        <v>7.05310757</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422.62140774</v>
      </c>
      <c r="F20" s="20" t="n">
        <v>4.6990085</v>
      </c>
      <c r="G20" s="18" t="n">
        <v>416.91701299</v>
      </c>
      <c r="H20" s="20" t="n">
        <v>9.30876877</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445.79315546</v>
      </c>
      <c r="F23" s="20" t="n">
        <v>3.60747308</v>
      </c>
      <c r="G23" s="18" t="n">
        <v>440.53016884</v>
      </c>
      <c r="H23" s="20" t="n">
        <v>5.02257801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514.37006862</v>
      </c>
      <c r="F25" s="20" t="n">
        <v>3.82909901</v>
      </c>
      <c r="G25" s="18" t="n">
        <v>501.29931712</v>
      </c>
      <c r="H25" s="20" t="n">
        <v>7.27147545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(2050.0/B26*100)</f>
        <v/>
      </c>
      <c r="D26" s="19" t="n">
        <v>2819</v>
      </c>
      <c r="E26" s="18" t="s">
        <v>327</v>
      </c>
      <c r="F26" s="20" t="s">
        <v>327</v>
      </c>
      <c r="G26" s="18" t="s">
        <v>327</v>
      </c>
      <c r="H26" s="20" t="s">
        <v>327</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495.59525242</v>
      </c>
      <c r="F32" s="20" t="n">
        <v>3.39611008</v>
      </c>
      <c r="G32" s="18" t="n">
        <v>461.67719033</v>
      </c>
      <c r="H32" s="20" t="n">
        <v>4.81082005</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(129.0/B34*100)</f>
        <v/>
      </c>
      <c r="D34" s="19" t="n">
        <v>6221</v>
      </c>
      <c r="E34" s="18" t="n">
        <v>443.18130614</v>
      </c>
      <c r="F34" s="20" t="n">
        <v>2.99362139</v>
      </c>
      <c r="G34" s="18" t="n">
        <v>403.686544</v>
      </c>
      <c r="H34" s="20" t="n">
        <v>6.39425517</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516.23599551</v>
      </c>
      <c r="F35" s="20" t="n">
        <v>2.43671926</v>
      </c>
      <c r="G35" s="18" t="n">
        <v>499.27407997</v>
      </c>
      <c r="H35" s="20" t="n">
        <v>6.81534268</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479.32798209</v>
      </c>
      <c r="F36" s="20" t="n">
        <v>3.14979086</v>
      </c>
      <c r="G36" s="18" t="n">
        <v>432.68624326</v>
      </c>
      <c r="H36" s="20" t="n">
        <v>5.44646281</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505.36935653</v>
      </c>
      <c r="F40" s="20" t="n">
        <v>3.38565466</v>
      </c>
      <c r="G40" s="18" t="n">
        <v>448.51526143</v>
      </c>
      <c r="H40" s="20" t="n">
        <v>7.22612074</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(185.0/B47*100)</f>
        <v/>
      </c>
      <c r="D47" s="19" t="n">
        <v>5743</v>
      </c>
      <c r="E47" s="18" t="n">
        <v>454.65626874</v>
      </c>
      <c r="F47" s="20" t="n">
        <v>4.35124625</v>
      </c>
      <c r="G47" s="18" t="n">
        <v>409.62294324</v>
      </c>
      <c r="H47" s="20" t="n">
        <v>4.93070262</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505.67613992</v>
      </c>
      <c r="F48" s="20" t="n">
        <v>6.06462928</v>
      </c>
      <c r="G48" s="18" t="n">
        <v>484.2749955</v>
      </c>
      <c r="H48" s="20" t="n">
        <v>6.24209428</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461.98155383</v>
      </c>
      <c r="F52" s="20" t="n">
        <v>3.68992189</v>
      </c>
      <c r="G52" s="18" t="n">
        <v>431.49784479</v>
      </c>
      <c r="H52" s="20" t="n">
        <v>4.50855552</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526.11877943</v>
      </c>
      <c r="F56" s="20" t="n">
        <v>3.94113998</v>
      </c>
      <c r="G56" s="18" t="n">
        <v>503.34957962</v>
      </c>
      <c r="H56" s="20" t="n">
        <v>4.41353208</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459.52534208</v>
      </c>
      <c r="F61" s="20" t="n">
        <v>3.7510069</v>
      </c>
      <c r="G61" s="18" t="n">
        <v>430.65736016</v>
      </c>
      <c r="H61" s="20" t="n">
        <v>5.50630477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381.661673</v>
      </c>
      <c r="F67" s="20" t="n">
        <v>2.87523865</v>
      </c>
      <c r="G67" s="18" t="n">
        <v>361.41797364</v>
      </c>
      <c r="H67" s="20" t="n">
        <v>3.13980434</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426.3180894</v>
      </c>
      <c r="F73" s="20" t="n">
        <v>3.6793606</v>
      </c>
      <c r="G73" s="18" t="n">
        <v>410.1180203</v>
      </c>
      <c r="H73" s="20" t="n">
        <v>3.14802686</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(2108.0/B7*100)</f>
        <v/>
      </c>
      <c r="D7" s="19" t="n">
        <v>12422</v>
      </c>
      <c r="E7" s="18" t="n">
        <v>482.48319157</v>
      </c>
      <c r="F7" s="20" t="n">
        <v>3.07316365</v>
      </c>
      <c r="G7" s="18" t="n">
        <v>478.08507982</v>
      </c>
      <c r="H7" s="20" t="n">
        <v>3.35735929</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(8420.0/B9*100)</f>
        <v/>
      </c>
      <c r="D9" s="19" t="n">
        <v>1231</v>
      </c>
      <c r="E9" s="18" t="n">
        <v>466.41713229</v>
      </c>
      <c r="F9" s="20" t="n">
        <v>5.56646459</v>
      </c>
      <c r="G9" s="18" t="n">
        <v>437.08637036</v>
      </c>
      <c r="H9" s="20" t="n">
        <v>10.69111843</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(1003.0/B13*100)</f>
        <v/>
      </c>
      <c r="D13" s="19" t="n">
        <v>6158</v>
      </c>
      <c r="E13" s="18" t="s">
        <v>327</v>
      </c>
      <c r="F13" s="20" t="s">
        <v>327</v>
      </c>
      <c r="G13" s="18" t="s">
        <v>327</v>
      </c>
      <c r="H13" s="20" t="s">
        <v>327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(0.0/B18*100)</f>
        <v/>
      </c>
      <c r="D18" s="19" t="n">
        <v>5532</v>
      </c>
      <c r="E18" s="18" t="s">
        <v>327</v>
      </c>
      <c r="F18" s="20" t="s">
        <v>327</v>
      </c>
      <c r="G18" s="18" t="s">
        <v>327</v>
      </c>
      <c r="H18" s="20" t="s">
        <v>327</v>
      </c>
      <c r="I18" s="18" t="s">
        <v>327</v>
      </c>
      <c r="J18" s="20" t="s">
        <v>327</v>
      </c>
      <c r="K18" s="18" t="s">
        <v>327</v>
      </c>
      <c r="L18" s="20" t="s">
        <v>327</v>
      </c>
      <c r="M18" s="18" t="n">
        <v>454.82881661</v>
      </c>
      <c r="N18" s="20" t="n">
        <v>3.91731705</v>
      </c>
      <c r="O18" s="18" t="s">
        <v>327</v>
      </c>
      <c r="P18" s="20" t="s">
        <v>327</v>
      </c>
      <c r="Q18" s="18" t="s">
        <v>327</v>
      </c>
      <c r="R18" s="20" t="s">
        <v>327</v>
      </c>
    </row>
    <row r="19" spans="1:18">
      <c r="A19" s="15" t="s">
        <v>339</v>
      </c>
      <c r="B19" s="17" t="n">
        <v>5658</v>
      </c>
      <c r="C19" s="18">
        <f>(246.0/B19*100)</f>
        <v/>
      </c>
      <c r="D19" s="19" t="n">
        <v>5412</v>
      </c>
      <c r="E19" s="18" t="n">
        <v>452.85563467</v>
      </c>
      <c r="F19" s="20" t="n">
        <v>4.33291423</v>
      </c>
      <c r="G19" s="18" t="n">
        <v>392.10505118</v>
      </c>
      <c r="H19" s="20" t="n">
        <v>6.17621724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417.08540657</v>
      </c>
      <c r="F20" s="20" t="n">
        <v>4.7734392</v>
      </c>
      <c r="G20" s="18" t="n">
        <v>427.53821289</v>
      </c>
      <c r="H20" s="20" t="n">
        <v>7.48656584</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(671.0/B23*100)</f>
        <v/>
      </c>
      <c r="D23" s="19" t="n">
        <v>10912</v>
      </c>
      <c r="E23" s="18" t="n">
        <v>449.86146178</v>
      </c>
      <c r="F23" s="20" t="n">
        <v>3.59617763</v>
      </c>
      <c r="G23" s="18" t="n">
        <v>426.76406893</v>
      </c>
      <c r="H23" s="20" t="n">
        <v>4.44560932</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519.73744842</v>
      </c>
      <c r="F25" s="20" t="n">
        <v>4.97511934</v>
      </c>
      <c r="G25" s="18" t="n">
        <v>507.32933092</v>
      </c>
      <c r="H25" s="20" t="n">
        <v>4.02644841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477.26757517</v>
      </c>
      <c r="F26" s="20" t="n">
        <v>2.51797105</v>
      </c>
      <c r="G26" s="18" t="n">
        <v>441.71621942</v>
      </c>
      <c r="H26" s="20" t="n">
        <v>5.51033643</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(2179.0/B32*100)</f>
        <v/>
      </c>
      <c r="D32" s="19" t="n">
        <v>2299</v>
      </c>
      <c r="E32" s="18" t="s">
        <v>327</v>
      </c>
      <c r="F32" s="20" t="s">
        <v>327</v>
      </c>
      <c r="G32" s="18" t="s">
        <v>327</v>
      </c>
      <c r="H32" s="20" t="s">
        <v>327</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(129.0/B34*100)</f>
        <v/>
      </c>
      <c r="D34" s="19" t="n">
        <v>6221</v>
      </c>
      <c r="E34" s="18" t="n">
        <v>444.90077787</v>
      </c>
      <c r="F34" s="20" t="n">
        <v>3.20402365</v>
      </c>
      <c r="G34" s="18" t="n">
        <v>400.49729615</v>
      </c>
      <c r="H34" s="20" t="n">
        <v>5.07480527</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514.24060249</v>
      </c>
      <c r="F35" s="20" t="n">
        <v>2.43107667</v>
      </c>
      <c r="G35" s="18" t="n">
        <v>513.06439485</v>
      </c>
      <c r="H35" s="20" t="n">
        <v>5.90159031</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(116.0/B36*100)</f>
        <v/>
      </c>
      <c r="D36" s="19" t="n">
        <v>6620</v>
      </c>
      <c r="E36" s="18" t="n">
        <v>479.84271503</v>
      </c>
      <c r="F36" s="20" t="n">
        <v>3.07421249</v>
      </c>
      <c r="G36" s="18" t="n">
        <v>420.93301253</v>
      </c>
      <c r="H36" s="20" t="n">
        <v>5.18884987</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(5806.0/B40*100)</f>
        <v/>
      </c>
      <c r="D40" s="19" t="n">
        <v>8351</v>
      </c>
      <c r="E40" s="18" t="n">
        <v>501.82680401</v>
      </c>
      <c r="F40" s="20" t="n">
        <v>3.37774957</v>
      </c>
      <c r="G40" s="18" t="n">
        <v>488.61627983</v>
      </c>
      <c r="H40" s="20" t="n">
        <v>6.34246103</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(3741.0/B47*100)</f>
        <v/>
      </c>
      <c r="D47" s="19" t="n">
        <v>2187</v>
      </c>
      <c r="E47" s="18" t="s">
        <v>327</v>
      </c>
      <c r="F47" s="20" t="s">
        <v>327</v>
      </c>
      <c r="G47" s="18" t="s">
        <v>327</v>
      </c>
      <c r="H47" s="20" t="s">
        <v>327</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506.15674058</v>
      </c>
      <c r="F48" s="20" t="n">
        <v>5.81672837</v>
      </c>
      <c r="G48" s="18" t="n">
        <v>486.33726669</v>
      </c>
      <c r="H48" s="20" t="n">
        <v>5.69000943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(1771.0/B52*100)</f>
        <v/>
      </c>
      <c r="D52" s="19" t="n">
        <v>4038</v>
      </c>
      <c r="E52" s="18" t="s">
        <v>327</v>
      </c>
      <c r="F52" s="20" t="s">
        <v>327</v>
      </c>
      <c r="G52" s="18" t="s">
        <v>327</v>
      </c>
      <c r="H52" s="20" t="s">
        <v>327</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530.60783721</v>
      </c>
      <c r="F56" s="20" t="n">
        <v>3.59614615</v>
      </c>
      <c r="G56" s="18" t="n">
        <v>486.62124119</v>
      </c>
      <c r="H56" s="20" t="n">
        <v>5.66467177</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(2956.0/B61*100)</f>
        <v/>
      </c>
      <c r="D61" s="19" t="n">
        <v>3569</v>
      </c>
      <c r="E61" s="18" t="s">
        <v>327</v>
      </c>
      <c r="F61" s="20" t="s">
        <v>327</v>
      </c>
      <c r="G61" s="18" t="s">
        <v>327</v>
      </c>
      <c r="H61" s="20" t="s">
        <v>327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395.32006823</v>
      </c>
      <c r="F67" s="20" t="n">
        <v>3.61036046</v>
      </c>
      <c r="G67" s="18" t="n">
        <v>366.3460401</v>
      </c>
      <c r="H67" s="20" t="n">
        <v>2.80603516</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427.65836184</v>
      </c>
      <c r="F73" s="20" t="n">
        <v>4.33277882</v>
      </c>
      <c r="G73" s="18" t="n">
        <v>413.07062975</v>
      </c>
      <c r="H73" s="20" t="n">
        <v>2.85243131</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487.10121876</v>
      </c>
      <c r="F7" s="20" t="n">
        <v>2.42842656</v>
      </c>
      <c r="G7" s="18" t="n">
        <v>459.96069704</v>
      </c>
      <c r="H7" s="20" t="n">
        <v>5.91285209</v>
      </c>
      <c r="I7" s="18" t="n">
        <v>530.20051232</v>
      </c>
      <c r="J7" s="20" t="n">
        <v>1.84376291</v>
      </c>
      <c r="K7" s="18" t="s">
        <v>327</v>
      </c>
      <c r="L7" s="20" t="s">
        <v>327</v>
      </c>
      <c r="M7" s="18" t="s">
        <v>327</v>
      </c>
      <c r="N7" s="20" t="s">
        <v>327</v>
      </c>
      <c r="O7" s="18" t="s">
        <v>327</v>
      </c>
      <c r="P7" s="20" t="s">
        <v>327</v>
      </c>
      <c r="Q7" s="18" t="n">
        <v>452.29815736</v>
      </c>
      <c r="R7" s="20" t="n">
        <v>6.06767769</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(8421.0/B9*100)</f>
        <v/>
      </c>
      <c r="D9" s="19" t="n">
        <v>1230</v>
      </c>
      <c r="E9" s="18" t="n">
        <v>466.29489147</v>
      </c>
      <c r="F9" s="20" t="n">
        <v>6.07589262</v>
      </c>
      <c r="G9" s="18" t="n">
        <v>451.62485183</v>
      </c>
      <c r="H9" s="20" t="n">
        <v>9.970237689999999</v>
      </c>
      <c r="I9" s="18" t="s">
        <v>327</v>
      </c>
      <c r="J9" s="20" t="s">
        <v>327</v>
      </c>
      <c r="K9" s="18" t="s">
        <v>327</v>
      </c>
      <c r="L9" s="20" t="s">
        <v>327</v>
      </c>
      <c r="M9" s="18" t="n">
        <v>374.78530698</v>
      </c>
      <c r="N9" s="20" t="n">
        <v>11.62763904</v>
      </c>
      <c r="O9" s="18" t="s">
        <v>327</v>
      </c>
      <c r="P9" s="20" t="s">
        <v>327</v>
      </c>
      <c r="Q9" s="18" t="n">
        <v>455.86675005</v>
      </c>
      <c r="R9" s="20" t="n">
        <v>8.248048239999999</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448.3554798</v>
      </c>
      <c r="F13" s="20" t="n">
        <v>7.14465895</v>
      </c>
      <c r="G13" s="18" t="n">
        <v>469.87145124</v>
      </c>
      <c r="H13" s="20" t="n">
        <v>10.45639765</v>
      </c>
      <c r="I13" s="18" t="n">
        <v>511.30419768</v>
      </c>
      <c r="J13" s="20" t="n">
        <v>2.36876931</v>
      </c>
      <c r="K13" s="18" t="s">
        <v>327</v>
      </c>
      <c r="L13" s="20" t="s">
        <v>327</v>
      </c>
      <c r="M13" s="18" t="n">
        <v>436.36003517</v>
      </c>
      <c r="N13" s="20" t="n">
        <v>6.43426798</v>
      </c>
      <c r="O13" s="18" t="s">
        <v>327</v>
      </c>
      <c r="P13" s="20" t="s">
        <v>327</v>
      </c>
      <c r="Q13" s="18" t="n">
        <v>450.67348229</v>
      </c>
      <c r="R13" s="20" t="n">
        <v>10.79181529</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463.51295795</v>
      </c>
      <c r="F18" s="20" t="n">
        <v>3.78954972</v>
      </c>
      <c r="G18" s="18" t="n">
        <v>402.23785495</v>
      </c>
      <c r="H18" s="20" t="n">
        <v>7.54195041</v>
      </c>
      <c r="I18" s="18" t="n">
        <v>453.29258969</v>
      </c>
      <c r="J18" s="20" t="n">
        <v>4.7530233</v>
      </c>
      <c r="K18" s="18" t="s">
        <v>327</v>
      </c>
      <c r="L18" s="20" t="s">
        <v>327</v>
      </c>
      <c r="M18" s="18" t="s">
        <v>327</v>
      </c>
      <c r="N18" s="20" t="s">
        <v>327</v>
      </c>
      <c r="O18" s="18" t="s">
        <v>327</v>
      </c>
      <c r="P18" s="20" t="s">
        <v>327</v>
      </c>
      <c r="Q18" s="18" t="n">
        <v>409.51485847</v>
      </c>
      <c r="R18" s="20" t="n">
        <v>8.891849669999999</v>
      </c>
    </row>
    <row r="19" spans="1:18">
      <c r="A19" s="15" t="s">
        <v>339</v>
      </c>
      <c r="B19" s="17" t="n">
        <v>5658</v>
      </c>
      <c r="C19" s="18">
        <f>(247.0/B19*100)</f>
        <v/>
      </c>
      <c r="D19" s="19" t="n">
        <v>5411</v>
      </c>
      <c r="E19" s="18" t="n">
        <v>430.95142024</v>
      </c>
      <c r="F19" s="20" t="n">
        <v>4.81991273</v>
      </c>
      <c r="G19" s="18" t="n">
        <v>469.57579437</v>
      </c>
      <c r="H19" s="20" t="n">
        <v>7.48554309</v>
      </c>
      <c r="I19" s="18" t="n">
        <v>491.08886027</v>
      </c>
      <c r="J19" s="20" t="n">
        <v>2.46852131</v>
      </c>
      <c r="K19" s="18" t="s">
        <v>327</v>
      </c>
      <c r="L19" s="20" t="s">
        <v>327</v>
      </c>
      <c r="M19" s="18" t="s">
        <v>327</v>
      </c>
      <c r="N19" s="20" t="s">
        <v>327</v>
      </c>
      <c r="O19" s="18" t="s">
        <v>327</v>
      </c>
      <c r="P19" s="20" t="s">
        <v>327</v>
      </c>
      <c r="Q19" s="18" t="n">
        <v>448.98751264</v>
      </c>
      <c r="R19" s="20" t="n">
        <v>8.205575700000001</v>
      </c>
    </row>
    <row r="20" spans="1:18">
      <c r="A20" s="15" t="s">
        <v>340</v>
      </c>
      <c r="B20" s="17" t="n">
        <v>3371</v>
      </c>
      <c r="C20" s="18">
        <f>(82.0/B20*100)</f>
        <v/>
      </c>
      <c r="D20" s="19" t="n">
        <v>3289</v>
      </c>
      <c r="E20" s="18" t="n">
        <v>417.55732557</v>
      </c>
      <c r="F20" s="20" t="n">
        <v>5.24414323</v>
      </c>
      <c r="G20" s="18" t="n">
        <v>434.44267771</v>
      </c>
      <c r="H20" s="20" t="n">
        <v>10.63877344</v>
      </c>
      <c r="I20" s="18" t="n">
        <v>484.13350066</v>
      </c>
      <c r="J20" s="20" t="n">
        <v>1.70062162</v>
      </c>
      <c r="K20" s="18" t="s">
        <v>327</v>
      </c>
      <c r="L20" s="20" t="s">
        <v>327</v>
      </c>
      <c r="M20" s="18" t="s">
        <v>327</v>
      </c>
      <c r="N20" s="20" t="s">
        <v>327</v>
      </c>
      <c r="O20" s="18" t="s">
        <v>327</v>
      </c>
      <c r="P20" s="20" t="s">
        <v>327</v>
      </c>
      <c r="Q20" s="18" t="n">
        <v>418.33226656</v>
      </c>
      <c r="R20" s="20" t="n">
        <v>8.862860100000001</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(676.0/B23*100)</f>
        <v/>
      </c>
      <c r="D23" s="19" t="n">
        <v>10907</v>
      </c>
      <c r="E23" s="18" t="n">
        <v>448.47936878</v>
      </c>
      <c r="F23" s="20" t="n">
        <v>3.72397141</v>
      </c>
      <c r="G23" s="18" t="n">
        <v>436.37707991</v>
      </c>
      <c r="H23" s="20" t="n">
        <v>6.87558143</v>
      </c>
      <c r="I23" s="18" t="n">
        <v>501.07728139</v>
      </c>
      <c r="J23" s="20" t="n">
        <v>2.63277914</v>
      </c>
      <c r="K23" s="18" t="s">
        <v>327</v>
      </c>
      <c r="L23" s="20" t="s">
        <v>327</v>
      </c>
      <c r="M23" s="18" t="s">
        <v>327</v>
      </c>
      <c r="N23" s="20" t="s">
        <v>327</v>
      </c>
      <c r="O23" s="18" t="s">
        <v>327</v>
      </c>
      <c r="P23" s="20" t="s">
        <v>327</v>
      </c>
      <c r="Q23" s="18" t="n">
        <v>429.01527394</v>
      </c>
      <c r="R23" s="20" t="n">
        <v>9.499672029999999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516.42286661</v>
      </c>
      <c r="F25" s="20" t="n">
        <v>3.62658731</v>
      </c>
      <c r="G25" s="18" t="n">
        <v>493.01998</v>
      </c>
      <c r="H25" s="20" t="n">
        <v>8.140090069999999</v>
      </c>
      <c r="I25" s="18" t="n">
        <v>519.03114823</v>
      </c>
      <c r="J25" s="20" t="n">
        <v>3.5595895</v>
      </c>
      <c r="K25" s="18" t="s">
        <v>327</v>
      </c>
      <c r="L25" s="20" t="s">
        <v>327</v>
      </c>
      <c r="M25" s="18" t="s">
        <v>327</v>
      </c>
      <c r="N25" s="20" t="s">
        <v>327</v>
      </c>
      <c r="O25" s="18" t="s">
        <v>327</v>
      </c>
      <c r="P25" s="20" t="s">
        <v>327</v>
      </c>
      <c r="Q25" s="18" t="n">
        <v>493.84634513</v>
      </c>
      <c r="R25" s="20" t="n">
        <v>11.80128194</v>
      </c>
    </row>
    <row r="26" spans="1:18">
      <c r="A26" s="15" t="s">
        <v>346</v>
      </c>
      <c r="B26" s="17" t="n">
        <v>4869</v>
      </c>
      <c r="C26" s="18">
        <f>(185.0/B26*100)</f>
        <v/>
      </c>
      <c r="D26" s="19" t="n">
        <v>4684</v>
      </c>
      <c r="E26" s="18" t="n">
        <v>467.68030988</v>
      </c>
      <c r="F26" s="20" t="n">
        <v>2.78536319</v>
      </c>
      <c r="G26" s="18" t="n">
        <v>481.77710333</v>
      </c>
      <c r="H26" s="20" t="n">
        <v>5.63185478</v>
      </c>
      <c r="I26" s="18" t="n">
        <v>503.65984055</v>
      </c>
      <c r="J26" s="20" t="n">
        <v>1.85827654</v>
      </c>
      <c r="K26" s="18" t="s">
        <v>327</v>
      </c>
      <c r="L26" s="20" t="s">
        <v>327</v>
      </c>
      <c r="M26" s="18" t="s">
        <v>327</v>
      </c>
      <c r="N26" s="20" t="s">
        <v>327</v>
      </c>
      <c r="O26" s="18" t="s">
        <v>327</v>
      </c>
      <c r="P26" s="20" t="s">
        <v>327</v>
      </c>
      <c r="Q26" s="18" t="n">
        <v>475.82735383</v>
      </c>
      <c r="R26" s="20" t="n">
        <v>8.55335721</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488.8097208</v>
      </c>
      <c r="F32" s="20" t="n">
        <v>3.47613964</v>
      </c>
      <c r="G32" s="18" t="n">
        <v>493.95891394</v>
      </c>
      <c r="H32" s="20" t="n">
        <v>7.38055023</v>
      </c>
      <c r="I32" s="18" t="n">
        <v>512.921909</v>
      </c>
      <c r="J32" s="20" t="n">
        <v>2.68930248</v>
      </c>
      <c r="K32" s="18" t="s">
        <v>327</v>
      </c>
      <c r="L32" s="20" t="s">
        <v>327</v>
      </c>
      <c r="M32" s="18" t="s">
        <v>327</v>
      </c>
      <c r="N32" s="20" t="s">
        <v>327</v>
      </c>
      <c r="O32" s="18" t="s">
        <v>327</v>
      </c>
      <c r="P32" s="20" t="s">
        <v>327</v>
      </c>
      <c r="Q32" s="18" t="n">
        <v>481.3070895</v>
      </c>
      <c r="R32" s="20" t="n">
        <v>9.534151380000001</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423.65879964</v>
      </c>
      <c r="F34" s="20" t="n">
        <v>3.36917033</v>
      </c>
      <c r="G34" s="18" t="n">
        <v>457.19458072</v>
      </c>
      <c r="H34" s="20" t="n">
        <v>5.20397099</v>
      </c>
      <c r="I34" s="18" t="n">
        <v>484.84241139</v>
      </c>
      <c r="J34" s="20" t="n">
        <v>2.69159379</v>
      </c>
      <c r="K34" s="18" t="s">
        <v>327</v>
      </c>
      <c r="L34" s="20" t="s">
        <v>327</v>
      </c>
      <c r="M34" s="18" t="n">
        <v>306.56969545</v>
      </c>
      <c r="N34" s="20" t="n">
        <v>10.27624616</v>
      </c>
      <c r="O34" s="18" t="s">
        <v>327</v>
      </c>
      <c r="P34" s="20" t="s">
        <v>327</v>
      </c>
      <c r="Q34" s="18" t="n">
        <v>461.27855655</v>
      </c>
      <c r="R34" s="20" t="n">
        <v>6.50793235</v>
      </c>
    </row>
    <row r="35" spans="1:18">
      <c r="A35" s="15" t="s">
        <v>355</v>
      </c>
      <c r="B35" s="17" t="n">
        <v>6406</v>
      </c>
      <c r="C35" s="18">
        <f>(95.0/B35*100)</f>
        <v/>
      </c>
      <c r="D35" s="19" t="n">
        <v>6311</v>
      </c>
      <c r="E35" s="18" t="n">
        <v>515.44445496</v>
      </c>
      <c r="F35" s="20" t="n">
        <v>2.68192847</v>
      </c>
      <c r="G35" s="18" t="n">
        <v>518.00388892</v>
      </c>
      <c r="H35" s="20" t="n">
        <v>4.30581862</v>
      </c>
      <c r="I35" s="18" t="n">
        <v>515.40103217</v>
      </c>
      <c r="J35" s="20" t="n">
        <v>2.23984643</v>
      </c>
      <c r="K35" s="18" t="s">
        <v>327</v>
      </c>
      <c r="L35" s="20" t="s">
        <v>327</v>
      </c>
      <c r="M35" s="18" t="n">
        <v>374.85244494</v>
      </c>
      <c r="N35" s="20" t="n">
        <v>5.84040672</v>
      </c>
      <c r="O35" s="18" t="s">
        <v>327</v>
      </c>
      <c r="P35" s="20" t="s">
        <v>327</v>
      </c>
      <c r="Q35" s="18" t="n">
        <v>489.32918412</v>
      </c>
      <c r="R35" s="20" t="n">
        <v>9.45166964</v>
      </c>
    </row>
    <row r="36" spans="1:18">
      <c r="A36" s="15" t="s">
        <v>356</v>
      </c>
      <c r="B36" s="17" t="n">
        <v>6736</v>
      </c>
      <c r="C36" s="18">
        <f>(116.0/B36*100)</f>
        <v/>
      </c>
      <c r="D36" s="19" t="n">
        <v>6620</v>
      </c>
      <c r="E36" s="18" t="n">
        <v>476.45206684</v>
      </c>
      <c r="F36" s="20" t="n">
        <v>3.28559589</v>
      </c>
      <c r="G36" s="18" t="n">
        <v>453.22394514</v>
      </c>
      <c r="H36" s="20" t="n">
        <v>5.34093167</v>
      </c>
      <c r="I36" s="18" t="n">
        <v>503.53411424</v>
      </c>
      <c r="J36" s="20" t="n">
        <v>2.14566851</v>
      </c>
      <c r="K36" s="18" t="s">
        <v>327</v>
      </c>
      <c r="L36" s="20" t="s">
        <v>327</v>
      </c>
      <c r="M36" s="18" t="s">
        <v>327</v>
      </c>
      <c r="N36" s="20" t="s">
        <v>327</v>
      </c>
      <c r="O36" s="18" t="s">
        <v>327</v>
      </c>
      <c r="P36" s="20" t="s">
        <v>327</v>
      </c>
      <c r="Q36" s="18" t="n">
        <v>458.80473395</v>
      </c>
      <c r="R36" s="20" t="n">
        <v>6.39076817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509.18286682</v>
      </c>
      <c r="F40" s="20" t="n">
        <v>2.93138999</v>
      </c>
      <c r="G40" s="18" t="n">
        <v>463.04885163</v>
      </c>
      <c r="H40" s="20" t="n">
        <v>8.86264014</v>
      </c>
      <c r="I40" s="18" t="n">
        <v>527.90431962</v>
      </c>
      <c r="J40" s="20" t="n">
        <v>4.16341999</v>
      </c>
      <c r="K40" s="18" t="s">
        <v>327</v>
      </c>
      <c r="L40" s="20" t="s">
        <v>327</v>
      </c>
      <c r="M40" s="18" t="n">
        <v>496.75531263</v>
      </c>
      <c r="N40" s="20" t="n">
        <v>2.35939816</v>
      </c>
      <c r="O40" s="18" t="s">
        <v>327</v>
      </c>
      <c r="P40" s="20" t="s">
        <v>327</v>
      </c>
      <c r="Q40" s="18" t="n">
        <v>452.81302437</v>
      </c>
      <c r="R40" s="20" t="n">
        <v>7.33528013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(189.0/B47*100)</f>
        <v/>
      </c>
      <c r="D47" s="19" t="n">
        <v>5739</v>
      </c>
      <c r="E47" s="18" t="n">
        <v>440.59211077</v>
      </c>
      <c r="F47" s="20" t="n">
        <v>4.24591725</v>
      </c>
      <c r="G47" s="18" t="n">
        <v>470.70192717</v>
      </c>
      <c r="H47" s="20" t="n">
        <v>6.77192267</v>
      </c>
      <c r="I47" s="18" t="n">
        <v>451.12537899</v>
      </c>
      <c r="J47" s="20" t="n">
        <v>5.7320013</v>
      </c>
      <c r="K47" s="18" t="s">
        <v>327</v>
      </c>
      <c r="L47" s="20" t="s">
        <v>327</v>
      </c>
      <c r="M47" s="18" t="s">
        <v>327</v>
      </c>
      <c r="N47" s="20" t="s">
        <v>327</v>
      </c>
      <c r="O47" s="18" t="s">
        <v>327</v>
      </c>
      <c r="P47" s="20" t="s">
        <v>327</v>
      </c>
      <c r="Q47" s="18" t="n">
        <v>445.15068377</v>
      </c>
      <c r="R47" s="20" t="n">
        <v>7.03213873</v>
      </c>
    </row>
    <row r="48" spans="1:18">
      <c r="A48" s="15" t="s">
        <v>368</v>
      </c>
      <c r="B48" s="17" t="n">
        <v>9841</v>
      </c>
      <c r="C48" s="18">
        <f>(29.0/B48*100)</f>
        <v/>
      </c>
      <c r="D48" s="19" t="n">
        <v>9812</v>
      </c>
      <c r="E48" s="18" t="n">
        <v>499.94197552</v>
      </c>
      <c r="F48" s="20" t="n">
        <v>5.40995471</v>
      </c>
      <c r="G48" s="18" t="n">
        <v>496.32972062</v>
      </c>
      <c r="H48" s="20" t="n">
        <v>9.09459764</v>
      </c>
      <c r="I48" s="18" t="n">
        <v>535.94062128</v>
      </c>
      <c r="J48" s="20" t="n">
        <v>4.55308929</v>
      </c>
      <c r="K48" s="18" t="s">
        <v>327</v>
      </c>
      <c r="L48" s="20" t="s">
        <v>327</v>
      </c>
      <c r="M48" s="18" t="s">
        <v>327</v>
      </c>
      <c r="N48" s="20" t="s">
        <v>327</v>
      </c>
      <c r="O48" s="18" t="s">
        <v>327</v>
      </c>
      <c r="P48" s="20" t="s">
        <v>327</v>
      </c>
      <c r="Q48" s="18" t="n">
        <v>475.39958767</v>
      </c>
      <c r="R48" s="20" t="n">
        <v>19.64260661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454.900694</v>
      </c>
      <c r="F52" s="20" t="n">
        <v>3.40183869</v>
      </c>
      <c r="G52" s="18" t="n">
        <v>454.20173642</v>
      </c>
      <c r="H52" s="20" t="n">
        <v>7.93799432</v>
      </c>
      <c r="I52" s="18" t="n">
        <v>485.33342368</v>
      </c>
      <c r="J52" s="20" t="n">
        <v>2.56869582</v>
      </c>
      <c r="K52" s="18" t="s">
        <v>327</v>
      </c>
      <c r="L52" s="20" t="s">
        <v>327</v>
      </c>
      <c r="M52" s="18" t="s">
        <v>327</v>
      </c>
      <c r="N52" s="20" t="s">
        <v>327</v>
      </c>
      <c r="O52" s="18" t="s">
        <v>327</v>
      </c>
      <c r="P52" s="20" t="s">
        <v>327</v>
      </c>
      <c r="Q52" s="18" t="n">
        <v>423.3755005</v>
      </c>
      <c r="R52" s="20" t="n">
        <v>11.0297943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525.07166479</v>
      </c>
      <c r="F56" s="20" t="n">
        <v>3.24817834</v>
      </c>
      <c r="G56" s="18" t="n">
        <v>499.83292509</v>
      </c>
      <c r="H56" s="20" t="n">
        <v>8.42304392</v>
      </c>
      <c r="I56" s="18" t="n">
        <v>524.99526096</v>
      </c>
      <c r="J56" s="20" t="n">
        <v>2.62284739</v>
      </c>
      <c r="K56" s="18" t="s">
        <v>327</v>
      </c>
      <c r="L56" s="20" t="s">
        <v>327</v>
      </c>
      <c r="M56" s="18" t="s">
        <v>327</v>
      </c>
      <c r="N56" s="20" t="s">
        <v>327</v>
      </c>
      <c r="O56" s="18" t="s">
        <v>327</v>
      </c>
      <c r="P56" s="20" t="s">
        <v>327</v>
      </c>
      <c r="Q56" s="18" t="n">
        <v>505.87854946</v>
      </c>
      <c r="R56" s="20" t="n">
        <v>9.66256703</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455.88589107</v>
      </c>
      <c r="F61" s="20" t="n">
        <v>3.63423615</v>
      </c>
      <c r="G61" s="18" t="n">
        <v>456.5996397</v>
      </c>
      <c r="H61" s="20" t="n">
        <v>6.02000308</v>
      </c>
      <c r="I61" s="18" t="n">
        <v>492.6609931</v>
      </c>
      <c r="J61" s="20" t="n">
        <v>2.86212518</v>
      </c>
      <c r="K61" s="18" t="s">
        <v>327</v>
      </c>
      <c r="L61" s="20" t="s">
        <v>327</v>
      </c>
      <c r="M61" s="18" t="s">
        <v>327</v>
      </c>
      <c r="N61" s="20" t="s">
        <v>327</v>
      </c>
      <c r="O61" s="18" t="s">
        <v>327</v>
      </c>
      <c r="P61" s="20" t="s">
        <v>327</v>
      </c>
      <c r="Q61" s="18" t="n">
        <v>433.53788266</v>
      </c>
      <c r="R61" s="20" t="n">
        <v>7.78591973</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377.55933487</v>
      </c>
      <c r="F67" s="20" t="n">
        <v>2.75397649</v>
      </c>
      <c r="G67" s="18" t="n">
        <v>363.1888105</v>
      </c>
      <c r="H67" s="20" t="n">
        <v>4.23597629</v>
      </c>
      <c r="I67" s="18" t="n">
        <v>420.76767121</v>
      </c>
      <c r="J67" s="20" t="n">
        <v>2.92991006</v>
      </c>
      <c r="K67" s="18" t="s">
        <v>327</v>
      </c>
      <c r="L67" s="20" t="s">
        <v>327</v>
      </c>
      <c r="M67" s="18" t="s">
        <v>327</v>
      </c>
      <c r="N67" s="20" t="s">
        <v>327</v>
      </c>
      <c r="O67" s="18" t="s">
        <v>327</v>
      </c>
      <c r="P67" s="20" t="s">
        <v>327</v>
      </c>
      <c r="Q67" s="18" t="n">
        <v>347.96253828</v>
      </c>
      <c r="R67" s="20" t="n">
        <v>10.45043388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(374.0/B73*100)</f>
        <v/>
      </c>
      <c r="D73" s="19" t="n">
        <v>7875</v>
      </c>
      <c r="E73" s="18" t="n">
        <v>419.72756359</v>
      </c>
      <c r="F73" s="20" t="n">
        <v>3.1074658</v>
      </c>
      <c r="G73" s="18" t="n">
        <v>411.69564566</v>
      </c>
      <c r="H73" s="20" t="n">
        <v>6.26021434</v>
      </c>
      <c r="I73" s="18" t="n">
        <v>435.30911062</v>
      </c>
      <c r="J73" s="20" t="n">
        <v>3.63278398</v>
      </c>
      <c r="K73" s="18" t="s">
        <v>327</v>
      </c>
      <c r="L73" s="20" t="s">
        <v>327</v>
      </c>
      <c r="M73" s="18" t="s">
        <v>327</v>
      </c>
      <c r="N73" s="20" t="s">
        <v>327</v>
      </c>
      <c r="O73" s="18" t="s">
        <v>327</v>
      </c>
      <c r="P73" s="20" t="s">
        <v>327</v>
      </c>
      <c r="Q73" s="18" t="n">
        <v>357.7972611</v>
      </c>
      <c r="R73" s="20" t="n">
        <v>9.217861360000001</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484.16088361</v>
      </c>
      <c r="F7" s="20" t="n">
        <v>3.61148333</v>
      </c>
      <c r="G7" s="18" t="n">
        <v>484.13197857</v>
      </c>
      <c r="H7" s="20" t="n">
        <v>2.7459683</v>
      </c>
      <c r="I7" s="18" t="n">
        <v>530.20051232</v>
      </c>
      <c r="J7" s="20" t="n">
        <v>1.84376291</v>
      </c>
      <c r="K7" s="18" t="s">
        <v>327</v>
      </c>
      <c r="L7" s="20" t="s">
        <v>327</v>
      </c>
      <c r="M7" s="18" t="s">
        <v>327</v>
      </c>
      <c r="N7" s="20" t="s">
        <v>327</v>
      </c>
      <c r="O7" s="18" t="s">
        <v>327</v>
      </c>
      <c r="P7" s="20" t="s">
        <v>327</v>
      </c>
      <c r="Q7" s="18" t="n">
        <v>461.46324309</v>
      </c>
      <c r="R7" s="20" t="n">
        <v>4.90420889</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(8421.0/B9*100)</f>
        <v/>
      </c>
      <c r="D9" s="19" t="n">
        <v>1230</v>
      </c>
      <c r="E9" s="18" t="n">
        <v>463.68624226</v>
      </c>
      <c r="F9" s="20" t="n">
        <v>7.5783391</v>
      </c>
      <c r="G9" s="18" t="n">
        <v>467.90215004</v>
      </c>
      <c r="H9" s="20" t="n">
        <v>5.90708292</v>
      </c>
      <c r="I9" s="18" t="s">
        <v>327</v>
      </c>
      <c r="J9" s="20" t="s">
        <v>327</v>
      </c>
      <c r="K9" s="18" t="s">
        <v>327</v>
      </c>
      <c r="L9" s="20" t="s">
        <v>327</v>
      </c>
      <c r="M9" s="18" t="n">
        <v>374.78530698</v>
      </c>
      <c r="N9" s="20" t="n">
        <v>11.62763904</v>
      </c>
      <c r="O9" s="18" t="s">
        <v>327</v>
      </c>
      <c r="P9" s="20" t="s">
        <v>327</v>
      </c>
      <c r="Q9" s="18" t="n">
        <v>450.703888</v>
      </c>
      <c r="R9" s="20" t="n">
        <v>7.22339204</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470.17489024</v>
      </c>
      <c r="F13" s="20" t="n">
        <v>9.449798940000001</v>
      </c>
      <c r="G13" s="18" t="n">
        <v>436.99721555</v>
      </c>
      <c r="H13" s="20" t="n">
        <v>6.32451013</v>
      </c>
      <c r="I13" s="18" t="n">
        <v>511.30419768</v>
      </c>
      <c r="J13" s="20" t="n">
        <v>2.36876931</v>
      </c>
      <c r="K13" s="18" t="s">
        <v>327</v>
      </c>
      <c r="L13" s="20" t="s">
        <v>327</v>
      </c>
      <c r="M13" s="18" t="n">
        <v>436.36003517</v>
      </c>
      <c r="N13" s="20" t="n">
        <v>6.43426798</v>
      </c>
      <c r="O13" s="18" t="s">
        <v>327</v>
      </c>
      <c r="P13" s="20" t="s">
        <v>327</v>
      </c>
      <c r="Q13" s="18" t="n">
        <v>454.29739758</v>
      </c>
      <c r="R13" s="20" t="n">
        <v>9.78569875</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465.17089395</v>
      </c>
      <c r="F18" s="20" t="n">
        <v>4.93767731</v>
      </c>
      <c r="G18" s="18" t="n">
        <v>457.04755028</v>
      </c>
      <c r="H18" s="20" t="n">
        <v>3.89715976</v>
      </c>
      <c r="I18" s="18" t="n">
        <v>453.29258969</v>
      </c>
      <c r="J18" s="20" t="n">
        <v>4.7530233</v>
      </c>
      <c r="K18" s="18" t="s">
        <v>327</v>
      </c>
      <c r="L18" s="20" t="s">
        <v>327</v>
      </c>
      <c r="M18" s="18" t="s">
        <v>327</v>
      </c>
      <c r="N18" s="20" t="s">
        <v>327</v>
      </c>
      <c r="O18" s="18" t="s">
        <v>327</v>
      </c>
      <c r="P18" s="20" t="s">
        <v>327</v>
      </c>
      <c r="Q18" s="18" t="n">
        <v>411.35188629</v>
      </c>
      <c r="R18" s="20" t="n">
        <v>7.49359975</v>
      </c>
    </row>
    <row r="19" spans="1:18">
      <c r="A19" s="15" t="s">
        <v>339</v>
      </c>
      <c r="B19" s="17" t="n">
        <v>5658</v>
      </c>
      <c r="C19" s="18">
        <f>(247.0/B19*100)</f>
        <v/>
      </c>
      <c r="D19" s="19" t="n">
        <v>5411</v>
      </c>
      <c r="E19" s="18" t="n">
        <v>448.09215114</v>
      </c>
      <c r="F19" s="20" t="n">
        <v>6.1252005</v>
      </c>
      <c r="G19" s="18" t="n">
        <v>430.28810426</v>
      </c>
      <c r="H19" s="20" t="n">
        <v>4.71795668</v>
      </c>
      <c r="I19" s="18" t="n">
        <v>491.08886027</v>
      </c>
      <c r="J19" s="20" t="n">
        <v>2.46852131</v>
      </c>
      <c r="K19" s="18" t="s">
        <v>327</v>
      </c>
      <c r="L19" s="20" t="s">
        <v>327</v>
      </c>
      <c r="M19" s="18" t="s">
        <v>327</v>
      </c>
      <c r="N19" s="20" t="s">
        <v>327</v>
      </c>
      <c r="O19" s="18" t="s">
        <v>327</v>
      </c>
      <c r="P19" s="20" t="s">
        <v>327</v>
      </c>
      <c r="Q19" s="18" t="n">
        <v>439.63589749</v>
      </c>
      <c r="R19" s="20" t="n">
        <v>6.7648422</v>
      </c>
    </row>
    <row r="20" spans="1:18">
      <c r="A20" s="15" t="s">
        <v>340</v>
      </c>
      <c r="B20" s="17" t="n">
        <v>3371</v>
      </c>
      <c r="C20" s="18">
        <f>(82.0/B20*100)</f>
        <v/>
      </c>
      <c r="D20" s="19" t="n">
        <v>3289</v>
      </c>
      <c r="E20" s="18" t="n">
        <v>423.80487081</v>
      </c>
      <c r="F20" s="20" t="n">
        <v>7.22831106</v>
      </c>
      <c r="G20" s="18" t="n">
        <v>421.45860151</v>
      </c>
      <c r="H20" s="20" t="n">
        <v>5.53395916</v>
      </c>
      <c r="I20" s="18" t="n">
        <v>484.13350066</v>
      </c>
      <c r="J20" s="20" t="n">
        <v>1.70062162</v>
      </c>
      <c r="K20" s="18" t="s">
        <v>327</v>
      </c>
      <c r="L20" s="20" t="s">
        <v>327</v>
      </c>
      <c r="M20" s="18" t="s">
        <v>327</v>
      </c>
      <c r="N20" s="20" t="s">
        <v>327</v>
      </c>
      <c r="O20" s="18" t="s">
        <v>327</v>
      </c>
      <c r="P20" s="20" t="s">
        <v>327</v>
      </c>
      <c r="Q20" s="18" t="n">
        <v>413.23240691</v>
      </c>
      <c r="R20" s="20" t="n">
        <v>7.47946823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(676.0/B23*100)</f>
        <v/>
      </c>
      <c r="D23" s="19" t="n">
        <v>10907</v>
      </c>
      <c r="E23" s="18" t="n">
        <v>455.72821479</v>
      </c>
      <c r="F23" s="20" t="n">
        <v>4.85478903</v>
      </c>
      <c r="G23" s="18" t="n">
        <v>443.19243114</v>
      </c>
      <c r="H23" s="20" t="n">
        <v>3.92331404</v>
      </c>
      <c r="I23" s="18" t="n">
        <v>501.07728139</v>
      </c>
      <c r="J23" s="20" t="n">
        <v>2.63277914</v>
      </c>
      <c r="K23" s="18" t="s">
        <v>327</v>
      </c>
      <c r="L23" s="20" t="s">
        <v>327</v>
      </c>
      <c r="M23" s="18" t="s">
        <v>327</v>
      </c>
      <c r="N23" s="20" t="s">
        <v>327</v>
      </c>
      <c r="O23" s="18" t="s">
        <v>327</v>
      </c>
      <c r="P23" s="20" t="s">
        <v>327</v>
      </c>
      <c r="Q23" s="18" t="n">
        <v>429.47793819</v>
      </c>
      <c r="R23" s="20" t="n">
        <v>7.62379682</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518.84669134</v>
      </c>
      <c r="F25" s="20" t="n">
        <v>5.22904323</v>
      </c>
      <c r="G25" s="18" t="n">
        <v>513.49968933</v>
      </c>
      <c r="H25" s="20" t="n">
        <v>3.87530699</v>
      </c>
      <c r="I25" s="18" t="n">
        <v>519.03114823</v>
      </c>
      <c r="J25" s="20" t="n">
        <v>3.5595895</v>
      </c>
      <c r="K25" s="18" t="s">
        <v>327</v>
      </c>
      <c r="L25" s="20" t="s">
        <v>327</v>
      </c>
      <c r="M25" s="18" t="s">
        <v>327</v>
      </c>
      <c r="N25" s="20" t="s">
        <v>327</v>
      </c>
      <c r="O25" s="18" t="s">
        <v>327</v>
      </c>
      <c r="P25" s="20" t="s">
        <v>327</v>
      </c>
      <c r="Q25" s="18" t="n">
        <v>481.43861848</v>
      </c>
      <c r="R25" s="20" t="n">
        <v>9.21560738</v>
      </c>
    </row>
    <row r="26" spans="1:18">
      <c r="A26" s="15" t="s">
        <v>346</v>
      </c>
      <c r="B26" s="17" t="n">
        <v>4869</v>
      </c>
      <c r="C26" s="18">
        <f>(185.0/B26*100)</f>
        <v/>
      </c>
      <c r="D26" s="19" t="n">
        <v>4684</v>
      </c>
      <c r="E26" s="18" t="n">
        <v>487.64579479</v>
      </c>
      <c r="F26" s="20" t="n">
        <v>3.44625997</v>
      </c>
      <c r="G26" s="18" t="n">
        <v>455.38596238</v>
      </c>
      <c r="H26" s="20" t="n">
        <v>3.80713949</v>
      </c>
      <c r="I26" s="18" t="n">
        <v>503.65984055</v>
      </c>
      <c r="J26" s="20" t="n">
        <v>1.85827654</v>
      </c>
      <c r="K26" s="18" t="s">
        <v>327</v>
      </c>
      <c r="L26" s="20" t="s">
        <v>327</v>
      </c>
      <c r="M26" s="18" t="s">
        <v>327</v>
      </c>
      <c r="N26" s="20" t="s">
        <v>327</v>
      </c>
      <c r="O26" s="18" t="s">
        <v>327</v>
      </c>
      <c r="P26" s="20" t="s">
        <v>327</v>
      </c>
      <c r="Q26" s="18" t="n">
        <v>458.4549861</v>
      </c>
      <c r="R26" s="20" t="n">
        <v>7.09618007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(30.0/B32*100)</f>
        <v/>
      </c>
      <c r="D32" s="19" t="n">
        <v>4448</v>
      </c>
      <c r="E32" s="18" t="n">
        <v>499.54830427</v>
      </c>
      <c r="F32" s="20" t="n">
        <v>3.88051655</v>
      </c>
      <c r="G32" s="18" t="n">
        <v>479.9826612</v>
      </c>
      <c r="H32" s="20" t="n">
        <v>4.25884031</v>
      </c>
      <c r="I32" s="18" t="n">
        <v>512.921909</v>
      </c>
      <c r="J32" s="20" t="n">
        <v>2.68930248</v>
      </c>
      <c r="K32" s="18" t="s">
        <v>327</v>
      </c>
      <c r="L32" s="20" t="s">
        <v>327</v>
      </c>
      <c r="M32" s="18" t="s">
        <v>327</v>
      </c>
      <c r="N32" s="20" t="s">
        <v>327</v>
      </c>
      <c r="O32" s="18" t="s">
        <v>327</v>
      </c>
      <c r="P32" s="20" t="s">
        <v>327</v>
      </c>
      <c r="Q32" s="18" t="n">
        <v>453.9526668</v>
      </c>
      <c r="R32" s="20" t="n">
        <v>8.5980265</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441.97838084</v>
      </c>
      <c r="F34" s="20" t="n">
        <v>4.11728369</v>
      </c>
      <c r="G34" s="18" t="n">
        <v>432.12497303</v>
      </c>
      <c r="H34" s="20" t="n">
        <v>3.83145432</v>
      </c>
      <c r="I34" s="18" t="n">
        <v>484.84241139</v>
      </c>
      <c r="J34" s="20" t="n">
        <v>2.69159379</v>
      </c>
      <c r="K34" s="18" t="s">
        <v>327</v>
      </c>
      <c r="L34" s="20" t="s">
        <v>327</v>
      </c>
      <c r="M34" s="18" t="n">
        <v>306.56969545</v>
      </c>
      <c r="N34" s="20" t="n">
        <v>10.27624616</v>
      </c>
      <c r="O34" s="18" t="s">
        <v>327</v>
      </c>
      <c r="P34" s="20" t="s">
        <v>327</v>
      </c>
      <c r="Q34" s="18" t="n">
        <v>435.22048553</v>
      </c>
      <c r="R34" s="20" t="n">
        <v>4.85628998</v>
      </c>
    </row>
    <row r="35" spans="1:18">
      <c r="A35" s="15" t="s">
        <v>355</v>
      </c>
      <c r="B35" s="17" t="n">
        <v>6406</v>
      </c>
      <c r="C35" s="18">
        <f>(95.0/B35*100)</f>
        <v/>
      </c>
      <c r="D35" s="19" t="n">
        <v>6311</v>
      </c>
      <c r="E35" s="18" t="n">
        <v>534.3790446199999</v>
      </c>
      <c r="F35" s="20" t="n">
        <v>3.57486975</v>
      </c>
      <c r="G35" s="18" t="n">
        <v>500.71244613</v>
      </c>
      <c r="H35" s="20" t="n">
        <v>3.15404611</v>
      </c>
      <c r="I35" s="18" t="n">
        <v>515.40103217</v>
      </c>
      <c r="J35" s="20" t="n">
        <v>2.23984643</v>
      </c>
      <c r="K35" s="18" t="s">
        <v>327</v>
      </c>
      <c r="L35" s="20" t="s">
        <v>327</v>
      </c>
      <c r="M35" s="18" t="n">
        <v>374.85244494</v>
      </c>
      <c r="N35" s="20" t="n">
        <v>5.84040672</v>
      </c>
      <c r="O35" s="18" t="s">
        <v>327</v>
      </c>
      <c r="P35" s="20" t="s">
        <v>327</v>
      </c>
      <c r="Q35" s="18" t="n">
        <v>479.49738807</v>
      </c>
      <c r="R35" s="20" t="n">
        <v>8.35412565</v>
      </c>
    </row>
    <row r="36" spans="1:18">
      <c r="A36" s="15" t="s">
        <v>356</v>
      </c>
      <c r="B36" s="17" t="n">
        <v>6736</v>
      </c>
      <c r="C36" s="18">
        <f>(116.0/B36*100)</f>
        <v/>
      </c>
      <c r="D36" s="19" t="n">
        <v>6620</v>
      </c>
      <c r="E36" s="18" t="n">
        <v>475.25886113</v>
      </c>
      <c r="F36" s="20" t="n">
        <v>4.67890412</v>
      </c>
      <c r="G36" s="18" t="n">
        <v>472.05781426</v>
      </c>
      <c r="H36" s="20" t="n">
        <v>3.37143484</v>
      </c>
      <c r="I36" s="18" t="n">
        <v>503.53411424</v>
      </c>
      <c r="J36" s="20" t="n">
        <v>2.14566851</v>
      </c>
      <c r="K36" s="18" t="s">
        <v>327</v>
      </c>
      <c r="L36" s="20" t="s">
        <v>327</v>
      </c>
      <c r="M36" s="18" t="s">
        <v>327</v>
      </c>
      <c r="N36" s="20" t="s">
        <v>327</v>
      </c>
      <c r="O36" s="18" t="s">
        <v>327</v>
      </c>
      <c r="P36" s="20" t="s">
        <v>327</v>
      </c>
      <c r="Q36" s="18" t="n">
        <v>455.54498295</v>
      </c>
      <c r="R36" s="20" t="n">
        <v>5.81486831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503.13890299</v>
      </c>
      <c r="F40" s="20" t="n">
        <v>3.73933603</v>
      </c>
      <c r="G40" s="18" t="n">
        <v>511.44596159</v>
      </c>
      <c r="H40" s="20" t="n">
        <v>4.2667549</v>
      </c>
      <c r="I40" s="18" t="n">
        <v>527.90431962</v>
      </c>
      <c r="J40" s="20" t="n">
        <v>4.16341999</v>
      </c>
      <c r="K40" s="18" t="s">
        <v>327</v>
      </c>
      <c r="L40" s="20" t="s">
        <v>327</v>
      </c>
      <c r="M40" s="18" t="n">
        <v>496.75531263</v>
      </c>
      <c r="N40" s="20" t="n">
        <v>2.35939816</v>
      </c>
      <c r="O40" s="18" t="s">
        <v>327</v>
      </c>
      <c r="P40" s="20" t="s">
        <v>327</v>
      </c>
      <c r="Q40" s="18" t="n">
        <v>466.54120024</v>
      </c>
      <c r="R40" s="20" t="n">
        <v>5.76693378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(189.0/B47*100)</f>
        <v/>
      </c>
      <c r="D47" s="19" t="n">
        <v>5739</v>
      </c>
      <c r="E47" s="18" t="n">
        <v>450.77775559</v>
      </c>
      <c r="F47" s="20" t="n">
        <v>4.74994032</v>
      </c>
      <c r="G47" s="18" t="n">
        <v>442.82346849</v>
      </c>
      <c r="H47" s="20" t="n">
        <v>4.73682715</v>
      </c>
      <c r="I47" s="18" t="n">
        <v>451.12537899</v>
      </c>
      <c r="J47" s="20" t="n">
        <v>5.7320013</v>
      </c>
      <c r="K47" s="18" t="s">
        <v>327</v>
      </c>
      <c r="L47" s="20" t="s">
        <v>327</v>
      </c>
      <c r="M47" s="18" t="s">
        <v>327</v>
      </c>
      <c r="N47" s="20" t="s">
        <v>327</v>
      </c>
      <c r="O47" s="18" t="s">
        <v>327</v>
      </c>
      <c r="P47" s="20" t="s">
        <v>327</v>
      </c>
      <c r="Q47" s="18" t="n">
        <v>427.64208596</v>
      </c>
      <c r="R47" s="20" t="n">
        <v>6.24376848</v>
      </c>
    </row>
    <row r="48" spans="1:18">
      <c r="A48" s="15" t="s">
        <v>368</v>
      </c>
      <c r="B48" s="17" t="n">
        <v>9841</v>
      </c>
      <c r="C48" s="18">
        <f>(29.0/B48*100)</f>
        <v/>
      </c>
      <c r="D48" s="19" t="n">
        <v>9812</v>
      </c>
      <c r="E48" s="18" t="n">
        <v>501.31937229</v>
      </c>
      <c r="F48" s="20" t="n">
        <v>6.5804476</v>
      </c>
      <c r="G48" s="18" t="n">
        <v>499.13420128</v>
      </c>
      <c r="H48" s="20" t="n">
        <v>5.23306596</v>
      </c>
      <c r="I48" s="18" t="n">
        <v>535.94062128</v>
      </c>
      <c r="J48" s="20" t="n">
        <v>4.55308929</v>
      </c>
      <c r="K48" s="18" t="s">
        <v>327</v>
      </c>
      <c r="L48" s="20" t="s">
        <v>327</v>
      </c>
      <c r="M48" s="18" t="s">
        <v>327</v>
      </c>
      <c r="N48" s="20" t="s">
        <v>327</v>
      </c>
      <c r="O48" s="18" t="s">
        <v>327</v>
      </c>
      <c r="P48" s="20" t="s">
        <v>327</v>
      </c>
      <c r="Q48" s="18" t="n">
        <v>470.37215481</v>
      </c>
      <c r="R48" s="20" t="n">
        <v>12.05263061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456.76337294</v>
      </c>
      <c r="F52" s="20" t="n">
        <v>4.69087461</v>
      </c>
      <c r="G52" s="18" t="n">
        <v>454.30759772</v>
      </c>
      <c r="H52" s="20" t="n">
        <v>4.3977572</v>
      </c>
      <c r="I52" s="18" t="n">
        <v>485.33342368</v>
      </c>
      <c r="J52" s="20" t="n">
        <v>2.56869582</v>
      </c>
      <c r="K52" s="18" t="s">
        <v>327</v>
      </c>
      <c r="L52" s="20" t="s">
        <v>327</v>
      </c>
      <c r="M52" s="18" t="s">
        <v>327</v>
      </c>
      <c r="N52" s="20" t="s">
        <v>327</v>
      </c>
      <c r="O52" s="18" t="s">
        <v>327</v>
      </c>
      <c r="P52" s="20" t="s">
        <v>327</v>
      </c>
      <c r="Q52" s="18" t="n">
        <v>435.09697342</v>
      </c>
      <c r="R52" s="20" t="n">
        <v>6.93134407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523.62135299</v>
      </c>
      <c r="F56" s="20" t="n">
        <v>3.32111566</v>
      </c>
      <c r="G56" s="18" t="n">
        <v>521.69562138</v>
      </c>
      <c r="H56" s="20" t="n">
        <v>4.96561503</v>
      </c>
      <c r="I56" s="18" t="n">
        <v>524.99526096</v>
      </c>
      <c r="J56" s="20" t="n">
        <v>2.62284739</v>
      </c>
      <c r="K56" s="18" t="s">
        <v>327</v>
      </c>
      <c r="L56" s="20" t="s">
        <v>327</v>
      </c>
      <c r="M56" s="18" t="s">
        <v>327</v>
      </c>
      <c r="N56" s="20" t="s">
        <v>327</v>
      </c>
      <c r="O56" s="18" t="s">
        <v>327</v>
      </c>
      <c r="P56" s="20" t="s">
        <v>327</v>
      </c>
      <c r="Q56" s="18" t="n">
        <v>491.88461208</v>
      </c>
      <c r="R56" s="20" t="n">
        <v>10.14288743</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(330.0/B61*100)</f>
        <v/>
      </c>
      <c r="D61" s="19" t="n">
        <v>6195</v>
      </c>
      <c r="E61" s="18" t="n">
        <v>465.33475153</v>
      </c>
      <c r="F61" s="20" t="n">
        <v>4.42345153</v>
      </c>
      <c r="G61" s="18" t="n">
        <v>454.26684546</v>
      </c>
      <c r="H61" s="20" t="n">
        <v>4.09830056</v>
      </c>
      <c r="I61" s="18" t="n">
        <v>492.6609931</v>
      </c>
      <c r="J61" s="20" t="n">
        <v>2.86212518</v>
      </c>
      <c r="K61" s="18" t="s">
        <v>327</v>
      </c>
      <c r="L61" s="20" t="s">
        <v>327</v>
      </c>
      <c r="M61" s="18" t="s">
        <v>327</v>
      </c>
      <c r="N61" s="20" t="s">
        <v>327</v>
      </c>
      <c r="O61" s="18" t="s">
        <v>327</v>
      </c>
      <c r="P61" s="20" t="s">
        <v>327</v>
      </c>
      <c r="Q61" s="18" t="n">
        <v>421.79541406</v>
      </c>
      <c r="R61" s="20" t="n">
        <v>6.3910981</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(20.0/B67*100)</f>
        <v/>
      </c>
      <c r="D67" s="19" t="n">
        <v>6951</v>
      </c>
      <c r="E67" s="18" t="n">
        <v>386.631837</v>
      </c>
      <c r="F67" s="20" t="n">
        <v>3.47187878</v>
      </c>
      <c r="G67" s="18" t="n">
        <v>368.56554814</v>
      </c>
      <c r="H67" s="20" t="n">
        <v>2.61775976</v>
      </c>
      <c r="I67" s="18" t="n">
        <v>420.76767121</v>
      </c>
      <c r="J67" s="20" t="n">
        <v>2.92991006</v>
      </c>
      <c r="K67" s="18" t="s">
        <v>327</v>
      </c>
      <c r="L67" s="20" t="s">
        <v>327</v>
      </c>
      <c r="M67" s="18" t="s">
        <v>327</v>
      </c>
      <c r="N67" s="20" t="s">
        <v>327</v>
      </c>
      <c r="O67" s="18" t="s">
        <v>327</v>
      </c>
      <c r="P67" s="20" t="s">
        <v>327</v>
      </c>
      <c r="Q67" s="18" t="n">
        <v>336.98839142</v>
      </c>
      <c r="R67" s="20" t="n">
        <v>8.082956169999999</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(374.0/B73*100)</f>
        <v/>
      </c>
      <c r="D73" s="19" t="n">
        <v>7875</v>
      </c>
      <c r="E73" s="18" t="n">
        <v>410.09157616</v>
      </c>
      <c r="F73" s="20" t="n">
        <v>3.38593413</v>
      </c>
      <c r="G73" s="18" t="n">
        <v>431.08935872</v>
      </c>
      <c r="H73" s="20" t="n">
        <v>3.33852046</v>
      </c>
      <c r="I73" s="18" t="n">
        <v>435.30911062</v>
      </c>
      <c r="J73" s="20" t="n">
        <v>3.63278398</v>
      </c>
      <c r="K73" s="18" t="s">
        <v>327</v>
      </c>
      <c r="L73" s="20" t="s">
        <v>327</v>
      </c>
      <c r="M73" s="18" t="s">
        <v>327</v>
      </c>
      <c r="N73" s="20" t="s">
        <v>327</v>
      </c>
      <c r="O73" s="18" t="s">
        <v>327</v>
      </c>
      <c r="P73" s="20" t="s">
        <v>327</v>
      </c>
      <c r="Q73" s="18" t="n">
        <v>386.42711344</v>
      </c>
      <c r="R73" s="20" t="n">
        <v>8.12339113</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485.35649218</v>
      </c>
      <c r="F7" s="20" t="n">
        <v>2.31833622</v>
      </c>
      <c r="G7" s="18" t="n">
        <v>463.92786536</v>
      </c>
      <c r="H7" s="20" t="n">
        <v>4.62429115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465.87230102</v>
      </c>
      <c r="F9" s="20" t="n">
        <v>5.46346484</v>
      </c>
      <c r="G9" s="18" t="n">
        <v>452.34719354</v>
      </c>
      <c r="H9" s="20" t="n">
        <v>8.32888268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463.00674789</v>
      </c>
      <c r="F13" s="20" t="n">
        <v>5.65762921</v>
      </c>
      <c r="G13" s="18" t="n">
        <v>415.09635371</v>
      </c>
      <c r="H13" s="20" t="n">
        <v>10.63937452</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457.75340413</v>
      </c>
      <c r="F18" s="20" t="n">
        <v>4.60420073</v>
      </c>
      <c r="G18" s="18" t="n">
        <v>455.0399843</v>
      </c>
      <c r="H18" s="20" t="n">
        <v>4.25479194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441.74509714</v>
      </c>
      <c r="F19" s="20" t="n">
        <v>4.54241735</v>
      </c>
      <c r="G19" s="18" t="n">
        <v>434.46244305</v>
      </c>
      <c r="H19" s="20" t="n">
        <v>6.38492373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432.94222612</v>
      </c>
      <c r="F20" s="20" t="n">
        <v>4.48996127</v>
      </c>
      <c r="G20" s="18" t="n">
        <v>373.89505555</v>
      </c>
      <c r="H20" s="20" t="n">
        <v>8.27875343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443.10012463</v>
      </c>
      <c r="F23" s="20" t="n">
        <v>3.75816107</v>
      </c>
      <c r="G23" s="18" t="n">
        <v>447.17030487</v>
      </c>
      <c r="H23" s="20" t="n">
        <v>3.83033735</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515.98804157</v>
      </c>
      <c r="F25" s="20" t="n">
        <v>3.74816714</v>
      </c>
      <c r="G25" s="18" t="n">
        <v>472.71132959</v>
      </c>
      <c r="H25" s="20" t="n">
        <v>9.10725326</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476.77374447</v>
      </c>
      <c r="F26" s="20" t="n">
        <v>3.50077582</v>
      </c>
      <c r="G26" s="18" t="n">
        <v>467.81107671</v>
      </c>
      <c r="H26" s="20" t="n">
        <v>3.06521058</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494.83052065</v>
      </c>
      <c r="F32" s="20" t="n">
        <v>3.71682079</v>
      </c>
      <c r="G32" s="18" t="n">
        <v>478.81727131</v>
      </c>
      <c r="H32" s="20" t="n">
        <v>4.4870163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445.38935763</v>
      </c>
      <c r="F34" s="20" t="n">
        <v>3.74585923</v>
      </c>
      <c r="G34" s="18" t="n">
        <v>423.86965813</v>
      </c>
      <c r="H34" s="20" t="n">
        <v>3.60701189</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523.99717564</v>
      </c>
      <c r="F35" s="20" t="n">
        <v>2.72272925</v>
      </c>
      <c r="G35" s="18" t="n">
        <v>479.53575346</v>
      </c>
      <c r="H35" s="20" t="n">
        <v>5.07320839</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469.79664176</v>
      </c>
      <c r="F36" s="20" t="n">
        <v>3.72062056</v>
      </c>
      <c r="G36" s="18" t="n">
        <v>471.33241265</v>
      </c>
      <c r="H36" s="20" t="n">
        <v>3.70330815</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507.05665433</v>
      </c>
      <c r="F40" s="20" t="n">
        <v>3.66606485</v>
      </c>
      <c r="G40" s="18" t="n">
        <v>485.09971637</v>
      </c>
      <c r="H40" s="20" t="n">
        <v>4.73628179</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457.60046732</v>
      </c>
      <c r="F47" s="20" t="n">
        <v>4.34397408</v>
      </c>
      <c r="G47" s="18" t="n">
        <v>416.42708777</v>
      </c>
      <c r="H47" s="20" t="n">
        <v>4.86675635</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505.35118041</v>
      </c>
      <c r="F48" s="20" t="n">
        <v>5.06211812</v>
      </c>
      <c r="G48" s="18" t="n">
        <v>484.68144146</v>
      </c>
      <c r="H48" s="20" t="n">
        <v>8.40628203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446.49076436</v>
      </c>
      <c r="F52" s="20" t="n">
        <v>3.67131677</v>
      </c>
      <c r="G52" s="18" t="n">
        <v>462.39672568</v>
      </c>
      <c r="H52" s="20" t="n">
        <v>4.64872268</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518.48058501</v>
      </c>
      <c r="F56" s="20" t="n">
        <v>4.52081526</v>
      </c>
      <c r="G56" s="18" t="n">
        <v>525.31587798</v>
      </c>
      <c r="H56" s="20" t="n">
        <v>3.6633134</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458.61798073</v>
      </c>
      <c r="F61" s="20" t="n">
        <v>3.86396892</v>
      </c>
      <c r="G61" s="18" t="n">
        <v>439.47888423</v>
      </c>
      <c r="H61" s="20" t="n">
        <v>4.7786245</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388.33993527</v>
      </c>
      <c r="F67" s="20" t="n">
        <v>3.15226728</v>
      </c>
      <c r="G67" s="18" t="n">
        <v>359.57474685</v>
      </c>
      <c r="H67" s="20" t="n">
        <v>2.68178797</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425.09427769</v>
      </c>
      <c r="F73" s="20" t="n">
        <v>2.93922668</v>
      </c>
      <c r="G73" s="18" t="n">
        <v>406.36118567</v>
      </c>
      <c r="H73" s="20" t="n">
        <v>3.91056553</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487.23467705</v>
      </c>
      <c r="F7" s="20" t="n">
        <v>2.20726272</v>
      </c>
      <c r="G7" s="18" t="n">
        <v>423.55146528</v>
      </c>
      <c r="H7" s="20" t="n">
        <v>6.69954161</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467.67338615</v>
      </c>
      <c r="F9" s="20" t="n">
        <v>5.45570378</v>
      </c>
      <c r="G9" s="18" t="n">
        <v>417.78851306</v>
      </c>
      <c r="H9" s="20" t="n">
        <v>10.44501785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458.83358984</v>
      </c>
      <c r="F13" s="20" t="n">
        <v>5.83700532</v>
      </c>
      <c r="G13" s="18" t="n">
        <v>409.96129442</v>
      </c>
      <c r="H13" s="20" t="n">
        <v>12.42118069</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464.57128676</v>
      </c>
      <c r="F18" s="20" t="n">
        <v>3.7619908</v>
      </c>
      <c r="G18" s="18" t="n">
        <v>387.31080637</v>
      </c>
      <c r="H18" s="20" t="n">
        <v>5.29869018</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450.03074275</v>
      </c>
      <c r="F19" s="20" t="n">
        <v>4.34923071</v>
      </c>
      <c r="G19" s="18" t="n">
        <v>390.41286307</v>
      </c>
      <c r="H19" s="20" t="n">
        <v>6.38132483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428.65983059</v>
      </c>
      <c r="F20" s="20" t="n">
        <v>4.57801908</v>
      </c>
      <c r="G20" s="18" t="n">
        <v>358.23349279</v>
      </c>
      <c r="H20" s="20" t="n">
        <v>8.66556235</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449.17528765</v>
      </c>
      <c r="F23" s="20" t="n">
        <v>3.41571892</v>
      </c>
      <c r="G23" s="18" t="n">
        <v>423.29557</v>
      </c>
      <c r="H23" s="20" t="n">
        <v>6.00669156</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514.95200972</v>
      </c>
      <c r="F25" s="20" t="n">
        <v>3.74849551</v>
      </c>
      <c r="G25" s="18" t="n">
        <v>479.13640493</v>
      </c>
      <c r="H25" s="20" t="n">
        <v>10.05034223</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479.80040814</v>
      </c>
      <c r="F26" s="20" t="n">
        <v>2.5847866</v>
      </c>
      <c r="G26" s="18" t="n">
        <v>424.34760509</v>
      </c>
      <c r="H26" s="20" t="n">
        <v>4.8362275</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497.9376738</v>
      </c>
      <c r="F32" s="20" t="n">
        <v>3.24864779</v>
      </c>
      <c r="G32" s="18" t="n">
        <v>425.43897354</v>
      </c>
      <c r="H32" s="20" t="n">
        <v>5.49885134</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448.11182381</v>
      </c>
      <c r="F34" s="20" t="n">
        <v>3.35431523</v>
      </c>
      <c r="G34" s="18" t="n">
        <v>404.89539308</v>
      </c>
      <c r="H34" s="20" t="n">
        <v>4.20865805</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519.26849955</v>
      </c>
      <c r="F35" s="20" t="n">
        <v>2.22058444</v>
      </c>
      <c r="G35" s="18" t="n">
        <v>467.92984996</v>
      </c>
      <c r="H35" s="20" t="n">
        <v>6.37808812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476.460011</v>
      </c>
      <c r="F36" s="20" t="n">
        <v>2.85464032</v>
      </c>
      <c r="G36" s="18" t="n">
        <v>401.67392882</v>
      </c>
      <c r="H36" s="20" t="n">
        <v>8.174378300000001</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506.75375913</v>
      </c>
      <c r="F40" s="20" t="n">
        <v>3.23240162</v>
      </c>
      <c r="G40" s="18" t="n">
        <v>433.57159371</v>
      </c>
      <c r="H40" s="20" t="n">
        <v>8.189210879999999</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458.67442034</v>
      </c>
      <c r="F47" s="20" t="n">
        <v>4.19416408</v>
      </c>
      <c r="G47" s="18" t="n">
        <v>399.96421466</v>
      </c>
      <c r="H47" s="20" t="n">
        <v>5.02721093</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515.6480357</v>
      </c>
      <c r="F48" s="20" t="n">
        <v>5.29757114</v>
      </c>
      <c r="G48" s="18" t="n">
        <v>442.50347838</v>
      </c>
      <c r="H48" s="20" t="n">
        <v>6.17505926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460.63541763</v>
      </c>
      <c r="F52" s="20" t="n">
        <v>3.51873647</v>
      </c>
      <c r="G52" s="18" t="n">
        <v>425.87267976</v>
      </c>
      <c r="H52" s="20" t="n">
        <v>4.3760146</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524.19802945</v>
      </c>
      <c r="F56" s="20" t="n">
        <v>3.58097471</v>
      </c>
      <c r="G56" s="18" t="n">
        <v>484.58569998</v>
      </c>
      <c r="H56" s="20" t="n">
        <v>8.574045050000001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461.04954762</v>
      </c>
      <c r="F61" s="20" t="n">
        <v>3.84951258</v>
      </c>
      <c r="G61" s="18" t="n">
        <v>409.62767266</v>
      </c>
      <c r="H61" s="20" t="n">
        <v>4.54645877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379.55443286</v>
      </c>
      <c r="F67" s="20" t="n">
        <v>2.57236096</v>
      </c>
      <c r="G67" s="18" t="n">
        <v>348.36061162</v>
      </c>
      <c r="H67" s="20" t="n">
        <v>4.97749613</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428.04804926</v>
      </c>
      <c r="F73" s="20" t="n">
        <v>3.09587057</v>
      </c>
      <c r="G73" s="18" t="n">
        <v>389.83723749</v>
      </c>
      <c r="H73" s="20" t="n">
        <v>3.57091029</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486.41324958</v>
      </c>
      <c r="F7" s="20" t="n">
        <v>2.23175328</v>
      </c>
      <c r="G7" s="18" t="n">
        <v>451.35871484</v>
      </c>
      <c r="H7" s="20" t="n">
        <v>5.4820332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468.94647841</v>
      </c>
      <c r="F9" s="20" t="n">
        <v>5.21328232</v>
      </c>
      <c r="G9" s="18" t="n">
        <v>409.98434908</v>
      </c>
      <c r="H9" s="20" t="n">
        <v>8.57521279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459.78603793</v>
      </c>
      <c r="F13" s="20" t="n">
        <v>5.78811268</v>
      </c>
      <c r="G13" s="18" t="n">
        <v>428.02807165</v>
      </c>
      <c r="H13" s="20" t="n">
        <v>8.60307242</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465.70648127</v>
      </c>
      <c r="F18" s="20" t="n">
        <v>3.55008595</v>
      </c>
      <c r="G18" s="18" t="n">
        <v>395.0424756</v>
      </c>
      <c r="H18" s="20" t="n">
        <v>5.24152559</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452.65916683</v>
      </c>
      <c r="F19" s="20" t="n">
        <v>4.48970654</v>
      </c>
      <c r="G19" s="18" t="n">
        <v>392.73651819</v>
      </c>
      <c r="H19" s="20" t="n">
        <v>6.02761155</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425.73395705</v>
      </c>
      <c r="F20" s="20" t="n">
        <v>4.7724302</v>
      </c>
      <c r="G20" s="18" t="n">
        <v>398.99694677</v>
      </c>
      <c r="H20" s="20" t="n">
        <v>9.715439419999999</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448.90349943</v>
      </c>
      <c r="F23" s="20" t="n">
        <v>3.52769616</v>
      </c>
      <c r="G23" s="18" t="n">
        <v>429.4794859</v>
      </c>
      <c r="H23" s="20" t="n">
        <v>5.20827234</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511.55404893</v>
      </c>
      <c r="F25" s="20" t="n">
        <v>4.24066804</v>
      </c>
      <c r="G25" s="18" t="n">
        <v>519.96639948</v>
      </c>
      <c r="H25" s="20" t="n">
        <v>4.82048025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477.01183453</v>
      </c>
      <c r="F26" s="20" t="n">
        <v>2.75611087</v>
      </c>
      <c r="G26" s="18" t="n">
        <v>462.21684413</v>
      </c>
      <c r="H26" s="20" t="n">
        <v>4.1915186</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499.11070748</v>
      </c>
      <c r="F32" s="20" t="n">
        <v>3.5819021</v>
      </c>
      <c r="G32" s="18" t="n">
        <v>471.10287695</v>
      </c>
      <c r="H32" s="20" t="n">
        <v>4.02244109</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447.16751869</v>
      </c>
      <c r="F34" s="20" t="n">
        <v>3.16619512</v>
      </c>
      <c r="G34" s="18" t="n">
        <v>412.5012147</v>
      </c>
      <c r="H34" s="20" t="n">
        <v>4.70475634</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517.40268159</v>
      </c>
      <c r="F35" s="20" t="n">
        <v>2.40353388</v>
      </c>
      <c r="G35" s="18" t="n">
        <v>499.57216117</v>
      </c>
      <c r="H35" s="20" t="n">
        <v>5.49112649</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475.78694047</v>
      </c>
      <c r="F36" s="20" t="n">
        <v>2.89688592</v>
      </c>
      <c r="G36" s="18" t="n">
        <v>412.30772315</v>
      </c>
      <c r="H36" s="20" t="n">
        <v>7.33091174</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505.68212187</v>
      </c>
      <c r="F40" s="20" t="n">
        <v>3.24575943</v>
      </c>
      <c r="G40" s="18" t="n">
        <v>471.32851255</v>
      </c>
      <c r="H40" s="20" t="n">
        <v>6.77966161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453.72778629</v>
      </c>
      <c r="F47" s="20" t="n">
        <v>4.14970494</v>
      </c>
      <c r="G47" s="18" t="n">
        <v>422.78226246</v>
      </c>
      <c r="H47" s="20" t="n">
        <v>5.38815921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509.4979633</v>
      </c>
      <c r="F48" s="20" t="n">
        <v>5.52693672</v>
      </c>
      <c r="G48" s="18" t="n">
        <v>457.7630389</v>
      </c>
      <c r="H48" s="20" t="n">
        <v>7.26468396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456.97543162</v>
      </c>
      <c r="F52" s="20" t="n">
        <v>3.60307665</v>
      </c>
      <c r="G52" s="18" t="n">
        <v>444.38684033</v>
      </c>
      <c r="H52" s="20" t="n">
        <v>4.16497809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523.20906229</v>
      </c>
      <c r="F56" s="20" t="n">
        <v>3.73361163</v>
      </c>
      <c r="G56" s="18" t="n">
        <v>515.37283293</v>
      </c>
      <c r="H56" s="20" t="n">
        <v>5.05561655</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459.52404938</v>
      </c>
      <c r="F61" s="20" t="n">
        <v>4.02177588</v>
      </c>
      <c r="G61" s="18" t="n">
        <v>438.08160479</v>
      </c>
      <c r="H61" s="20" t="n">
        <v>4.58443361</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378.22861693</v>
      </c>
      <c r="F67" s="20" t="n">
        <v>2.65778128</v>
      </c>
      <c r="G67" s="18" t="n">
        <v>362.27648331</v>
      </c>
      <c r="H67" s="20" t="n">
        <v>4.13105739</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421.1816995</v>
      </c>
      <c r="F73" s="20" t="n">
        <v>3.07410377</v>
      </c>
      <c r="G73" s="18" t="n">
        <v>413.83082546</v>
      </c>
      <c r="H73" s="20" t="n">
        <v>3.9116587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483.79514656</v>
      </c>
      <c r="F7" s="20" t="n">
        <v>2.30022884</v>
      </c>
      <c r="G7" s="18" t="n">
        <v>469.14359384</v>
      </c>
      <c r="H7" s="20" t="n">
        <v>4.96292986</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462.12011516</v>
      </c>
      <c r="F9" s="20" t="n">
        <v>5.88653516</v>
      </c>
      <c r="G9" s="18" t="n">
        <v>462.22195497</v>
      </c>
      <c r="H9" s="20" t="n">
        <v>6.65636989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456.28202918</v>
      </c>
      <c r="F13" s="20" t="n">
        <v>5.51061165</v>
      </c>
      <c r="G13" s="18" t="n">
        <v>434.96414383</v>
      </c>
      <c r="H13" s="20" t="n">
        <v>13.86279402</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447.06014598</v>
      </c>
      <c r="F18" s="20" t="n">
        <v>4.93141371</v>
      </c>
      <c r="G18" s="18" t="n">
        <v>465.30424483</v>
      </c>
      <c r="H18" s="20" t="n">
        <v>3.66895471</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442.52255764</v>
      </c>
      <c r="F19" s="20" t="n">
        <v>4.40125617</v>
      </c>
      <c r="G19" s="18" t="n">
        <v>428.01485966</v>
      </c>
      <c r="H19" s="20" t="n">
        <v>6.49402772</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421.84201404</v>
      </c>
      <c r="F20" s="20" t="n">
        <v>4.72205345</v>
      </c>
      <c r="G20" s="18" t="n">
        <v>418.93855652</v>
      </c>
      <c r="H20" s="20" t="n">
        <v>8.34870198</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443.51702409</v>
      </c>
      <c r="F23" s="20" t="n">
        <v>3.6043504</v>
      </c>
      <c r="G23" s="18" t="n">
        <v>447.77510371</v>
      </c>
      <c r="H23" s="20" t="n">
        <v>5.01961104</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502.80451662</v>
      </c>
      <c r="F25" s="20" t="n">
        <v>4.03857544</v>
      </c>
      <c r="G25" s="18" t="n">
        <v>521.9346217</v>
      </c>
      <c r="H25" s="20" t="n">
        <v>4.39339032</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475.19382691</v>
      </c>
      <c r="F26" s="20" t="n">
        <v>3.02935663</v>
      </c>
      <c r="G26" s="18" t="n">
        <v>465.32348702</v>
      </c>
      <c r="H26" s="20" t="n">
        <v>4.2215617</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478.02486753</v>
      </c>
      <c r="F32" s="20" t="n">
        <v>3.34138948</v>
      </c>
      <c r="G32" s="18" t="n">
        <v>504.17719194</v>
      </c>
      <c r="H32" s="20" t="n">
        <v>4.84889156</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444.31616489</v>
      </c>
      <c r="F34" s="20" t="n">
        <v>3.13439411</v>
      </c>
      <c r="G34" s="18" t="n">
        <v>414.28424358</v>
      </c>
      <c r="H34" s="20" t="n">
        <v>5.01905512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520.53893414</v>
      </c>
      <c r="F35" s="20" t="n">
        <v>2.40996568</v>
      </c>
      <c r="G35" s="18" t="n">
        <v>467.73550097</v>
      </c>
      <c r="H35" s="20" t="n">
        <v>6.88063192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468.90277303</v>
      </c>
      <c r="F36" s="20" t="n">
        <v>3.22328154</v>
      </c>
      <c r="G36" s="18" t="n">
        <v>473.94950902</v>
      </c>
      <c r="H36" s="20" t="n">
        <v>4.63430127</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501.46213219</v>
      </c>
      <c r="F40" s="20" t="n">
        <v>3.43060528</v>
      </c>
      <c r="G40" s="18" t="n">
        <v>495.96247038</v>
      </c>
      <c r="H40" s="20" t="n">
        <v>5.58761925</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446.88515395</v>
      </c>
      <c r="F47" s="20" t="n">
        <v>4.92118146</v>
      </c>
      <c r="G47" s="18" t="n">
        <v>441.98548108</v>
      </c>
      <c r="H47" s="20" t="n">
        <v>4.26078291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494.96322784</v>
      </c>
      <c r="F48" s="20" t="n">
        <v>5.24995912</v>
      </c>
      <c r="G48" s="18" t="n">
        <v>505.59491725</v>
      </c>
      <c r="H48" s="20" t="n">
        <v>7.05373059</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446.98501487</v>
      </c>
      <c r="F52" s="20" t="n">
        <v>3.57395974</v>
      </c>
      <c r="G52" s="18" t="n">
        <v>459.8513114</v>
      </c>
      <c r="H52" s="20" t="n">
        <v>4.56179443</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517.87075668</v>
      </c>
      <c r="F56" s="20" t="n">
        <v>4.30086429</v>
      </c>
      <c r="G56" s="18" t="n">
        <v>525.19534219</v>
      </c>
      <c r="H56" s="20" t="n">
        <v>4.01210258</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454.52063439</v>
      </c>
      <c r="F61" s="20" t="n">
        <v>3.98674746</v>
      </c>
      <c r="G61" s="18" t="n">
        <v>452.21823177</v>
      </c>
      <c r="H61" s="20" t="n">
        <v>4.9507452</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376.50462254</v>
      </c>
      <c r="F67" s="20" t="n">
        <v>2.49256819</v>
      </c>
      <c r="G67" s="18" t="n">
        <v>372.3413934</v>
      </c>
      <c r="H67" s="20" t="n">
        <v>3.57048071</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428.3121063</v>
      </c>
      <c r="F73" s="20" t="n">
        <v>3.41432682</v>
      </c>
      <c r="G73" s="18" t="n">
        <v>403.86607432</v>
      </c>
      <c r="H73" s="20" t="n">
        <v>3.13811262</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483.94888388</v>
      </c>
      <c r="F7" s="20" t="n">
        <v>2.30232587</v>
      </c>
      <c r="G7" s="18" t="n">
        <v>455.49204377</v>
      </c>
      <c r="H7" s="20" t="n">
        <v>6.90721393</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466.97187209</v>
      </c>
      <c r="F9" s="20" t="n">
        <v>5.37400478</v>
      </c>
      <c r="G9" s="18" t="n">
        <v>416.2461065</v>
      </c>
      <c r="H9" s="20" t="n">
        <v>10.75335455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456.11290081</v>
      </c>
      <c r="F13" s="20" t="n">
        <v>5.61255126</v>
      </c>
      <c r="G13" s="18" t="n">
        <v>430.86232804</v>
      </c>
      <c r="H13" s="20" t="n">
        <v>13.87008467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463.54732951</v>
      </c>
      <c r="F18" s="20" t="n">
        <v>3.71275215</v>
      </c>
      <c r="G18" s="18" t="n">
        <v>390.8144893</v>
      </c>
      <c r="H18" s="20" t="n">
        <v>6.23024344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450.89428548</v>
      </c>
      <c r="F19" s="20" t="n">
        <v>4.08471457</v>
      </c>
      <c r="G19" s="18" t="n">
        <v>384.7620466</v>
      </c>
      <c r="H19" s="20" t="n">
        <v>5.62541448</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427.9948308</v>
      </c>
      <c r="F20" s="20" t="n">
        <v>4.73730291</v>
      </c>
      <c r="G20" s="18" t="n">
        <v>390.20640264</v>
      </c>
      <c r="H20" s="20" t="n">
        <v>10.05946521</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447.2176148</v>
      </c>
      <c r="F23" s="20" t="n">
        <v>3.4747168</v>
      </c>
      <c r="G23" s="18" t="n">
        <v>432.60338875</v>
      </c>
      <c r="H23" s="20" t="n">
        <v>6.12070185</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511.90945889</v>
      </c>
      <c r="F25" s="20" t="n">
        <v>3.88420301</v>
      </c>
      <c r="G25" s="18" t="n">
        <v>524.26330418</v>
      </c>
      <c r="H25" s="20" t="n">
        <v>7.0543611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477.48983436</v>
      </c>
      <c r="F26" s="20" t="n">
        <v>2.63106641</v>
      </c>
      <c r="G26" s="18" t="n">
        <v>435.91643327</v>
      </c>
      <c r="H26" s="20" t="n">
        <v>5.82014023</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494.60705646</v>
      </c>
      <c r="F32" s="20" t="n">
        <v>3.38560407</v>
      </c>
      <c r="G32" s="18" t="n">
        <v>448.15207972</v>
      </c>
      <c r="H32" s="20" t="n">
        <v>6.20640832</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442.26722712</v>
      </c>
      <c r="F34" s="20" t="n">
        <v>3.18900463</v>
      </c>
      <c r="G34" s="18" t="n">
        <v>417.28572474</v>
      </c>
      <c r="H34" s="20" t="n">
        <v>5.08743685</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518.76302934</v>
      </c>
      <c r="F35" s="20" t="n">
        <v>2.27929365</v>
      </c>
      <c r="G35" s="18" t="n">
        <v>449.95979936</v>
      </c>
      <c r="H35" s="20" t="n">
        <v>7.96455361</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474.46055695</v>
      </c>
      <c r="F36" s="20" t="n">
        <v>2.81451682</v>
      </c>
      <c r="G36" s="18" t="n">
        <v>417.40590365</v>
      </c>
      <c r="H36" s="20" t="n">
        <v>8.774248719999999</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503.60084008</v>
      </c>
      <c r="F40" s="20" t="n">
        <v>3.33424467</v>
      </c>
      <c r="G40" s="18" t="n">
        <v>471.41135238</v>
      </c>
      <c r="H40" s="20" t="n">
        <v>7.3652324</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455.25091027</v>
      </c>
      <c r="F47" s="20" t="n">
        <v>4.27725198</v>
      </c>
      <c r="G47" s="18" t="n">
        <v>396.85503713</v>
      </c>
      <c r="H47" s="20" t="n">
        <v>5.23545624</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506.67884256</v>
      </c>
      <c r="F48" s="20" t="n">
        <v>5.36349673</v>
      </c>
      <c r="G48" s="18" t="n">
        <v>454.52788321</v>
      </c>
      <c r="H48" s="20" t="n">
        <v>8.82873137</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455.3264969</v>
      </c>
      <c r="F52" s="20" t="n">
        <v>3.59538164</v>
      </c>
      <c r="G52" s="18" t="n">
        <v>443.17293084</v>
      </c>
      <c r="H52" s="20" t="n">
        <v>5.52938352</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517.5875747</v>
      </c>
      <c r="F56" s="20" t="n">
        <v>3.77846365</v>
      </c>
      <c r="G56" s="18" t="n">
        <v>532.8958735</v>
      </c>
      <c r="H56" s="20" t="n">
        <v>5.29249201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457.05834492</v>
      </c>
      <c r="F61" s="20" t="n">
        <v>3.91662111</v>
      </c>
      <c r="G61" s="18" t="n">
        <v>444.59589186</v>
      </c>
      <c r="H61" s="20" t="n">
        <v>4.63145285</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375.18276277</v>
      </c>
      <c r="F67" s="20" t="n">
        <v>2.58608318</v>
      </c>
      <c r="G67" s="18" t="n">
        <v>374.1227636</v>
      </c>
      <c r="H67" s="20" t="n">
        <v>3.61875918</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417.12016122</v>
      </c>
      <c r="F73" s="20" t="n">
        <v>2.55166715</v>
      </c>
      <c r="G73" s="18" t="n">
        <v>421.40076747</v>
      </c>
      <c r="H73" s="20" t="n">
        <v>5.0388421</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479.66914865</v>
      </c>
      <c r="F7" s="20" t="n">
        <v>2.44191381</v>
      </c>
      <c r="G7" s="18" t="n">
        <v>481.8088469</v>
      </c>
      <c r="H7" s="20" t="n">
        <v>3.68404756</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465.00878734</v>
      </c>
      <c r="F9" s="20" t="n">
        <v>5.78549585</v>
      </c>
      <c r="G9" s="18" t="n">
        <v>446.20356643</v>
      </c>
      <c r="H9" s="20" t="n">
        <v>9.151869680000001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457.0721832</v>
      </c>
      <c r="F13" s="20" t="n">
        <v>5.78947444</v>
      </c>
      <c r="G13" s="18" t="n">
        <v>429.59856168</v>
      </c>
      <c r="H13" s="20" t="n">
        <v>12.59570853</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449.70050278</v>
      </c>
      <c r="F18" s="20" t="n">
        <v>4.08364421</v>
      </c>
      <c r="G18" s="18" t="n">
        <v>472.99758465</v>
      </c>
      <c r="H18" s="20" t="n">
        <v>4.76347627</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444.81733316</v>
      </c>
      <c r="F19" s="20" t="n">
        <v>4.15148109</v>
      </c>
      <c r="G19" s="18" t="n">
        <v>417.00613145</v>
      </c>
      <c r="H19" s="20" t="n">
        <v>6.67893446</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427.55964277</v>
      </c>
      <c r="F20" s="20" t="n">
        <v>4.56641398</v>
      </c>
      <c r="G20" s="18" t="n">
        <v>391.01185108</v>
      </c>
      <c r="H20" s="20" t="n">
        <v>8.819318920000001</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443.51175503</v>
      </c>
      <c r="F23" s="20" t="n">
        <v>3.56064609</v>
      </c>
      <c r="G23" s="18" t="n">
        <v>448.71787796</v>
      </c>
      <c r="H23" s="20" t="n">
        <v>4.94168354</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512.2121347999999</v>
      </c>
      <c r="F25" s="20" t="n">
        <v>3.80876825</v>
      </c>
      <c r="G25" s="18" t="n">
        <v>522.0108809</v>
      </c>
      <c r="H25" s="20" t="n">
        <v>7.96321977</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470.64313486</v>
      </c>
      <c r="F26" s="20" t="n">
        <v>2.6743476</v>
      </c>
      <c r="G26" s="18" t="n">
        <v>474.23570321</v>
      </c>
      <c r="H26" s="20" t="n">
        <v>3.99181709</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485.2583658</v>
      </c>
      <c r="F32" s="20" t="n">
        <v>3.66303471</v>
      </c>
      <c r="G32" s="18" t="n">
        <v>494.96829997</v>
      </c>
      <c r="H32" s="20" t="n">
        <v>4.96526155</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444.160641</v>
      </c>
      <c r="F34" s="20" t="n">
        <v>3.16703585</v>
      </c>
      <c r="G34" s="18" t="n">
        <v>411.83407683</v>
      </c>
      <c r="H34" s="20" t="n">
        <v>5.00285016</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513.13125974</v>
      </c>
      <c r="F35" s="20" t="n">
        <v>2.33955819</v>
      </c>
      <c r="G35" s="18" t="n">
        <v>519.10287734</v>
      </c>
      <c r="H35" s="20" t="n">
        <v>5.87381528</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468.91828951</v>
      </c>
      <c r="F36" s="20" t="n">
        <v>3.27312336</v>
      </c>
      <c r="G36" s="18" t="n">
        <v>474.54858608</v>
      </c>
      <c r="H36" s="20" t="n">
        <v>4.77516182</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491.09795047</v>
      </c>
      <c r="F40" s="20" t="n">
        <v>4.07642757</v>
      </c>
      <c r="G40" s="18" t="n">
        <v>514.96196005</v>
      </c>
      <c r="H40" s="20" t="n">
        <v>3.68005911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451.07707948</v>
      </c>
      <c r="F47" s="20" t="n">
        <v>4.45440002</v>
      </c>
      <c r="G47" s="18" t="n">
        <v>424.89714189</v>
      </c>
      <c r="H47" s="20" t="n">
        <v>5.21339264</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509.30902949</v>
      </c>
      <c r="F48" s="20" t="n">
        <v>6.14251979</v>
      </c>
      <c r="G48" s="18" t="n">
        <v>485.94126677</v>
      </c>
      <c r="H48" s="20" t="n">
        <v>5.66565244</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455.20328522</v>
      </c>
      <c r="F52" s="20" t="n">
        <v>3.40111522</v>
      </c>
      <c r="G52" s="18" t="n">
        <v>448.07850452</v>
      </c>
      <c r="H52" s="20" t="n">
        <v>5.58497091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522.24533</v>
      </c>
      <c r="F56" s="20" t="n">
        <v>3.44569832</v>
      </c>
      <c r="G56" s="18" t="n">
        <v>519.20390854</v>
      </c>
      <c r="H56" s="20" t="n">
        <v>5.17943722</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451.08511892</v>
      </c>
      <c r="F61" s="20" t="n">
        <v>3.49942014</v>
      </c>
      <c r="G61" s="18" t="n">
        <v>462.68104878</v>
      </c>
      <c r="H61" s="20" t="n">
        <v>5.71572238</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378.65634418</v>
      </c>
      <c r="F67" s="20" t="n">
        <v>2.90420227</v>
      </c>
      <c r="G67" s="18" t="n">
        <v>370.1586019</v>
      </c>
      <c r="H67" s="20" t="n">
        <v>3.07034129</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426.1860409</v>
      </c>
      <c r="F73" s="20" t="n">
        <v>3.33054597</v>
      </c>
      <c r="G73" s="18" t="n">
        <v>408.90390319</v>
      </c>
      <c r="H73" s="20" t="n">
        <v>3.24549095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483.15397877</v>
      </c>
      <c r="F7" s="20" t="n">
        <v>2.18371331</v>
      </c>
      <c r="G7" s="18" t="n">
        <v>468.2991503</v>
      </c>
      <c r="H7" s="20" t="n">
        <v>5.3184355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464.33927897</v>
      </c>
      <c r="F9" s="20" t="n">
        <v>5.34848054</v>
      </c>
      <c r="G9" s="18" t="n">
        <v>446.9684105</v>
      </c>
      <c r="H9" s="20" t="n">
        <v>11.18872151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448.28588036</v>
      </c>
      <c r="F13" s="20" t="n">
        <v>4.46896299</v>
      </c>
      <c r="G13" s="18" t="n">
        <v>476.7354798</v>
      </c>
      <c r="H13" s="20" t="n">
        <v>15.04188156</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462.92069425</v>
      </c>
      <c r="F18" s="20" t="n">
        <v>3.58027462</v>
      </c>
      <c r="G18" s="18" t="n">
        <v>419.57330485</v>
      </c>
      <c r="H18" s="20" t="n">
        <v>7.89157294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447.56864212</v>
      </c>
      <c r="F19" s="20" t="n">
        <v>4.1240023</v>
      </c>
      <c r="G19" s="18" t="n">
        <v>404.16484583</v>
      </c>
      <c r="H19" s="20" t="n">
        <v>6.3426231</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421.83385664</v>
      </c>
      <c r="F20" s="20" t="n">
        <v>4.54290395</v>
      </c>
      <c r="G20" s="18" t="n">
        <v>416.91844709</v>
      </c>
      <c r="H20" s="20" t="n">
        <v>12.03509073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446.19234555</v>
      </c>
      <c r="F23" s="20" t="n">
        <v>3.56023215</v>
      </c>
      <c r="G23" s="18" t="n">
        <v>438.25738032</v>
      </c>
      <c r="H23" s="20" t="n">
        <v>6.59215621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512.37421756</v>
      </c>
      <c r="F25" s="20" t="n">
        <v>3.72413594</v>
      </c>
      <c r="G25" s="18" t="n">
        <v>521.5431657</v>
      </c>
      <c r="H25" s="20" t="n">
        <v>8.768908850000001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477.29106784</v>
      </c>
      <c r="F26" s="20" t="n">
        <v>2.81769283</v>
      </c>
      <c r="G26" s="18" t="n">
        <v>453.31561015</v>
      </c>
      <c r="H26" s="20" t="n">
        <v>5.12195095</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487.48776634</v>
      </c>
      <c r="F32" s="20" t="n">
        <v>3.31624039</v>
      </c>
      <c r="G32" s="18" t="n">
        <v>492.54068323</v>
      </c>
      <c r="H32" s="20" t="n">
        <v>5.47951143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445.19551192</v>
      </c>
      <c r="F34" s="20" t="n">
        <v>3.15765538</v>
      </c>
      <c r="G34" s="18" t="n">
        <v>407.7355308</v>
      </c>
      <c r="H34" s="20" t="n">
        <v>5.17328871</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517.44271829</v>
      </c>
      <c r="F35" s="20" t="n">
        <v>2.24351409</v>
      </c>
      <c r="G35" s="18" t="n">
        <v>480.79339609</v>
      </c>
      <c r="H35" s="20" t="n">
        <v>8.13665529</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473.87206338</v>
      </c>
      <c r="F36" s="20" t="n">
        <v>2.96363276</v>
      </c>
      <c r="G36" s="18" t="n">
        <v>443.38081142</v>
      </c>
      <c r="H36" s="20" t="n">
        <v>7.15572609</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491.61894369</v>
      </c>
      <c r="F40" s="20" t="n">
        <v>3.80016744</v>
      </c>
      <c r="G40" s="18" t="n">
        <v>515.75037991</v>
      </c>
      <c r="H40" s="20" t="n">
        <v>4.00713097</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452.29451787</v>
      </c>
      <c r="F47" s="20" t="n">
        <v>4.23217007</v>
      </c>
      <c r="G47" s="18" t="n">
        <v>416.93392148</v>
      </c>
      <c r="H47" s="20" t="n">
        <v>6.3528966</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503.43930688</v>
      </c>
      <c r="F48" s="20" t="n">
        <v>4.97980259</v>
      </c>
      <c r="G48" s="18" t="n">
        <v>490.40392454</v>
      </c>
      <c r="H48" s="20" t="n">
        <v>7.65911658</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457.73992212</v>
      </c>
      <c r="F52" s="20" t="n">
        <v>3.35584595</v>
      </c>
      <c r="G52" s="18" t="n">
        <v>434.18036328</v>
      </c>
      <c r="H52" s="20" t="n">
        <v>6.48039648</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521.47786478</v>
      </c>
      <c r="F56" s="20" t="n">
        <v>3.66425915</v>
      </c>
      <c r="G56" s="18" t="n">
        <v>519.82814947</v>
      </c>
      <c r="H56" s="20" t="n">
        <v>6.11334926</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457.74124698</v>
      </c>
      <c r="F61" s="20" t="n">
        <v>3.69007865</v>
      </c>
      <c r="G61" s="18" t="n">
        <v>435.51227938</v>
      </c>
      <c r="H61" s="20" t="n">
        <v>5.8999357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377.30151089</v>
      </c>
      <c r="F67" s="20" t="n">
        <v>2.73936031</v>
      </c>
      <c r="G67" s="18" t="n">
        <v>368.85442882</v>
      </c>
      <c r="H67" s="20" t="n">
        <v>3.7106653</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423.78098149</v>
      </c>
      <c r="F73" s="20" t="n">
        <v>3.29154788</v>
      </c>
      <c r="G73" s="18" t="n">
        <v>410.61722578</v>
      </c>
      <c r="H73" s="20" t="n">
        <v>3.45915466</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(2143.0/B7*100)</f>
        <v/>
      </c>
      <c r="D7" s="19" t="n">
        <v>12387</v>
      </c>
      <c r="E7" s="18" t="n">
        <v>484.99419645</v>
      </c>
      <c r="F7" s="20" t="n">
        <v>2.48161395</v>
      </c>
      <c r="G7" s="18" t="n">
        <v>462.04246773</v>
      </c>
      <c r="H7" s="20" t="n">
        <v>4.63706552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(8424.0/B9*100)</f>
        <v/>
      </c>
      <c r="D9" s="19" t="n">
        <v>1227</v>
      </c>
      <c r="E9" s="18" t="n">
        <v>462.28874994</v>
      </c>
      <c r="F9" s="20" t="n">
        <v>5.33757507</v>
      </c>
      <c r="G9" s="18" t="n">
        <v>461.18862481</v>
      </c>
      <c r="H9" s="20" t="n">
        <v>10.35522978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455.20053851</v>
      </c>
      <c r="F13" s="20" t="n">
        <v>5.67235598</v>
      </c>
      <c r="G13" s="18" t="n">
        <v>444.63080875</v>
      </c>
      <c r="H13" s="20" t="n">
        <v>10.86461899</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463.70914799</v>
      </c>
      <c r="F18" s="20" t="n">
        <v>3.76709023</v>
      </c>
      <c r="G18" s="18" t="n">
        <v>415.60760621</v>
      </c>
      <c r="H18" s="20" t="n">
        <v>6.00836528</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(249.0/B19*100)</f>
        <v/>
      </c>
      <c r="D19" s="19" t="n">
        <v>5409</v>
      </c>
      <c r="E19" s="18" t="n">
        <v>449.95278171</v>
      </c>
      <c r="F19" s="20" t="n">
        <v>4.39041266</v>
      </c>
      <c r="G19" s="18" t="n">
        <v>399.75051037</v>
      </c>
      <c r="H19" s="20" t="n">
        <v>5.94732403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419.52499937</v>
      </c>
      <c r="F20" s="20" t="n">
        <v>4.51758851</v>
      </c>
      <c r="G20" s="18" t="n">
        <v>428.31668052</v>
      </c>
      <c r="H20" s="20" t="n">
        <v>11.51274178</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(677.0/B23*100)</f>
        <v/>
      </c>
      <c r="D23" s="19" t="n">
        <v>10906</v>
      </c>
      <c r="E23" s="18" t="n">
        <v>446.76633973</v>
      </c>
      <c r="F23" s="20" t="n">
        <v>3.52242932</v>
      </c>
      <c r="G23" s="18" t="n">
        <v>436.90060888</v>
      </c>
      <c r="H23" s="20" t="n">
        <v>5.23379753</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515.3834025</v>
      </c>
      <c r="F25" s="20" t="n">
        <v>3.92917943</v>
      </c>
      <c r="G25" s="18" t="n">
        <v>498.21834887</v>
      </c>
      <c r="H25" s="20" t="n">
        <v>5.56933709</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478.06487326</v>
      </c>
      <c r="F26" s="20" t="n">
        <v>2.49719857</v>
      </c>
      <c r="G26" s="18" t="n">
        <v>457.37367419</v>
      </c>
      <c r="H26" s="20" t="n">
        <v>4.34712939</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497.86781056</v>
      </c>
      <c r="F32" s="20" t="n">
        <v>3.56315285</v>
      </c>
      <c r="G32" s="18" t="n">
        <v>464.00316142</v>
      </c>
      <c r="H32" s="20" t="n">
        <v>4.62693522</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(130.0/B34*100)</f>
        <v/>
      </c>
      <c r="D34" s="19" t="n">
        <v>6220</v>
      </c>
      <c r="E34" s="18" t="n">
        <v>446.27615093</v>
      </c>
      <c r="F34" s="20" t="n">
        <v>3.30094947</v>
      </c>
      <c r="G34" s="18" t="n">
        <v>410.0772499</v>
      </c>
      <c r="H34" s="20" t="n">
        <v>4.9077126</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508.46036027</v>
      </c>
      <c r="F35" s="20" t="n">
        <v>2.49998645</v>
      </c>
      <c r="G35" s="18" t="n">
        <v>529.92833618</v>
      </c>
      <c r="H35" s="20" t="n">
        <v>4.69689106</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475.90663483</v>
      </c>
      <c r="F36" s="20" t="n">
        <v>3.08089393</v>
      </c>
      <c r="G36" s="18" t="n">
        <v>426.85377398</v>
      </c>
      <c r="H36" s="20" t="n">
        <v>5.59929643</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503.2830917</v>
      </c>
      <c r="F40" s="20" t="n">
        <v>3.38105048</v>
      </c>
      <c r="G40" s="18" t="n">
        <v>486.06096844</v>
      </c>
      <c r="H40" s="20" t="n">
        <v>5.5637941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(191.0/B47*100)</f>
        <v/>
      </c>
      <c r="D47" s="19" t="n">
        <v>5737</v>
      </c>
      <c r="E47" s="18" t="n">
        <v>448.82503853</v>
      </c>
      <c r="F47" s="20" t="n">
        <v>4.27190283</v>
      </c>
      <c r="G47" s="18" t="n">
        <v>434.16249192</v>
      </c>
      <c r="H47" s="20" t="n">
        <v>5.80039965</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(29.0/B48*100)</f>
        <v/>
      </c>
      <c r="D48" s="19" t="n">
        <v>9812</v>
      </c>
      <c r="E48" s="18" t="n">
        <v>513.05238158</v>
      </c>
      <c r="F48" s="20" t="n">
        <v>5.8215838</v>
      </c>
      <c r="G48" s="18" t="n">
        <v>474.82155899</v>
      </c>
      <c r="H48" s="20" t="n">
        <v>5.67840243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456.4271294</v>
      </c>
      <c r="F52" s="20" t="n">
        <v>3.52152115</v>
      </c>
      <c r="G52" s="18" t="n">
        <v>441.80892281</v>
      </c>
      <c r="H52" s="20" t="n">
        <v>5.19988559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523.36105723</v>
      </c>
      <c r="F56" s="20" t="n">
        <v>3.77295489</v>
      </c>
      <c r="G56" s="18" t="n">
        <v>509.1402714</v>
      </c>
      <c r="H56" s="20" t="n">
        <v>6.22676497</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454.35682742</v>
      </c>
      <c r="F61" s="20" t="n">
        <v>3.44857159</v>
      </c>
      <c r="G61" s="18" t="n">
        <v>452.70380879</v>
      </c>
      <c r="H61" s="20" t="n">
        <v>5.5407344</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(21.0/B67*100)</f>
        <v/>
      </c>
      <c r="D67" s="19" t="n">
        <v>6950</v>
      </c>
      <c r="E67" s="18" t="n">
        <v>380.42564511</v>
      </c>
      <c r="F67" s="20" t="n">
        <v>2.97087202</v>
      </c>
      <c r="G67" s="18" t="n">
        <v>368.57417044</v>
      </c>
      <c r="H67" s="20" t="n">
        <v>2.711684</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(378.0/B73*100)</f>
        <v/>
      </c>
      <c r="D73" s="19" t="n">
        <v>7871</v>
      </c>
      <c r="E73" s="18" t="n">
        <v>427.89796752</v>
      </c>
      <c r="F73" s="20" t="n">
        <v>4.00296897</v>
      </c>
      <c r="G73" s="18" t="n">
        <v>410.59756437</v>
      </c>
      <c r="H73" s="20" t="n">
        <v>2.79730041</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500.16086992</v>
      </c>
      <c r="F7" s="20" t="n">
        <v>3.53857206</v>
      </c>
      <c r="G7" s="18" t="n">
        <v>468.17394483</v>
      </c>
      <c r="H7" s="20" t="n">
        <v>2.69321743</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(8429.0/B9*100)</f>
        <v/>
      </c>
      <c r="D9" s="19" t="n">
        <v>1222</v>
      </c>
      <c r="E9" s="18" t="n">
        <v>472.52556725</v>
      </c>
      <c r="F9" s="20" t="n">
        <v>6.54073596</v>
      </c>
      <c r="G9" s="18" t="n">
        <v>450.06109317</v>
      </c>
      <c r="H9" s="20" t="n">
        <v>6.12526842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454.64628202</v>
      </c>
      <c r="F13" s="20" t="n">
        <v>5.36649671</v>
      </c>
      <c r="G13" s="18" t="n">
        <v>451.97442601</v>
      </c>
      <c r="H13" s="20" t="n">
        <v>9.40612816</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478.51990413</v>
      </c>
      <c r="F18" s="20" t="n">
        <v>3.16249999</v>
      </c>
      <c r="G18" s="18" t="n">
        <v>402.6300492</v>
      </c>
      <c r="H18" s="20" t="n">
        <v>4.80367436</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453.33299447</v>
      </c>
      <c r="F19" s="20" t="n">
        <v>4.86786581</v>
      </c>
      <c r="G19" s="18" t="n">
        <v>419.15771659</v>
      </c>
      <c r="H19" s="20" t="n">
        <v>5.23125723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426.38179955</v>
      </c>
      <c r="F20" s="20" t="n">
        <v>6.09400101</v>
      </c>
      <c r="G20" s="18" t="n">
        <v>415.05487311</v>
      </c>
      <c r="H20" s="20" t="n">
        <v>6.65082872</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(679.0/B23*100)</f>
        <v/>
      </c>
      <c r="D23" s="19" t="n">
        <v>10904</v>
      </c>
      <c r="E23" s="18" t="n">
        <v>461.69987157</v>
      </c>
      <c r="F23" s="20" t="n">
        <v>3.88711108</v>
      </c>
      <c r="G23" s="18" t="n">
        <v>428.44821212</v>
      </c>
      <c r="H23" s="20" t="n">
        <v>3.88039276</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521.84603395</v>
      </c>
      <c r="F25" s="20" t="n">
        <v>4.1526389</v>
      </c>
      <c r="G25" s="18" t="n">
        <v>506.300313</v>
      </c>
      <c r="H25" s="20" t="n">
        <v>4.80014268</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475.47901061</v>
      </c>
      <c r="F26" s="20" t="n">
        <v>3.03599592</v>
      </c>
      <c r="G26" s="18" t="n">
        <v>469.52690316</v>
      </c>
      <c r="H26" s="20" t="n">
        <v>3.3253026</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489.4239913</v>
      </c>
      <c r="F32" s="20" t="n">
        <v>4.83385056</v>
      </c>
      <c r="G32" s="18" t="n">
        <v>489.03857015</v>
      </c>
      <c r="H32" s="20" t="n">
        <v>3.52498986</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457.38145874</v>
      </c>
      <c r="F34" s="20" t="n">
        <v>3.37638433</v>
      </c>
      <c r="G34" s="18" t="n">
        <v>410.28643659</v>
      </c>
      <c r="H34" s="20" t="n">
        <v>3.95936522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514.15678364</v>
      </c>
      <c r="F35" s="20" t="n">
        <v>2.56413392</v>
      </c>
      <c r="G35" s="18" t="n">
        <v>514.09334793</v>
      </c>
      <c r="H35" s="20" t="n">
        <v>4.42181816</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(119.0/B36*100)</f>
        <v/>
      </c>
      <c r="D36" s="19" t="n">
        <v>6617</v>
      </c>
      <c r="E36" s="18" t="n">
        <v>482.59608156</v>
      </c>
      <c r="F36" s="20" t="n">
        <v>2.82804694</v>
      </c>
      <c r="G36" s="18" t="n">
        <v>422.17383629</v>
      </c>
      <c r="H36" s="20" t="n">
        <v>6.23211674</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489.30372313</v>
      </c>
      <c r="F40" s="20" t="n">
        <v>6.72682783</v>
      </c>
      <c r="G40" s="18" t="n">
        <v>502.97086142</v>
      </c>
      <c r="H40" s="20" t="n">
        <v>3.27573648</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(195.0/B47*100)</f>
        <v/>
      </c>
      <c r="D47" s="19" t="n">
        <v>5733</v>
      </c>
      <c r="E47" s="18" t="n">
        <v>463.03062885</v>
      </c>
      <c r="F47" s="20" t="n">
        <v>4.47869435</v>
      </c>
      <c r="G47" s="18" t="n">
        <v>432.70225033</v>
      </c>
      <c r="H47" s="20" t="n">
        <v>4.57287617</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521.23705789</v>
      </c>
      <c r="F48" s="20" t="n">
        <v>5.29153565</v>
      </c>
      <c r="G48" s="18" t="n">
        <v>481.94775285</v>
      </c>
      <c r="H48" s="20" t="n">
        <v>6.65022291</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466.4638668</v>
      </c>
      <c r="F52" s="20" t="n">
        <v>4.09172928</v>
      </c>
      <c r="G52" s="18" t="n">
        <v>440.06898555</v>
      </c>
      <c r="H52" s="20" t="n">
        <v>4.30092666</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(95.0/B56*100)</f>
        <v/>
      </c>
      <c r="D56" s="19" t="n">
        <v>5264</v>
      </c>
      <c r="E56" s="18" t="n">
        <v>539.8370523999999</v>
      </c>
      <c r="F56" s="20" t="n">
        <v>4.27242088</v>
      </c>
      <c r="G56" s="18" t="n">
        <v>506.66964028</v>
      </c>
      <c r="H56" s="20" t="n">
        <v>3.82147546</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451.52826588</v>
      </c>
      <c r="F61" s="20" t="n">
        <v>4.35839224</v>
      </c>
      <c r="G61" s="18" t="n">
        <v>455.57709485</v>
      </c>
      <c r="H61" s="20" t="n">
        <v>3.55136833</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416.66366983</v>
      </c>
      <c r="F67" s="20" t="n">
        <v>3.97210917</v>
      </c>
      <c r="G67" s="18" t="n">
        <v>363.83772993</v>
      </c>
      <c r="H67" s="20" t="n">
        <v>2.52154641</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(380.0/B73*100)</f>
        <v/>
      </c>
      <c r="D73" s="19" t="n">
        <v>7869</v>
      </c>
      <c r="E73" s="18" t="n">
        <v>452.24869412</v>
      </c>
      <c r="F73" s="20" t="n">
        <v>5.52645166</v>
      </c>
      <c r="G73" s="18" t="n">
        <v>411.98523799</v>
      </c>
      <c r="H73" s="20" t="n">
        <v>2.84688687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(2168.0/B7*100)</f>
        <v/>
      </c>
      <c r="D7" s="19" t="n">
        <v>12362</v>
      </c>
      <c r="E7" s="18" t="n">
        <v>476.01498758</v>
      </c>
      <c r="F7" s="20" t="n">
        <v>2.42898936</v>
      </c>
      <c r="G7" s="18" t="n">
        <v>492.17708375</v>
      </c>
      <c r="H7" s="20" t="n">
        <v>4.42320874</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(8429.0/B9*100)</f>
        <v/>
      </c>
      <c r="D9" s="19" t="n">
        <v>1222</v>
      </c>
      <c r="E9" s="18" t="n">
        <v>457.38030393</v>
      </c>
      <c r="F9" s="20" t="n">
        <v>5.51664169</v>
      </c>
      <c r="G9" s="18" t="n">
        <v>475.12178841</v>
      </c>
      <c r="H9" s="20" t="n">
        <v>7.9610697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450.78483177</v>
      </c>
      <c r="F13" s="20" t="n">
        <v>5.55788547</v>
      </c>
      <c r="G13" s="18" t="n">
        <v>465.89807406</v>
      </c>
      <c r="H13" s="20" t="n">
        <v>12.20378725</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399.3872493</v>
      </c>
      <c r="F18" s="20" t="n">
        <v>4.93823178</v>
      </c>
      <c r="G18" s="18" t="n">
        <v>477.24377897</v>
      </c>
      <c r="H18" s="20" t="n">
        <v>3.35512173</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(253.0/B19*100)</f>
        <v/>
      </c>
      <c r="D19" s="19" t="n">
        <v>5405</v>
      </c>
      <c r="E19" s="18" t="n">
        <v>431.5705194</v>
      </c>
      <c r="F19" s="20" t="n">
        <v>4.50167485</v>
      </c>
      <c r="G19" s="18" t="n">
        <v>448.0437856</v>
      </c>
      <c r="H19" s="20" t="n">
        <v>6.15939184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424.38251192</v>
      </c>
      <c r="F20" s="20" t="n">
        <v>4.34098319</v>
      </c>
      <c r="G20" s="18" t="n">
        <v>409.59872997</v>
      </c>
      <c r="H20" s="20" t="n">
        <v>9.92341673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(679.0/B23*100)</f>
        <v/>
      </c>
      <c r="D23" s="19" t="n">
        <v>10904</v>
      </c>
      <c r="E23" s="18" t="n">
        <v>430.51423381</v>
      </c>
      <c r="F23" s="20" t="n">
        <v>3.85038348</v>
      </c>
      <c r="G23" s="18" t="n">
        <v>468.75915791</v>
      </c>
      <c r="H23" s="20" t="n">
        <v>4.55444464</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496.90510031</v>
      </c>
      <c r="F25" s="20" t="n">
        <v>4.82003634</v>
      </c>
      <c r="G25" s="18" t="n">
        <v>537.52655112</v>
      </c>
      <c r="H25" s="20" t="n">
        <v>4.03232085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469.24342333</v>
      </c>
      <c r="F26" s="20" t="n">
        <v>3.04940049</v>
      </c>
      <c r="G26" s="18" t="n">
        <v>476.21276739</v>
      </c>
      <c r="H26" s="20" t="n">
        <v>3.56332852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488.49206173</v>
      </c>
      <c r="F32" s="20" t="n">
        <v>3.34948417</v>
      </c>
      <c r="G32" s="18" t="n">
        <v>490.89721084</v>
      </c>
      <c r="H32" s="20" t="n">
        <v>5.01420619</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434.81531271</v>
      </c>
      <c r="F34" s="20" t="n">
        <v>3.4465914</v>
      </c>
      <c r="G34" s="18" t="n">
        <v>439.55956326</v>
      </c>
      <c r="H34" s="20" t="n">
        <v>4.61252634</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519.61584376</v>
      </c>
      <c r="F35" s="20" t="n">
        <v>3.01375795</v>
      </c>
      <c r="G35" s="18" t="n">
        <v>506.02050691</v>
      </c>
      <c r="H35" s="20" t="n">
        <v>2.99262907</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(119.0/B36*100)</f>
        <v/>
      </c>
      <c r="D36" s="19" t="n">
        <v>6617</v>
      </c>
      <c r="E36" s="18" t="n">
        <v>448.18248317</v>
      </c>
      <c r="F36" s="20" t="n">
        <v>4.4545257</v>
      </c>
      <c r="G36" s="18" t="n">
        <v>483.29070146</v>
      </c>
      <c r="H36" s="20" t="n">
        <v>3.27058176</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500.9239105</v>
      </c>
      <c r="F40" s="20" t="n">
        <v>3.4633498</v>
      </c>
      <c r="G40" s="18" t="n">
        <v>497.19871852</v>
      </c>
      <c r="H40" s="20" t="n">
        <v>5.27794312</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(195.0/B47*100)</f>
        <v/>
      </c>
      <c r="D47" s="19" t="n">
        <v>5733</v>
      </c>
      <c r="E47" s="18" t="n">
        <v>441.68845453</v>
      </c>
      <c r="F47" s="20" t="n">
        <v>4.30520683</v>
      </c>
      <c r="G47" s="18" t="n">
        <v>449.76927566</v>
      </c>
      <c r="H47" s="20" t="n">
        <v>5.0499873</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479.82910486</v>
      </c>
      <c r="F48" s="20" t="n">
        <v>5.93359519</v>
      </c>
      <c r="G48" s="18" t="n">
        <v>515.76489908</v>
      </c>
      <c r="H48" s="20" t="n">
        <v>6.34563392</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438.59697399</v>
      </c>
      <c r="F52" s="20" t="n">
        <v>3.93864186</v>
      </c>
      <c r="G52" s="18" t="n">
        <v>468.26195364</v>
      </c>
      <c r="H52" s="20" t="n">
        <v>4.57752468</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(95.0/B56*100)</f>
        <v/>
      </c>
      <c r="D56" s="19" t="n">
        <v>5264</v>
      </c>
      <c r="E56" s="18" t="n">
        <v>490.49013854</v>
      </c>
      <c r="F56" s="20" t="n">
        <v>4.95736132</v>
      </c>
      <c r="G56" s="18" t="n">
        <v>541.7153562</v>
      </c>
      <c r="H56" s="20" t="n">
        <v>3.20449904</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450.99130082</v>
      </c>
      <c r="F61" s="20" t="n">
        <v>3.54305249</v>
      </c>
      <c r="G61" s="18" t="n">
        <v>461.8806468</v>
      </c>
      <c r="H61" s="20" t="n">
        <v>5.34272572</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363.93497282</v>
      </c>
      <c r="F67" s="20" t="n">
        <v>2.49853661</v>
      </c>
      <c r="G67" s="18" t="n">
        <v>401.40598979</v>
      </c>
      <c r="H67" s="20" t="n">
        <v>4.07468283</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(380.0/B73*100)</f>
        <v/>
      </c>
      <c r="D73" s="19" t="n">
        <v>7869</v>
      </c>
      <c r="E73" s="18" t="n">
        <v>412.96891272</v>
      </c>
      <c r="F73" s="20" t="n">
        <v>2.85219496</v>
      </c>
      <c r="G73" s="18" t="n">
        <v>423.92114952</v>
      </c>
      <c r="H73" s="20" t="n">
        <v>3.98528517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493.62889618</v>
      </c>
      <c r="F7" s="20" t="n">
        <v>3.15476581</v>
      </c>
      <c r="G7" s="18" t="n">
        <v>470.01768027</v>
      </c>
      <c r="H7" s="20" t="n">
        <v>2.72446865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(8431.0/B9*100)</f>
        <v/>
      </c>
      <c r="D9" s="19" t="n">
        <v>1220</v>
      </c>
      <c r="E9" s="18" t="n">
        <v>466.45824331</v>
      </c>
      <c r="F9" s="20" t="n">
        <v>5.71487185</v>
      </c>
      <c r="G9" s="18" t="n">
        <v>453.1857091</v>
      </c>
      <c r="H9" s="20" t="n">
        <v>7.49360468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464.85683291</v>
      </c>
      <c r="F13" s="20" t="n">
        <v>5.94872761</v>
      </c>
      <c r="G13" s="18" t="n">
        <v>439.98352945</v>
      </c>
      <c r="H13" s="20" t="n">
        <v>7.59922229</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478.53399973</v>
      </c>
      <c r="F18" s="20" t="n">
        <v>3.57361663</v>
      </c>
      <c r="G18" s="18" t="n">
        <v>410.4959158</v>
      </c>
      <c r="H18" s="20" t="n">
        <v>4.4830491</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447.77655432</v>
      </c>
      <c r="F19" s="20" t="n">
        <v>4.79635801</v>
      </c>
      <c r="G19" s="18" t="n">
        <v>424.62962256</v>
      </c>
      <c r="H19" s="20" t="n">
        <v>5.92619892</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426.68440309</v>
      </c>
      <c r="F20" s="20" t="n">
        <v>6.32438067</v>
      </c>
      <c r="G20" s="18" t="n">
        <v>414.15935302</v>
      </c>
      <c r="H20" s="20" t="n">
        <v>6.50796853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(681.0/B23*100)</f>
        <v/>
      </c>
      <c r="D23" s="19" t="n">
        <v>10902</v>
      </c>
      <c r="E23" s="18" t="n">
        <v>453.99163392</v>
      </c>
      <c r="F23" s="20" t="n">
        <v>3.60086938</v>
      </c>
      <c r="G23" s="18" t="n">
        <v>430.77123512</v>
      </c>
      <c r="H23" s="20" t="n">
        <v>4.1823209</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517.12409486</v>
      </c>
      <c r="F25" s="20" t="n">
        <v>4.45016362</v>
      </c>
      <c r="G25" s="18" t="n">
        <v>509.47284858</v>
      </c>
      <c r="H25" s="20" t="n">
        <v>4.73205582</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470.65980986</v>
      </c>
      <c r="F26" s="20" t="n">
        <v>3.49428972</v>
      </c>
      <c r="G26" s="18" t="n">
        <v>472.69944024</v>
      </c>
      <c r="H26" s="20" t="n">
        <v>3.23729162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470.72232396</v>
      </c>
      <c r="F32" s="20" t="n">
        <v>4.63133759</v>
      </c>
      <c r="G32" s="18" t="n">
        <v>497.63450797</v>
      </c>
      <c r="H32" s="20" t="n">
        <v>3.77693475</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450.39593216</v>
      </c>
      <c r="F34" s="20" t="n">
        <v>3.66671594</v>
      </c>
      <c r="G34" s="18" t="n">
        <v>419.42584709</v>
      </c>
      <c r="H34" s="20" t="n">
        <v>4.02737715</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516.03353688</v>
      </c>
      <c r="F35" s="20" t="n">
        <v>2.44885215</v>
      </c>
      <c r="G35" s="18" t="n">
        <v>511.15956778</v>
      </c>
      <c r="H35" s="20" t="n">
        <v>3.75059839</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(120.0/B36*100)</f>
        <v/>
      </c>
      <c r="D36" s="19" t="n">
        <v>6616</v>
      </c>
      <c r="E36" s="18" t="n">
        <v>483.87243282</v>
      </c>
      <c r="F36" s="20" t="n">
        <v>3.29510536</v>
      </c>
      <c r="G36" s="18" t="n">
        <v>436.30616691</v>
      </c>
      <c r="H36" s="20" t="n">
        <v>4.76969982</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(5809.0/B40*100)</f>
        <v/>
      </c>
      <c r="D40" s="19" t="n">
        <v>8348</v>
      </c>
      <c r="E40" s="18" t="n">
        <v>485.00400909</v>
      </c>
      <c r="F40" s="20" t="n">
        <v>5.07234957</v>
      </c>
      <c r="G40" s="18" t="n">
        <v>506.46263571</v>
      </c>
      <c r="H40" s="20" t="n">
        <v>3.37224798</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(199.0/B47*100)</f>
        <v/>
      </c>
      <c r="D47" s="19" t="n">
        <v>5729</v>
      </c>
      <c r="E47" s="18" t="n">
        <v>454.20391787</v>
      </c>
      <c r="F47" s="20" t="n">
        <v>4.61457792</v>
      </c>
      <c r="G47" s="18" t="n">
        <v>437.3185994</v>
      </c>
      <c r="H47" s="20" t="n">
        <v>4.65092251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519.33971</v>
      </c>
      <c r="F48" s="20" t="n">
        <v>6.73680352</v>
      </c>
      <c r="G48" s="18" t="n">
        <v>484.98876464</v>
      </c>
      <c r="H48" s="20" t="n">
        <v>5.49260341</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461.26565278</v>
      </c>
      <c r="F52" s="20" t="n">
        <v>4.40782911</v>
      </c>
      <c r="G52" s="18" t="n">
        <v>445.7630353</v>
      </c>
      <c r="H52" s="20" t="n">
        <v>3.98538376</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(96.0/B56*100)</f>
        <v/>
      </c>
      <c r="D56" s="19" t="n">
        <v>5263</v>
      </c>
      <c r="E56" s="18" t="n">
        <v>537.07196542</v>
      </c>
      <c r="F56" s="20" t="n">
        <v>3.64023051</v>
      </c>
      <c r="G56" s="18" t="n">
        <v>501.95780584</v>
      </c>
      <c r="H56" s="20" t="n">
        <v>4.65665381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444.88939311</v>
      </c>
      <c r="F61" s="20" t="n">
        <v>4.01994644</v>
      </c>
      <c r="G61" s="18" t="n">
        <v>462.31757808</v>
      </c>
      <c r="H61" s="20" t="n">
        <v>4.08418132</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394.50620673</v>
      </c>
      <c r="F67" s="20" t="n">
        <v>3.82866781</v>
      </c>
      <c r="G67" s="18" t="n">
        <v>368.37436866</v>
      </c>
      <c r="H67" s="20" t="n">
        <v>2.66876808</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(385.0/B73*100)</f>
        <v/>
      </c>
      <c r="D73" s="19" t="n">
        <v>7864</v>
      </c>
      <c r="E73" s="18" t="n">
        <v>438.07589903</v>
      </c>
      <c r="F73" s="20" t="n">
        <v>5.8564068</v>
      </c>
      <c r="G73" s="18" t="n">
        <v>413.41190299</v>
      </c>
      <c r="H73" s="20" t="n">
        <v>2.76959286</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488.02680415</v>
      </c>
      <c r="F7" s="20" t="n">
        <v>2.34912498</v>
      </c>
      <c r="G7" s="18" t="n">
        <v>459.08704976</v>
      </c>
      <c r="H7" s="20" t="n">
        <v>4.62502132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(8431.0/B9*100)</f>
        <v/>
      </c>
      <c r="D9" s="19" t="n">
        <v>1220</v>
      </c>
      <c r="E9" s="18" t="n">
        <v>465.10986699</v>
      </c>
      <c r="F9" s="20" t="n">
        <v>5.37152313</v>
      </c>
      <c r="G9" s="18" t="n">
        <v>449.54989498</v>
      </c>
      <c r="H9" s="20" t="n">
        <v>9.32070734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456.31509961</v>
      </c>
      <c r="F13" s="20" t="n">
        <v>5.55604079</v>
      </c>
      <c r="G13" s="18" t="n">
        <v>443.21723046</v>
      </c>
      <c r="H13" s="20" t="n">
        <v>9.93497797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464.33627736</v>
      </c>
      <c r="F18" s="20" t="n">
        <v>3.65824668</v>
      </c>
      <c r="G18" s="18" t="n">
        <v>431.92639421</v>
      </c>
      <c r="H18" s="20" t="n">
        <v>5.70787531</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446.50957126</v>
      </c>
      <c r="F19" s="20" t="n">
        <v>4.25781743</v>
      </c>
      <c r="G19" s="18" t="n">
        <v>418.85013907</v>
      </c>
      <c r="H19" s="20" t="n">
        <v>6.57740616</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430.13101773</v>
      </c>
      <c r="F20" s="20" t="n">
        <v>4.9430796</v>
      </c>
      <c r="G20" s="18" t="n">
        <v>389.92766577</v>
      </c>
      <c r="H20" s="20" t="n">
        <v>7.9993913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(681.0/B23*100)</f>
        <v/>
      </c>
      <c r="D23" s="19" t="n">
        <v>10902</v>
      </c>
      <c r="E23" s="18" t="n">
        <v>442.7391118</v>
      </c>
      <c r="F23" s="20" t="n">
        <v>3.80503848</v>
      </c>
      <c r="G23" s="18" t="n">
        <v>449.47329873</v>
      </c>
      <c r="H23" s="20" t="n">
        <v>5.04754199</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516.24901929</v>
      </c>
      <c r="F25" s="20" t="n">
        <v>3.74618488</v>
      </c>
      <c r="G25" s="18" t="n">
        <v>486.48851891</v>
      </c>
      <c r="H25" s="20" t="n">
        <v>7.85372396</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477.51280515</v>
      </c>
      <c r="F26" s="20" t="n">
        <v>2.74510244</v>
      </c>
      <c r="G26" s="18" t="n">
        <v>457.81213608</v>
      </c>
      <c r="H26" s="20" t="n">
        <v>4.46839679</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499.29146872</v>
      </c>
      <c r="F32" s="20" t="n">
        <v>3.41729796</v>
      </c>
      <c r="G32" s="18" t="n">
        <v>458.70092167</v>
      </c>
      <c r="H32" s="20" t="n">
        <v>5.10507833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447.11944691</v>
      </c>
      <c r="F34" s="20" t="n">
        <v>3.33900322</v>
      </c>
      <c r="G34" s="18" t="n">
        <v>411.14948616</v>
      </c>
      <c r="H34" s="20" t="n">
        <v>4.38474265</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521.9352694200001</v>
      </c>
      <c r="F35" s="20" t="n">
        <v>2.51869367</v>
      </c>
      <c r="G35" s="18" t="n">
        <v>486.18140152</v>
      </c>
      <c r="H35" s="20" t="n">
        <v>4.57475566</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(120.0/B36*100)</f>
        <v/>
      </c>
      <c r="D36" s="19" t="n">
        <v>6616</v>
      </c>
      <c r="E36" s="18" t="n">
        <v>470.97468967</v>
      </c>
      <c r="F36" s="20" t="n">
        <v>3.0814563</v>
      </c>
      <c r="G36" s="18" t="n">
        <v>469.15065546</v>
      </c>
      <c r="H36" s="20" t="n">
        <v>4.63313254</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(5809.0/B40*100)</f>
        <v/>
      </c>
      <c r="D40" s="19" t="n">
        <v>8348</v>
      </c>
      <c r="E40" s="18" t="n">
        <v>506.48665257</v>
      </c>
      <c r="F40" s="20" t="n">
        <v>3.61422513</v>
      </c>
      <c r="G40" s="18" t="n">
        <v>481.86489004</v>
      </c>
      <c r="H40" s="20" t="n">
        <v>4.96038379</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(199.0/B47*100)</f>
        <v/>
      </c>
      <c r="D47" s="19" t="n">
        <v>5729</v>
      </c>
      <c r="E47" s="18" t="n">
        <v>459.27248782</v>
      </c>
      <c r="F47" s="20" t="n">
        <v>4.20966025</v>
      </c>
      <c r="G47" s="18" t="n">
        <v>403.4740644</v>
      </c>
      <c r="H47" s="20" t="n">
        <v>5.09579773</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508.26907883</v>
      </c>
      <c r="F48" s="20" t="n">
        <v>4.89197333</v>
      </c>
      <c r="G48" s="18" t="n">
        <v>483.54650355</v>
      </c>
      <c r="H48" s="20" t="n">
        <v>7.17083056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458.10342612</v>
      </c>
      <c r="F52" s="20" t="n">
        <v>3.38348017</v>
      </c>
      <c r="G52" s="18" t="n">
        <v>440.86534456</v>
      </c>
      <c r="H52" s="20" t="n">
        <v>5.34267451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(96.0/B56*100)</f>
        <v/>
      </c>
      <c r="D56" s="19" t="n">
        <v>5263</v>
      </c>
      <c r="E56" s="18" t="n">
        <v>527.98952173</v>
      </c>
      <c r="F56" s="20" t="n">
        <v>3.55474647</v>
      </c>
      <c r="G56" s="18" t="n">
        <v>491.59259042</v>
      </c>
      <c r="H56" s="20" t="n">
        <v>5.94966925</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461.32151779</v>
      </c>
      <c r="F61" s="20" t="n">
        <v>3.84647046</v>
      </c>
      <c r="G61" s="18" t="n">
        <v>428.22238524</v>
      </c>
      <c r="H61" s="20" t="n">
        <v>5.11351755</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381.36361441</v>
      </c>
      <c r="F67" s="20" t="n">
        <v>2.87809761</v>
      </c>
      <c r="G67" s="18" t="n">
        <v>362.7568992</v>
      </c>
      <c r="H67" s="20" t="n">
        <v>3.15240132</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(385.0/B73*100)</f>
        <v/>
      </c>
      <c r="D73" s="19" t="n">
        <v>7864</v>
      </c>
      <c r="E73" s="18" t="n">
        <v>432.01263176</v>
      </c>
      <c r="F73" s="20" t="n">
        <v>3.29569327</v>
      </c>
      <c r="G73" s="18" t="n">
        <v>401.28389522</v>
      </c>
      <c r="H73" s="20" t="n">
        <v>3.26828979</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487.37361727</v>
      </c>
      <c r="F7" s="20" t="n">
        <v>2.3561589</v>
      </c>
      <c r="G7" s="18" t="n">
        <v>445.89186114</v>
      </c>
      <c r="H7" s="20" t="n">
        <v>5.71111064</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(8431.0/B9*100)</f>
        <v/>
      </c>
      <c r="D9" s="19" t="n">
        <v>1220</v>
      </c>
      <c r="E9" s="18" t="n">
        <v>465.25848277</v>
      </c>
      <c r="F9" s="20" t="n">
        <v>5.33955225</v>
      </c>
      <c r="G9" s="18" t="n">
        <v>443.35105252</v>
      </c>
      <c r="H9" s="20" t="n">
        <v>10.61918569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457.53609245</v>
      </c>
      <c r="F13" s="20" t="n">
        <v>5.41641292</v>
      </c>
      <c r="G13" s="18" t="n">
        <v>422.26706814</v>
      </c>
      <c r="H13" s="20" t="n">
        <v>13.96673175</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438.51394376</v>
      </c>
      <c r="F18" s="20" t="n">
        <v>4.21272492</v>
      </c>
      <c r="G18" s="18" t="n">
        <v>473.75728708</v>
      </c>
      <c r="H18" s="20" t="n">
        <v>4.23845785</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448.42611934</v>
      </c>
      <c r="F19" s="20" t="n">
        <v>4.05702248</v>
      </c>
      <c r="G19" s="18" t="n">
        <v>413.07479958</v>
      </c>
      <c r="H19" s="20" t="n">
        <v>6.45115451</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433.96258831</v>
      </c>
      <c r="F20" s="20" t="n">
        <v>5.05834349</v>
      </c>
      <c r="G20" s="18" t="n">
        <v>374.81537593</v>
      </c>
      <c r="H20" s="20" t="n">
        <v>8.829090430000001</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(681.0/B23*100)</f>
        <v/>
      </c>
      <c r="D23" s="19" t="n">
        <v>10902</v>
      </c>
      <c r="E23" s="18" t="n">
        <v>450.58340905</v>
      </c>
      <c r="F23" s="20" t="n">
        <v>3.65852007</v>
      </c>
      <c r="G23" s="18" t="n">
        <v>425.23284718</v>
      </c>
      <c r="H23" s="20" t="n">
        <v>5.32831125</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501.5971013</v>
      </c>
      <c r="F25" s="20" t="n">
        <v>4.25683949</v>
      </c>
      <c r="G25" s="18" t="n">
        <v>539.1547975</v>
      </c>
      <c r="H25" s="20" t="n">
        <v>4.77565951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482.25066864</v>
      </c>
      <c r="F26" s="20" t="n">
        <v>2.78656632</v>
      </c>
      <c r="G26" s="18" t="n">
        <v>442.74386849</v>
      </c>
      <c r="H26" s="20" t="n">
        <v>3.85873091</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499.16236849</v>
      </c>
      <c r="F32" s="20" t="n">
        <v>3.37316824</v>
      </c>
      <c r="G32" s="18" t="n">
        <v>442.63764226</v>
      </c>
      <c r="H32" s="20" t="n">
        <v>5.47008429</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445.81720181</v>
      </c>
      <c r="F34" s="20" t="n">
        <v>3.2652828</v>
      </c>
      <c r="G34" s="18" t="n">
        <v>407.90923363</v>
      </c>
      <c r="H34" s="20" t="n">
        <v>4.70512221</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522.67085386</v>
      </c>
      <c r="F35" s="20" t="n">
        <v>2.65779896</v>
      </c>
      <c r="G35" s="18" t="n">
        <v>473.42870562</v>
      </c>
      <c r="H35" s="20" t="n">
        <v>4.82560244</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(120.0/B36*100)</f>
        <v/>
      </c>
      <c r="D36" s="19" t="n">
        <v>6616</v>
      </c>
      <c r="E36" s="18" t="n">
        <v>470.88019292</v>
      </c>
      <c r="F36" s="20" t="n">
        <v>3.23263855</v>
      </c>
      <c r="G36" s="18" t="n">
        <v>469.59567158</v>
      </c>
      <c r="H36" s="20" t="n">
        <v>4.56769364</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(5809.0/B40*100)</f>
        <v/>
      </c>
      <c r="D40" s="19" t="n">
        <v>8348</v>
      </c>
      <c r="E40" s="18" t="n">
        <v>506.27989667</v>
      </c>
      <c r="F40" s="20" t="n">
        <v>3.22049995</v>
      </c>
      <c r="G40" s="18" t="n">
        <v>454.6515394</v>
      </c>
      <c r="H40" s="20" t="n">
        <v>5.99809953</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(199.0/B47*100)</f>
        <v/>
      </c>
      <c r="D47" s="19" t="n">
        <v>5729</v>
      </c>
      <c r="E47" s="18" t="n">
        <v>455.11969322</v>
      </c>
      <c r="F47" s="20" t="n">
        <v>4.46450663</v>
      </c>
      <c r="G47" s="18" t="n">
        <v>422.67433936</v>
      </c>
      <c r="H47" s="20" t="n">
        <v>4.81617695</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506.38587094</v>
      </c>
      <c r="F48" s="20" t="n">
        <v>4.73175298</v>
      </c>
      <c r="G48" s="18" t="n">
        <v>488.04145246</v>
      </c>
      <c r="H48" s="20" t="n">
        <v>8.203198889999999</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457.53266664</v>
      </c>
      <c r="F52" s="20" t="n">
        <v>3.3657742</v>
      </c>
      <c r="G52" s="18" t="n">
        <v>434.95441998</v>
      </c>
      <c r="H52" s="20" t="n">
        <v>5.90918674</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(96.0/B56*100)</f>
        <v/>
      </c>
      <c r="D56" s="19" t="n">
        <v>5263</v>
      </c>
      <c r="E56" s="18" t="n">
        <v>512.93112719</v>
      </c>
      <c r="F56" s="20" t="n">
        <v>4.1696887</v>
      </c>
      <c r="G56" s="18" t="n">
        <v>533.89387285</v>
      </c>
      <c r="H56" s="20" t="n">
        <v>4.03536479</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462.60013367</v>
      </c>
      <c r="F61" s="20" t="n">
        <v>3.77582073</v>
      </c>
      <c r="G61" s="18" t="n">
        <v>423.97089131</v>
      </c>
      <c r="H61" s="20" t="n">
        <v>4.43513981</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375.64015255</v>
      </c>
      <c r="F67" s="20" t="n">
        <v>2.53653277</v>
      </c>
      <c r="G67" s="18" t="n">
        <v>372.83862977</v>
      </c>
      <c r="H67" s="20" t="n">
        <v>4.0186484</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(385.0/B73*100)</f>
        <v/>
      </c>
      <c r="D73" s="19" t="n">
        <v>7864</v>
      </c>
      <c r="E73" s="18" t="n">
        <v>427.17231465</v>
      </c>
      <c r="F73" s="20" t="n">
        <v>2.83059347</v>
      </c>
      <c r="G73" s="18" t="n">
        <v>408.42138371</v>
      </c>
      <c r="H73" s="20" t="n">
        <v>3.84037983</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(2185.0/B7*100)</f>
        <v/>
      </c>
      <c r="D7" s="19" t="n">
        <v>12345</v>
      </c>
      <c r="E7" s="18" t="n">
        <v>482.48754671</v>
      </c>
      <c r="F7" s="20" t="n">
        <v>2.27085086</v>
      </c>
      <c r="G7" s="18" t="n">
        <v>469.29985093</v>
      </c>
      <c r="H7" s="20" t="n">
        <v>5.41366986</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(8431.0/B9*100)</f>
        <v/>
      </c>
      <c r="D9" s="19" t="n">
        <v>1220</v>
      </c>
      <c r="E9" s="18" t="n">
        <v>462.36802461</v>
      </c>
      <c r="F9" s="20" t="n">
        <v>5.56766999</v>
      </c>
      <c r="G9" s="18" t="n">
        <v>459.98894684</v>
      </c>
      <c r="H9" s="20" t="n">
        <v>9.05067232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(191.0/B13*100)</f>
        <v/>
      </c>
      <c r="D13" s="19" t="n">
        <v>6970</v>
      </c>
      <c r="E13" s="18" t="n">
        <v>454.76304214</v>
      </c>
      <c r="F13" s="20" t="n">
        <v>5.60600825</v>
      </c>
      <c r="G13" s="18" t="n">
        <v>443.85287076</v>
      </c>
      <c r="H13" s="20" t="n">
        <v>14.87230526</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(47.0/B18*100)</f>
        <v/>
      </c>
      <c r="D18" s="19" t="n">
        <v>5485</v>
      </c>
      <c r="E18" s="18" t="n">
        <v>462.52612474</v>
      </c>
      <c r="F18" s="20" t="n">
        <v>3.73840664</v>
      </c>
      <c r="G18" s="18" t="n">
        <v>433.99954465</v>
      </c>
      <c r="H18" s="20" t="n">
        <v>5.88896183</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(254.0/B19*100)</f>
        <v/>
      </c>
      <c r="D19" s="19" t="n">
        <v>5404</v>
      </c>
      <c r="E19" s="18" t="n">
        <v>444.47798276</v>
      </c>
      <c r="F19" s="20" t="n">
        <v>4.02686131</v>
      </c>
      <c r="G19" s="18" t="n">
        <v>413.24644827</v>
      </c>
      <c r="H19" s="20" t="n">
        <v>6.9941558</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426.75155743</v>
      </c>
      <c r="F20" s="20" t="n">
        <v>4.72409336</v>
      </c>
      <c r="G20" s="18" t="n">
        <v>392.56945178</v>
      </c>
      <c r="H20" s="20" t="n">
        <v>9.68045403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(681.0/B23*100)</f>
        <v/>
      </c>
      <c r="D23" s="19" t="n">
        <v>10902</v>
      </c>
      <c r="E23" s="18" t="n">
        <v>440.77789348</v>
      </c>
      <c r="F23" s="20" t="n">
        <v>3.58957004</v>
      </c>
      <c r="G23" s="18" t="n">
        <v>459.5925803</v>
      </c>
      <c r="H23" s="20" t="n">
        <v>5.97323687</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514.00457441</v>
      </c>
      <c r="F25" s="20" t="n">
        <v>3.86689406</v>
      </c>
      <c r="G25" s="18" t="n">
        <v>500.45540925</v>
      </c>
      <c r="H25" s="20" t="n">
        <v>6.72207</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478.32025682</v>
      </c>
      <c r="F26" s="20" t="n">
        <v>2.52421092</v>
      </c>
      <c r="G26" s="18" t="n">
        <v>440.86419882</v>
      </c>
      <c r="H26" s="20" t="n">
        <v>5.69264695</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494.86597747</v>
      </c>
      <c r="F32" s="20" t="n">
        <v>3.45263403</v>
      </c>
      <c r="G32" s="18" t="n">
        <v>461.31321114</v>
      </c>
      <c r="H32" s="20" t="n">
        <v>5.87943024</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(131.0/B34*100)</f>
        <v/>
      </c>
      <c r="D34" s="19" t="n">
        <v>6219</v>
      </c>
      <c r="E34" s="18" t="n">
        <v>440.92002309</v>
      </c>
      <c r="F34" s="20" t="n">
        <v>3.09999586</v>
      </c>
      <c r="G34" s="18" t="n">
        <v>422.47423759</v>
      </c>
      <c r="H34" s="20" t="n">
        <v>5.00016643</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(96.0/B35*100)</f>
        <v/>
      </c>
      <c r="D35" s="19" t="n">
        <v>6310</v>
      </c>
      <c r="E35" s="18" t="n">
        <v>515.36488757</v>
      </c>
      <c r="F35" s="20" t="n">
        <v>2.32048703</v>
      </c>
      <c r="G35" s="18" t="n">
        <v>507.88941781</v>
      </c>
      <c r="H35" s="20" t="n">
        <v>5.70937842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(120.0/B36*100)</f>
        <v/>
      </c>
      <c r="D36" s="19" t="n">
        <v>6616</v>
      </c>
      <c r="E36" s="18" t="n">
        <v>470.21713494</v>
      </c>
      <c r="F36" s="20" t="n">
        <v>2.94713912</v>
      </c>
      <c r="G36" s="18" t="n">
        <v>471.80695697</v>
      </c>
      <c r="H36" s="20" t="n">
        <v>6.14050786</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(5809.0/B40*100)</f>
        <v/>
      </c>
      <c r="D40" s="19" t="n">
        <v>8348</v>
      </c>
      <c r="E40" s="18" t="n">
        <v>505.01631405</v>
      </c>
      <c r="F40" s="20" t="n">
        <v>3.21122887</v>
      </c>
      <c r="G40" s="18" t="n">
        <v>457.22092913</v>
      </c>
      <c r="H40" s="20" t="n">
        <v>7.8099146</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(199.0/B47*100)</f>
        <v/>
      </c>
      <c r="D47" s="19" t="n">
        <v>5729</v>
      </c>
      <c r="E47" s="18" t="n">
        <v>454.55606548</v>
      </c>
      <c r="F47" s="20" t="n">
        <v>4.10524795</v>
      </c>
      <c r="G47" s="18" t="n">
        <v>402.66022053</v>
      </c>
      <c r="H47" s="20" t="n">
        <v>5.69774141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(30.0/B48*100)</f>
        <v/>
      </c>
      <c r="D48" s="19" t="n">
        <v>9811</v>
      </c>
      <c r="E48" s="18" t="n">
        <v>508.93850309</v>
      </c>
      <c r="F48" s="20" t="n">
        <v>4.96321921</v>
      </c>
      <c r="G48" s="18" t="n">
        <v>456.44457542</v>
      </c>
      <c r="H48" s="20" t="n">
        <v>8.40658936</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(153.0/B52*100)</f>
        <v/>
      </c>
      <c r="D52" s="19" t="n">
        <v>5656</v>
      </c>
      <c r="E52" s="18" t="n">
        <v>450.43840455</v>
      </c>
      <c r="F52" s="20" t="n">
        <v>3.30175776</v>
      </c>
      <c r="G52" s="18" t="n">
        <v>463.77142965</v>
      </c>
      <c r="H52" s="20" t="n">
        <v>6.46753033</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(96.0/B56*100)</f>
        <v/>
      </c>
      <c r="D56" s="19" t="n">
        <v>5263</v>
      </c>
      <c r="E56" s="18" t="n">
        <v>520.53675556</v>
      </c>
      <c r="F56" s="20" t="n">
        <v>3.46776204</v>
      </c>
      <c r="G56" s="18" t="n">
        <v>522.8591752900001</v>
      </c>
      <c r="H56" s="20" t="n">
        <v>5.58448551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(333.0/B61*100)</f>
        <v/>
      </c>
      <c r="D61" s="19" t="n">
        <v>6192</v>
      </c>
      <c r="E61" s="18" t="n">
        <v>458.09528863</v>
      </c>
      <c r="F61" s="20" t="n">
        <v>3.73739968</v>
      </c>
      <c r="G61" s="18" t="n">
        <v>431.21706884</v>
      </c>
      <c r="H61" s="20" t="n">
        <v>6.05979026</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380.21321177</v>
      </c>
      <c r="F67" s="20" t="n">
        <v>2.54948816</v>
      </c>
      <c r="G67" s="18" t="n">
        <v>350.61698984</v>
      </c>
      <c r="H67" s="20" t="n">
        <v>4.75124825</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(385.0/B73*100)</f>
        <v/>
      </c>
      <c r="D73" s="19" t="n">
        <v>7864</v>
      </c>
      <c r="E73" s="18" t="n">
        <v>430.61572626</v>
      </c>
      <c r="F73" s="20" t="n">
        <v>3.44848135</v>
      </c>
      <c r="G73" s="18" t="n">
        <v>401.77051329</v>
      </c>
      <c r="H73" s="20" t="n">
        <v>3.18130008</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439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472.4268198</v>
      </c>
      <c r="F7" s="20" t="n">
        <v>3.54957455</v>
      </c>
      <c r="G7" s="18" t="n">
        <v>478.05666187</v>
      </c>
      <c r="H7" s="20" t="n">
        <v>3.37021284</v>
      </c>
      <c r="I7" s="18" t="n">
        <v>506.95286446</v>
      </c>
      <c r="J7" s="20" t="n">
        <v>6.43989074</v>
      </c>
      <c r="K7" s="18" t="n">
        <v>530.20051232</v>
      </c>
      <c r="L7" s="20" t="n">
        <v>1.84376291</v>
      </c>
      <c r="M7" s="18" t="s">
        <v>327</v>
      </c>
      <c r="N7" s="20" t="s">
        <v>327</v>
      </c>
      <c r="O7" s="18" t="s">
        <v>327</v>
      </c>
      <c r="P7" s="20" t="s">
        <v>327</v>
      </c>
      <c r="Q7" s="18" t="s">
        <v>327</v>
      </c>
      <c r="R7" s="20" t="s">
        <v>327</v>
      </c>
      <c r="S7" s="18" t="n">
        <v>484.41778117</v>
      </c>
      <c r="T7" s="20" t="n">
        <v>4.78862339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446.01307006</v>
      </c>
      <c r="F9" s="20" t="n">
        <v>6.91484222</v>
      </c>
      <c r="G9" s="18" t="n">
        <v>465.52535543</v>
      </c>
      <c r="H9" s="20" t="n">
        <v>7.94779374</v>
      </c>
      <c r="I9" s="18" t="n">
        <v>487.08623403</v>
      </c>
      <c r="J9" s="20" t="n">
        <v>10.1882791</v>
      </c>
      <c r="K9" s="18" t="s">
        <v>327</v>
      </c>
      <c r="L9" s="20" t="s">
        <v>327</v>
      </c>
      <c r="M9" s="18" t="s">
        <v>327</v>
      </c>
      <c r="N9" s="20" t="s">
        <v>327</v>
      </c>
      <c r="O9" s="18" t="n">
        <v>374.78530698</v>
      </c>
      <c r="P9" s="20" t="n">
        <v>11.62763904</v>
      </c>
      <c r="Q9" s="18" t="s">
        <v>327</v>
      </c>
      <c r="R9" s="20" t="s">
        <v>327</v>
      </c>
      <c r="S9" s="18" t="n">
        <v>460.73423533</v>
      </c>
      <c r="T9" s="20" t="n">
        <v>6.98255685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431.57014649</v>
      </c>
      <c r="F13" s="20" t="n">
        <v>7.45765239</v>
      </c>
      <c r="G13" s="18" t="n">
        <v>465.89055237</v>
      </c>
      <c r="H13" s="20" t="n">
        <v>8.79915533</v>
      </c>
      <c r="I13" s="18" t="n">
        <v>501.52803497</v>
      </c>
      <c r="J13" s="20" t="n">
        <v>21.26795488</v>
      </c>
      <c r="K13" s="18" t="n">
        <v>511.30419768</v>
      </c>
      <c r="L13" s="20" t="n">
        <v>2.36876931</v>
      </c>
      <c r="M13" s="18" t="s">
        <v>327</v>
      </c>
      <c r="N13" s="20" t="s">
        <v>327</v>
      </c>
      <c r="O13" s="18" t="n">
        <v>436.36003517</v>
      </c>
      <c r="P13" s="20" t="n">
        <v>6.43426798</v>
      </c>
      <c r="Q13" s="18" t="s">
        <v>327</v>
      </c>
      <c r="R13" s="20" t="s">
        <v>327</v>
      </c>
      <c r="S13" s="18" t="n">
        <v>452.18514173</v>
      </c>
      <c r="T13" s="20" t="n">
        <v>7.7600067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405.82512446</v>
      </c>
      <c r="F18" s="20" t="n">
        <v>4.27676025</v>
      </c>
      <c r="G18" s="18" t="n">
        <v>449.86616651</v>
      </c>
      <c r="H18" s="20" t="n">
        <v>5.89384434</v>
      </c>
      <c r="I18" s="18" t="n">
        <v>494.06380556</v>
      </c>
      <c r="J18" s="20" t="n">
        <v>3.31007205</v>
      </c>
      <c r="K18" s="18" t="n">
        <v>453.29258969</v>
      </c>
      <c r="L18" s="20" t="n">
        <v>4.7530233</v>
      </c>
      <c r="M18" s="18" t="s">
        <v>327</v>
      </c>
      <c r="N18" s="20" t="s">
        <v>327</v>
      </c>
      <c r="O18" s="18" t="s">
        <v>327</v>
      </c>
      <c r="P18" s="20" t="s">
        <v>327</v>
      </c>
      <c r="Q18" s="18" t="s">
        <v>327</v>
      </c>
      <c r="R18" s="20" t="s">
        <v>327</v>
      </c>
      <c r="S18" s="18" t="n">
        <v>413.36122647</v>
      </c>
      <c r="T18" s="20" t="n">
        <v>7.32325367</v>
      </c>
    </row>
    <row r="19" spans="1:20">
      <c r="A19" s="15" t="s">
        <v>339</v>
      </c>
      <c r="B19" s="17" t="n">
        <v>5658</v>
      </c>
      <c r="C19" s="18">
        <f>(257.0/B19*100)</f>
        <v/>
      </c>
      <c r="D19" s="19" t="n">
        <v>5401</v>
      </c>
      <c r="E19" s="18" t="n">
        <v>406.57693301</v>
      </c>
      <c r="F19" s="20" t="n">
        <v>6.74917496</v>
      </c>
      <c r="G19" s="18" t="n">
        <v>441.24215668</v>
      </c>
      <c r="H19" s="20" t="n">
        <v>5.3383237</v>
      </c>
      <c r="I19" s="18" t="n">
        <v>479.29970392</v>
      </c>
      <c r="J19" s="20" t="n">
        <v>7.22703039</v>
      </c>
      <c r="K19" s="18" t="n">
        <v>491.08886027</v>
      </c>
      <c r="L19" s="20" t="n">
        <v>2.46852131</v>
      </c>
      <c r="M19" s="18" t="s">
        <v>327</v>
      </c>
      <c r="N19" s="20" t="s">
        <v>327</v>
      </c>
      <c r="O19" s="18" t="s">
        <v>327</v>
      </c>
      <c r="P19" s="20" t="s">
        <v>327</v>
      </c>
      <c r="Q19" s="18" t="s">
        <v>327</v>
      </c>
      <c r="R19" s="20" t="s">
        <v>327</v>
      </c>
      <c r="S19" s="18" t="n">
        <v>444.42019844</v>
      </c>
      <c r="T19" s="20" t="n">
        <v>7.06161971</v>
      </c>
    </row>
    <row r="20" spans="1:20">
      <c r="A20" s="15" t="s">
        <v>340</v>
      </c>
      <c r="B20" s="17" t="n">
        <v>3371</v>
      </c>
      <c r="C20" s="18">
        <f>(82.0/B20*100)</f>
        <v/>
      </c>
      <c r="D20" s="19" t="n">
        <v>3289</v>
      </c>
      <c r="E20" s="18" t="n">
        <v>403.95313166</v>
      </c>
      <c r="F20" s="20" t="n">
        <v>6.86833232</v>
      </c>
      <c r="G20" s="18" t="n">
        <v>434.85218073</v>
      </c>
      <c r="H20" s="20" t="n">
        <v>8.15123831</v>
      </c>
      <c r="I20" s="18" t="n">
        <v>424.39856405</v>
      </c>
      <c r="J20" s="20" t="n">
        <v>16.10254521</v>
      </c>
      <c r="K20" s="18" t="n">
        <v>484.13350066</v>
      </c>
      <c r="L20" s="20" t="n">
        <v>1.70062162</v>
      </c>
      <c r="M20" s="18" t="s">
        <v>327</v>
      </c>
      <c r="N20" s="20" t="s">
        <v>327</v>
      </c>
      <c r="O20" s="18" t="s">
        <v>327</v>
      </c>
      <c r="P20" s="20" t="s">
        <v>327</v>
      </c>
      <c r="Q20" s="18" t="s">
        <v>327</v>
      </c>
      <c r="R20" s="20" t="s">
        <v>327</v>
      </c>
      <c r="S20" s="18" t="n">
        <v>428.07407714</v>
      </c>
      <c r="T20" s="20" t="n">
        <v>8.80815267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425.85114408</v>
      </c>
      <c r="F23" s="20" t="n">
        <v>4.3795667</v>
      </c>
      <c r="G23" s="18" t="n">
        <v>454.56516159</v>
      </c>
      <c r="H23" s="20" t="n">
        <v>5.00687558</v>
      </c>
      <c r="I23" s="18" t="n">
        <v>472.95038167</v>
      </c>
      <c r="J23" s="20" t="n">
        <v>6.54604782</v>
      </c>
      <c r="K23" s="18" t="n">
        <v>501.07728139</v>
      </c>
      <c r="L23" s="20" t="n">
        <v>2.63277914</v>
      </c>
      <c r="M23" s="18" t="s">
        <v>327</v>
      </c>
      <c r="N23" s="20" t="s">
        <v>327</v>
      </c>
      <c r="O23" s="18" t="s">
        <v>327</v>
      </c>
      <c r="P23" s="20" t="s">
        <v>327</v>
      </c>
      <c r="Q23" s="18" t="s">
        <v>327</v>
      </c>
      <c r="R23" s="20" t="s">
        <v>327</v>
      </c>
      <c r="S23" s="18" t="n">
        <v>441.83166805</v>
      </c>
      <c r="T23" s="20" t="n">
        <v>6.47385748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500.22113479</v>
      </c>
      <c r="F25" s="20" t="n">
        <v>5.42360504</v>
      </c>
      <c r="G25" s="18" t="n">
        <v>510.82198607</v>
      </c>
      <c r="H25" s="20" t="n">
        <v>4.18347194</v>
      </c>
      <c r="I25" s="18" t="n">
        <v>549.21874637</v>
      </c>
      <c r="J25" s="20" t="n">
        <v>6.40603448</v>
      </c>
      <c r="K25" s="18" t="n">
        <v>519.03114823</v>
      </c>
      <c r="L25" s="20" t="n">
        <v>3.5595895</v>
      </c>
      <c r="M25" s="18" t="s">
        <v>327</v>
      </c>
      <c r="N25" s="20" t="s">
        <v>327</v>
      </c>
      <c r="O25" s="18" t="s">
        <v>327</v>
      </c>
      <c r="P25" s="20" t="s">
        <v>327</v>
      </c>
      <c r="Q25" s="18" t="s">
        <v>327</v>
      </c>
      <c r="R25" s="20" t="s">
        <v>327</v>
      </c>
      <c r="S25" s="18" t="n">
        <v>498.98080451</v>
      </c>
      <c r="T25" s="20" t="n">
        <v>8.42214809</v>
      </c>
    </row>
    <row r="26" spans="1:20">
      <c r="A26" s="15" t="s">
        <v>346</v>
      </c>
      <c r="B26" s="17" t="n">
        <v>4869</v>
      </c>
      <c r="C26" s="18">
        <f>(185.0/B26*100)</f>
        <v/>
      </c>
      <c r="D26" s="19" t="n">
        <v>4684</v>
      </c>
      <c r="E26" s="18" t="n">
        <v>467.33586418</v>
      </c>
      <c r="F26" s="20" t="n">
        <v>4.56790902</v>
      </c>
      <c r="G26" s="18" t="n">
        <v>467.51226436</v>
      </c>
      <c r="H26" s="20" t="n">
        <v>3.42000969</v>
      </c>
      <c r="I26" s="18" t="n">
        <v>497.24143662</v>
      </c>
      <c r="J26" s="20" t="n">
        <v>6.94651145</v>
      </c>
      <c r="K26" s="18" t="n">
        <v>503.65984055</v>
      </c>
      <c r="L26" s="20" t="n">
        <v>1.85827654</v>
      </c>
      <c r="M26" s="18" t="s">
        <v>327</v>
      </c>
      <c r="N26" s="20" t="s">
        <v>327</v>
      </c>
      <c r="O26" s="18" t="s">
        <v>327</v>
      </c>
      <c r="P26" s="20" t="s">
        <v>327</v>
      </c>
      <c r="Q26" s="18" t="s">
        <v>327</v>
      </c>
      <c r="R26" s="20" t="s">
        <v>327</v>
      </c>
      <c r="S26" s="18" t="n">
        <v>462.39828688</v>
      </c>
      <c r="T26" s="20" t="n">
        <v>7.89444418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465.86496492</v>
      </c>
      <c r="F32" s="20" t="n">
        <v>4.19296897</v>
      </c>
      <c r="G32" s="18" t="n">
        <v>493.91336562</v>
      </c>
      <c r="H32" s="20" t="n">
        <v>4.55700973</v>
      </c>
      <c r="I32" s="18" t="n">
        <v>513.33962038</v>
      </c>
      <c r="J32" s="20" t="n">
        <v>5.22277108</v>
      </c>
      <c r="K32" s="18" t="n">
        <v>512.921909</v>
      </c>
      <c r="L32" s="20" t="n">
        <v>2.68930248</v>
      </c>
      <c r="M32" s="18" t="s">
        <v>327</v>
      </c>
      <c r="N32" s="20" t="s">
        <v>327</v>
      </c>
      <c r="O32" s="18" t="s">
        <v>327</v>
      </c>
      <c r="P32" s="20" t="s">
        <v>327</v>
      </c>
      <c r="Q32" s="18" t="s">
        <v>327</v>
      </c>
      <c r="R32" s="20" t="s">
        <v>327</v>
      </c>
      <c r="S32" s="18" t="n">
        <v>461.38093603</v>
      </c>
      <c r="T32" s="20" t="n">
        <v>8.83107678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414.86224149</v>
      </c>
      <c r="F34" s="20" t="n">
        <v>3.65177472</v>
      </c>
      <c r="G34" s="18" t="n">
        <v>446.99256118</v>
      </c>
      <c r="H34" s="20" t="n">
        <v>4.28708291</v>
      </c>
      <c r="I34" s="18" t="n">
        <v>454.84661576</v>
      </c>
      <c r="J34" s="20" t="n">
        <v>8.27671651</v>
      </c>
      <c r="K34" s="18" t="n">
        <v>484.84241139</v>
      </c>
      <c r="L34" s="20" t="n">
        <v>2.69159379</v>
      </c>
      <c r="M34" s="18" t="s">
        <v>327</v>
      </c>
      <c r="N34" s="20" t="s">
        <v>327</v>
      </c>
      <c r="O34" s="18" t="n">
        <v>306.56969545</v>
      </c>
      <c r="P34" s="20" t="n">
        <v>10.27624616</v>
      </c>
      <c r="Q34" s="18" t="s">
        <v>327</v>
      </c>
      <c r="R34" s="20" t="s">
        <v>327</v>
      </c>
      <c r="S34" s="18" t="n">
        <v>448.70698193</v>
      </c>
      <c r="T34" s="20" t="n">
        <v>5.28196595</v>
      </c>
    </row>
    <row r="35" spans="1:20">
      <c r="A35" s="15" t="s">
        <v>355</v>
      </c>
      <c r="B35" s="17" t="n">
        <v>6406</v>
      </c>
      <c r="C35" s="18">
        <f>(98.0/B35*100)</f>
        <v/>
      </c>
      <c r="D35" s="19" t="n">
        <v>6308</v>
      </c>
      <c r="E35" s="18" t="n">
        <v>492.94823212</v>
      </c>
      <c r="F35" s="20" t="n">
        <v>3.98208078</v>
      </c>
      <c r="G35" s="18" t="n">
        <v>517.48941654</v>
      </c>
      <c r="H35" s="20" t="n">
        <v>4.25901797</v>
      </c>
      <c r="I35" s="18" t="n">
        <v>534.79656157</v>
      </c>
      <c r="J35" s="20" t="n">
        <v>4.90017607</v>
      </c>
      <c r="K35" s="18" t="n">
        <v>515.40103217</v>
      </c>
      <c r="L35" s="20" t="n">
        <v>2.23984643</v>
      </c>
      <c r="M35" s="18" t="s">
        <v>327</v>
      </c>
      <c r="N35" s="20" t="s">
        <v>327</v>
      </c>
      <c r="O35" s="18" t="n">
        <v>374.85244494</v>
      </c>
      <c r="P35" s="20" t="n">
        <v>5.84040672</v>
      </c>
      <c r="Q35" s="18" t="s">
        <v>327</v>
      </c>
      <c r="R35" s="20" t="s">
        <v>327</v>
      </c>
      <c r="S35" s="18" t="n">
        <v>514.7705118600001</v>
      </c>
      <c r="T35" s="20" t="n">
        <v>6.13840099</v>
      </c>
    </row>
    <row r="36" spans="1:20">
      <c r="A36" s="15" t="s">
        <v>356</v>
      </c>
      <c r="B36" s="17" t="n">
        <v>6736</v>
      </c>
      <c r="C36" s="18">
        <f>(122.0/B36*100)</f>
        <v/>
      </c>
      <c r="D36" s="19" t="n">
        <v>6614</v>
      </c>
      <c r="E36" s="18" t="n">
        <v>436.52177443</v>
      </c>
      <c r="F36" s="20" t="n">
        <v>4.62411302</v>
      </c>
      <c r="G36" s="18" t="n">
        <v>461.64689175</v>
      </c>
      <c r="H36" s="20" t="n">
        <v>4.85459208</v>
      </c>
      <c r="I36" s="18" t="n">
        <v>499.82926244</v>
      </c>
      <c r="J36" s="20" t="n">
        <v>3.59159836</v>
      </c>
      <c r="K36" s="18" t="n">
        <v>503.53411424</v>
      </c>
      <c r="L36" s="20" t="n">
        <v>2.14566851</v>
      </c>
      <c r="M36" s="18" t="s">
        <v>327</v>
      </c>
      <c r="N36" s="20" t="s">
        <v>327</v>
      </c>
      <c r="O36" s="18" t="s">
        <v>327</v>
      </c>
      <c r="P36" s="20" t="s">
        <v>327</v>
      </c>
      <c r="Q36" s="18" t="s">
        <v>327</v>
      </c>
      <c r="R36" s="20" t="s">
        <v>327</v>
      </c>
      <c r="S36" s="18" t="n">
        <v>470.94402265</v>
      </c>
      <c r="T36" s="20" t="n">
        <v>5.57133799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475.90746785</v>
      </c>
      <c r="F40" s="20" t="n">
        <v>4.29773804</v>
      </c>
      <c r="G40" s="18" t="n">
        <v>516.15509662</v>
      </c>
      <c r="H40" s="20" t="n">
        <v>3.81195882</v>
      </c>
      <c r="I40" s="18" t="n">
        <v>527.87631064</v>
      </c>
      <c r="J40" s="20" t="n">
        <v>5.65726193</v>
      </c>
      <c r="K40" s="18" t="n">
        <v>527.90431962</v>
      </c>
      <c r="L40" s="20" t="n">
        <v>4.16341999</v>
      </c>
      <c r="M40" s="18" t="s">
        <v>327</v>
      </c>
      <c r="N40" s="20" t="s">
        <v>327</v>
      </c>
      <c r="O40" s="18" t="n">
        <v>496.75531263</v>
      </c>
      <c r="P40" s="20" t="n">
        <v>2.35939816</v>
      </c>
      <c r="Q40" s="18" t="s">
        <v>327</v>
      </c>
      <c r="R40" s="20" t="s">
        <v>327</v>
      </c>
      <c r="S40" s="18" t="n">
        <v>463.78098394</v>
      </c>
      <c r="T40" s="20" t="n">
        <v>9.02817031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433.13972574</v>
      </c>
      <c r="F47" s="20" t="n">
        <v>4.49083245</v>
      </c>
      <c r="G47" s="18" t="n">
        <v>460.11126881</v>
      </c>
      <c r="H47" s="20" t="n">
        <v>5.3918395</v>
      </c>
      <c r="I47" s="18" t="n">
        <v>456.46332516</v>
      </c>
      <c r="J47" s="20" t="n">
        <v>6.33049442</v>
      </c>
      <c r="K47" s="18" t="n">
        <v>451.12537899</v>
      </c>
      <c r="L47" s="20" t="n">
        <v>5.7320013</v>
      </c>
      <c r="M47" s="18" t="s">
        <v>327</v>
      </c>
      <c r="N47" s="20" t="s">
        <v>327</v>
      </c>
      <c r="O47" s="18" t="s">
        <v>327</v>
      </c>
      <c r="P47" s="20" t="s">
        <v>327</v>
      </c>
      <c r="Q47" s="18" t="s">
        <v>327</v>
      </c>
      <c r="R47" s="20" t="s">
        <v>327</v>
      </c>
      <c r="S47" s="18" t="n">
        <v>435.85423763</v>
      </c>
      <c r="T47" s="20" t="n">
        <v>5.70444409</v>
      </c>
    </row>
    <row r="48" spans="1:20">
      <c r="A48" s="15" t="s">
        <v>368</v>
      </c>
      <c r="B48" s="17" t="n">
        <v>9841</v>
      </c>
      <c r="C48" s="18">
        <f>(30.0/B48*100)</f>
        <v/>
      </c>
      <c r="D48" s="19" t="n">
        <v>9811</v>
      </c>
      <c r="E48" s="18" t="n">
        <v>499.65249278</v>
      </c>
      <c r="F48" s="20" t="n">
        <v>5.01108626</v>
      </c>
      <c r="G48" s="18" t="n">
        <v>504.23832353</v>
      </c>
      <c r="H48" s="20" t="n">
        <v>5.66380071</v>
      </c>
      <c r="I48" s="18" t="n">
        <v>497.00850681</v>
      </c>
      <c r="J48" s="20" t="n">
        <v>10.48732221</v>
      </c>
      <c r="K48" s="18" t="n">
        <v>535.94062128</v>
      </c>
      <c r="L48" s="20" t="n">
        <v>4.55308929</v>
      </c>
      <c r="M48" s="18" t="s">
        <v>327</v>
      </c>
      <c r="N48" s="20" t="s">
        <v>327</v>
      </c>
      <c r="O48" s="18" t="s">
        <v>327</v>
      </c>
      <c r="P48" s="20" t="s">
        <v>327</v>
      </c>
      <c r="Q48" s="18" t="s">
        <v>327</v>
      </c>
      <c r="R48" s="20" t="s">
        <v>327</v>
      </c>
      <c r="S48" s="18" t="n">
        <v>441.85963616</v>
      </c>
      <c r="T48" s="20" t="n">
        <v>15.60257727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427.97357616</v>
      </c>
      <c r="F52" s="20" t="n">
        <v>3.9477119</v>
      </c>
      <c r="G52" s="18" t="n">
        <v>456.40012757</v>
      </c>
      <c r="H52" s="20" t="n">
        <v>4.33215723</v>
      </c>
      <c r="I52" s="18" t="n">
        <v>496.32876372</v>
      </c>
      <c r="J52" s="20" t="n">
        <v>5.86330302</v>
      </c>
      <c r="K52" s="18" t="n">
        <v>485.33342368</v>
      </c>
      <c r="L52" s="20" t="n">
        <v>2.56869582</v>
      </c>
      <c r="M52" s="18" t="s">
        <v>327</v>
      </c>
      <c r="N52" s="20" t="s">
        <v>327</v>
      </c>
      <c r="O52" s="18" t="s">
        <v>327</v>
      </c>
      <c r="P52" s="20" t="s">
        <v>327</v>
      </c>
      <c r="Q52" s="18" t="s">
        <v>327</v>
      </c>
      <c r="R52" s="20" t="s">
        <v>327</v>
      </c>
      <c r="S52" s="18" t="n">
        <v>432.1840355</v>
      </c>
      <c r="T52" s="20" t="n">
        <v>7.35531579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515.71777552</v>
      </c>
      <c r="F56" s="20" t="n">
        <v>4.6672175</v>
      </c>
      <c r="G56" s="18" t="n">
        <v>518.5044533400001</v>
      </c>
      <c r="H56" s="20" t="n">
        <v>4.54933377</v>
      </c>
      <c r="I56" s="18" t="n">
        <v>540.59196883</v>
      </c>
      <c r="J56" s="20" t="n">
        <v>4.37296318</v>
      </c>
      <c r="K56" s="18" t="n">
        <v>524.99526096</v>
      </c>
      <c r="L56" s="20" t="n">
        <v>2.62284739</v>
      </c>
      <c r="M56" s="18" t="s">
        <v>327</v>
      </c>
      <c r="N56" s="20" t="s">
        <v>327</v>
      </c>
      <c r="O56" s="18" t="s">
        <v>327</v>
      </c>
      <c r="P56" s="20" t="s">
        <v>327</v>
      </c>
      <c r="Q56" s="18" t="s">
        <v>327</v>
      </c>
      <c r="R56" s="20" t="s">
        <v>327</v>
      </c>
      <c r="S56" s="18" t="n">
        <v>505.8200469</v>
      </c>
      <c r="T56" s="20" t="n">
        <v>11.11329439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439.48058982</v>
      </c>
      <c r="F61" s="20" t="n">
        <v>3.45857749</v>
      </c>
      <c r="G61" s="18" t="n">
        <v>463.89403692</v>
      </c>
      <c r="H61" s="20" t="n">
        <v>5.12528345</v>
      </c>
      <c r="I61" s="18" t="n">
        <v>480.66951278</v>
      </c>
      <c r="J61" s="20" t="n">
        <v>6.92756975</v>
      </c>
      <c r="K61" s="18" t="n">
        <v>492.6609931</v>
      </c>
      <c r="L61" s="20" t="n">
        <v>2.86212518</v>
      </c>
      <c r="M61" s="18" t="s">
        <v>327</v>
      </c>
      <c r="N61" s="20" t="s">
        <v>327</v>
      </c>
      <c r="O61" s="18" t="s">
        <v>327</v>
      </c>
      <c r="P61" s="20" t="s">
        <v>327</v>
      </c>
      <c r="Q61" s="18" t="s">
        <v>327</v>
      </c>
      <c r="R61" s="20" t="s">
        <v>327</v>
      </c>
      <c r="S61" s="18" t="n">
        <v>433.40207119</v>
      </c>
      <c r="T61" s="20" t="n">
        <v>6.664614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363.50426938</v>
      </c>
      <c r="F67" s="20" t="n">
        <v>2.3254812</v>
      </c>
      <c r="G67" s="18" t="n">
        <v>409.631283</v>
      </c>
      <c r="H67" s="20" t="n">
        <v>4.26401177</v>
      </c>
      <c r="I67" s="18" t="n">
        <v>393.54441425</v>
      </c>
      <c r="J67" s="20" t="n">
        <v>5.83722884</v>
      </c>
      <c r="K67" s="18" t="n">
        <v>420.76767121</v>
      </c>
      <c r="L67" s="20" t="n">
        <v>2.92991006</v>
      </c>
      <c r="M67" s="18" t="s">
        <v>327</v>
      </c>
      <c r="N67" s="20" t="s">
        <v>327</v>
      </c>
      <c r="O67" s="18" t="s">
        <v>327</v>
      </c>
      <c r="P67" s="20" t="s">
        <v>327</v>
      </c>
      <c r="Q67" s="18" t="s">
        <v>327</v>
      </c>
      <c r="R67" s="20" t="s">
        <v>327</v>
      </c>
      <c r="S67" s="18" t="n">
        <v>309.90853303</v>
      </c>
      <c r="T67" s="20" t="n">
        <v>9.8482485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414.47690344</v>
      </c>
      <c r="F73" s="20" t="n">
        <v>3.06148363</v>
      </c>
      <c r="G73" s="18" t="n">
        <v>424.82947216</v>
      </c>
      <c r="H73" s="20" t="n">
        <v>3.62531348</v>
      </c>
      <c r="I73" s="18" t="n">
        <v>420.13490307</v>
      </c>
      <c r="J73" s="20" t="n">
        <v>4.4149879</v>
      </c>
      <c r="K73" s="18" t="n">
        <v>435.30911062</v>
      </c>
      <c r="L73" s="20" t="n">
        <v>3.63278398</v>
      </c>
      <c r="M73" s="18" t="s">
        <v>327</v>
      </c>
      <c r="N73" s="20" t="s">
        <v>327</v>
      </c>
      <c r="O73" s="18" t="s">
        <v>327</v>
      </c>
      <c r="P73" s="20" t="s">
        <v>327</v>
      </c>
      <c r="Q73" s="18" t="s">
        <v>327</v>
      </c>
      <c r="R73" s="20" t="s">
        <v>327</v>
      </c>
      <c r="S73" s="18" t="n">
        <v>382.36852521</v>
      </c>
      <c r="T73" s="20" t="n">
        <v>8.884997350000001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474.82618987</v>
      </c>
      <c r="F7" s="20" t="n">
        <v>3.27532046</v>
      </c>
      <c r="G7" s="18" t="n">
        <v>480.84011809</v>
      </c>
      <c r="H7" s="20" t="n">
        <v>3.43861213</v>
      </c>
      <c r="I7" s="18" t="n">
        <v>490.140212</v>
      </c>
      <c r="J7" s="20" t="n">
        <v>6.95737757</v>
      </c>
      <c r="K7" s="18" t="n">
        <v>530.20051232</v>
      </c>
      <c r="L7" s="20" t="n">
        <v>1.84376291</v>
      </c>
      <c r="M7" s="18" t="s">
        <v>327</v>
      </c>
      <c r="N7" s="20" t="s">
        <v>327</v>
      </c>
      <c r="O7" s="18" t="s">
        <v>327</v>
      </c>
      <c r="P7" s="20" t="s">
        <v>327</v>
      </c>
      <c r="Q7" s="18" t="s">
        <v>327</v>
      </c>
      <c r="R7" s="20" t="s">
        <v>327</v>
      </c>
      <c r="S7" s="18" t="n">
        <v>483.92470918</v>
      </c>
      <c r="T7" s="20" t="n">
        <v>4.97451004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454.95829885</v>
      </c>
      <c r="F9" s="20" t="n">
        <v>7.63062478</v>
      </c>
      <c r="G9" s="18" t="n">
        <v>464.18950487</v>
      </c>
      <c r="H9" s="20" t="n">
        <v>7.20285636</v>
      </c>
      <c r="I9" s="18" t="n">
        <v>482.24236498</v>
      </c>
      <c r="J9" s="20" t="n">
        <v>12.81371081</v>
      </c>
      <c r="K9" s="18" t="s">
        <v>327</v>
      </c>
      <c r="L9" s="20" t="s">
        <v>327</v>
      </c>
      <c r="M9" s="18" t="s">
        <v>327</v>
      </c>
      <c r="N9" s="20" t="s">
        <v>327</v>
      </c>
      <c r="O9" s="18" t="n">
        <v>374.78530698</v>
      </c>
      <c r="P9" s="20" t="n">
        <v>11.62763904</v>
      </c>
      <c r="Q9" s="18" t="s">
        <v>327</v>
      </c>
      <c r="R9" s="20" t="s">
        <v>327</v>
      </c>
      <c r="S9" s="18" t="n">
        <v>457.48698619</v>
      </c>
      <c r="T9" s="20" t="n">
        <v>7.42489968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441.48009813</v>
      </c>
      <c r="F13" s="20" t="n">
        <v>7.32343213</v>
      </c>
      <c r="G13" s="18" t="n">
        <v>461.9729048</v>
      </c>
      <c r="H13" s="20" t="n">
        <v>10.36678235</v>
      </c>
      <c r="I13" s="18" t="n">
        <v>492.79392064</v>
      </c>
      <c r="J13" s="20" t="n">
        <v>20.89641354</v>
      </c>
      <c r="K13" s="18" t="n">
        <v>511.30419768</v>
      </c>
      <c r="L13" s="20" t="n">
        <v>2.36876931</v>
      </c>
      <c r="M13" s="18" t="s">
        <v>327</v>
      </c>
      <c r="N13" s="20" t="s">
        <v>327</v>
      </c>
      <c r="O13" s="18" t="n">
        <v>436.36003517</v>
      </c>
      <c r="P13" s="20" t="n">
        <v>6.43426798</v>
      </c>
      <c r="Q13" s="18" t="s">
        <v>327</v>
      </c>
      <c r="R13" s="20" t="s">
        <v>327</v>
      </c>
      <c r="S13" s="18" t="n">
        <v>450.83620166</v>
      </c>
      <c r="T13" s="20" t="n">
        <v>7.5938803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409.30170002</v>
      </c>
      <c r="F18" s="20" t="n">
        <v>4.74537036</v>
      </c>
      <c r="G18" s="18" t="n">
        <v>466.97225226</v>
      </c>
      <c r="H18" s="20" t="n">
        <v>4.53309461</v>
      </c>
      <c r="I18" s="18" t="n">
        <v>488.47788623</v>
      </c>
      <c r="J18" s="20" t="n">
        <v>3.36170103</v>
      </c>
      <c r="K18" s="18" t="n">
        <v>453.29258969</v>
      </c>
      <c r="L18" s="20" t="n">
        <v>4.7530233</v>
      </c>
      <c r="M18" s="18" t="s">
        <v>327</v>
      </c>
      <c r="N18" s="20" t="s">
        <v>327</v>
      </c>
      <c r="O18" s="18" t="s">
        <v>327</v>
      </c>
      <c r="P18" s="20" t="s">
        <v>327</v>
      </c>
      <c r="Q18" s="18" t="s">
        <v>327</v>
      </c>
      <c r="R18" s="20" t="s">
        <v>327</v>
      </c>
      <c r="S18" s="18" t="n">
        <v>408.90997073</v>
      </c>
      <c r="T18" s="20" t="n">
        <v>7.53922262</v>
      </c>
    </row>
    <row r="19" spans="1:20">
      <c r="A19" s="15" t="s">
        <v>339</v>
      </c>
      <c r="B19" s="17" t="n">
        <v>5658</v>
      </c>
      <c r="C19" s="18">
        <f>(257.0/B19*100)</f>
        <v/>
      </c>
      <c r="D19" s="19" t="n">
        <v>5401</v>
      </c>
      <c r="E19" s="18" t="n">
        <v>415.36647335</v>
      </c>
      <c r="F19" s="20" t="n">
        <v>7.55267135</v>
      </c>
      <c r="G19" s="18" t="n">
        <v>439.70158161</v>
      </c>
      <c r="H19" s="20" t="n">
        <v>4.88930641</v>
      </c>
      <c r="I19" s="18" t="n">
        <v>469.40819346</v>
      </c>
      <c r="J19" s="20" t="n">
        <v>9.27006126</v>
      </c>
      <c r="K19" s="18" t="n">
        <v>491.08886027</v>
      </c>
      <c r="L19" s="20" t="n">
        <v>2.46852131</v>
      </c>
      <c r="M19" s="18" t="s">
        <v>327</v>
      </c>
      <c r="N19" s="20" t="s">
        <v>327</v>
      </c>
      <c r="O19" s="18" t="s">
        <v>327</v>
      </c>
      <c r="P19" s="20" t="s">
        <v>327</v>
      </c>
      <c r="Q19" s="18" t="s">
        <v>327</v>
      </c>
      <c r="R19" s="20" t="s">
        <v>327</v>
      </c>
      <c r="S19" s="18" t="n">
        <v>437.20541237</v>
      </c>
      <c r="T19" s="20" t="n">
        <v>7.11174083</v>
      </c>
    </row>
    <row r="20" spans="1:20">
      <c r="A20" s="15" t="s">
        <v>340</v>
      </c>
      <c r="B20" s="17" t="n">
        <v>3371</v>
      </c>
      <c r="C20" s="18">
        <f>(82.0/B20*100)</f>
        <v/>
      </c>
      <c r="D20" s="19" t="n">
        <v>3289</v>
      </c>
      <c r="E20" s="18" t="n">
        <v>404.86615072</v>
      </c>
      <c r="F20" s="20" t="n">
        <v>5.70218528</v>
      </c>
      <c r="G20" s="18" t="n">
        <v>431.24888198</v>
      </c>
      <c r="H20" s="20" t="n">
        <v>7.41254723</v>
      </c>
      <c r="I20" s="18" t="n">
        <v>412.19340961</v>
      </c>
      <c r="J20" s="20" t="n">
        <v>22.94103543</v>
      </c>
      <c r="K20" s="18" t="n">
        <v>484.13350066</v>
      </c>
      <c r="L20" s="20" t="n">
        <v>1.70062162</v>
      </c>
      <c r="M20" s="18" t="s">
        <v>327</v>
      </c>
      <c r="N20" s="20" t="s">
        <v>327</v>
      </c>
      <c r="O20" s="18" t="s">
        <v>327</v>
      </c>
      <c r="P20" s="20" t="s">
        <v>327</v>
      </c>
      <c r="Q20" s="18" t="s">
        <v>327</v>
      </c>
      <c r="R20" s="20" t="s">
        <v>327</v>
      </c>
      <c r="S20" s="18" t="n">
        <v>426.90026548</v>
      </c>
      <c r="T20" s="20" t="n">
        <v>8.840890379999999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438.99977802</v>
      </c>
      <c r="F23" s="20" t="n">
        <v>5.0604652</v>
      </c>
      <c r="G23" s="18" t="n">
        <v>452.94028669</v>
      </c>
      <c r="H23" s="20" t="n">
        <v>4.90298779</v>
      </c>
      <c r="I23" s="18" t="n">
        <v>447.75268684</v>
      </c>
      <c r="J23" s="20" t="n">
        <v>8.066297649999999</v>
      </c>
      <c r="K23" s="18" t="n">
        <v>501.07728139</v>
      </c>
      <c r="L23" s="20" t="n">
        <v>2.63277914</v>
      </c>
      <c r="M23" s="18" t="s">
        <v>327</v>
      </c>
      <c r="N23" s="20" t="s">
        <v>327</v>
      </c>
      <c r="O23" s="18" t="s">
        <v>327</v>
      </c>
      <c r="P23" s="20" t="s">
        <v>327</v>
      </c>
      <c r="Q23" s="18" t="s">
        <v>327</v>
      </c>
      <c r="R23" s="20" t="s">
        <v>327</v>
      </c>
      <c r="S23" s="18" t="n">
        <v>436.54474853</v>
      </c>
      <c r="T23" s="20" t="n">
        <v>5.80364425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489.67431374</v>
      </c>
      <c r="F25" s="20" t="n">
        <v>4.8228912</v>
      </c>
      <c r="G25" s="18" t="n">
        <v>516.81658007</v>
      </c>
      <c r="H25" s="20" t="n">
        <v>4.19324683</v>
      </c>
      <c r="I25" s="18" t="n">
        <v>538.92554824</v>
      </c>
      <c r="J25" s="20" t="n">
        <v>7.55337412</v>
      </c>
      <c r="K25" s="18" t="n">
        <v>519.03114823</v>
      </c>
      <c r="L25" s="20" t="n">
        <v>3.5595895</v>
      </c>
      <c r="M25" s="18" t="s">
        <v>327</v>
      </c>
      <c r="N25" s="20" t="s">
        <v>327</v>
      </c>
      <c r="O25" s="18" t="s">
        <v>327</v>
      </c>
      <c r="P25" s="20" t="s">
        <v>327</v>
      </c>
      <c r="Q25" s="18" t="s">
        <v>327</v>
      </c>
      <c r="R25" s="20" t="s">
        <v>327</v>
      </c>
      <c r="S25" s="18" t="n">
        <v>499.24303224</v>
      </c>
      <c r="T25" s="20" t="n">
        <v>8.18938704</v>
      </c>
    </row>
    <row r="26" spans="1:20">
      <c r="A26" s="15" t="s">
        <v>346</v>
      </c>
      <c r="B26" s="17" t="n">
        <v>4869</v>
      </c>
      <c r="C26" s="18">
        <f>(185.0/B26*100)</f>
        <v/>
      </c>
      <c r="D26" s="19" t="n">
        <v>4684</v>
      </c>
      <c r="E26" s="18" t="n">
        <v>468.49460399</v>
      </c>
      <c r="F26" s="20" t="n">
        <v>4.27844503</v>
      </c>
      <c r="G26" s="18" t="n">
        <v>473.41298331</v>
      </c>
      <c r="H26" s="20" t="n">
        <v>3.2224732</v>
      </c>
      <c r="I26" s="18" t="n">
        <v>483.05195093</v>
      </c>
      <c r="J26" s="20" t="n">
        <v>6.39295709</v>
      </c>
      <c r="K26" s="18" t="n">
        <v>503.65984055</v>
      </c>
      <c r="L26" s="20" t="n">
        <v>1.85827654</v>
      </c>
      <c r="M26" s="18" t="s">
        <v>327</v>
      </c>
      <c r="N26" s="20" t="s">
        <v>327</v>
      </c>
      <c r="O26" s="18" t="s">
        <v>327</v>
      </c>
      <c r="P26" s="20" t="s">
        <v>327</v>
      </c>
      <c r="Q26" s="18" t="s">
        <v>327</v>
      </c>
      <c r="R26" s="20" t="s">
        <v>327</v>
      </c>
      <c r="S26" s="18" t="n">
        <v>454.7312203</v>
      </c>
      <c r="T26" s="20" t="n">
        <v>6.86713335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472.36039667</v>
      </c>
      <c r="F32" s="20" t="n">
        <v>4.33308055</v>
      </c>
      <c r="G32" s="18" t="n">
        <v>492.23702964</v>
      </c>
      <c r="H32" s="20" t="n">
        <v>4.18442494</v>
      </c>
      <c r="I32" s="18" t="n">
        <v>515.62233914</v>
      </c>
      <c r="J32" s="20" t="n">
        <v>5.89427843</v>
      </c>
      <c r="K32" s="18" t="n">
        <v>512.921909</v>
      </c>
      <c r="L32" s="20" t="n">
        <v>2.68930248</v>
      </c>
      <c r="M32" s="18" t="s">
        <v>327</v>
      </c>
      <c r="N32" s="20" t="s">
        <v>327</v>
      </c>
      <c r="O32" s="18" t="s">
        <v>327</v>
      </c>
      <c r="P32" s="20" t="s">
        <v>327</v>
      </c>
      <c r="Q32" s="18" t="s">
        <v>327</v>
      </c>
      <c r="R32" s="20" t="s">
        <v>327</v>
      </c>
      <c r="S32" s="18" t="n">
        <v>455.8520454</v>
      </c>
      <c r="T32" s="20" t="n">
        <v>8.498018630000001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429.26735211</v>
      </c>
      <c r="F34" s="20" t="n">
        <v>4.45935416</v>
      </c>
      <c r="G34" s="18" t="n">
        <v>441.70960449</v>
      </c>
      <c r="H34" s="20" t="n">
        <v>4.22350919</v>
      </c>
      <c r="I34" s="18" t="n">
        <v>440.63928791</v>
      </c>
      <c r="J34" s="20" t="n">
        <v>6.74481662</v>
      </c>
      <c r="K34" s="18" t="n">
        <v>484.84241139</v>
      </c>
      <c r="L34" s="20" t="n">
        <v>2.69159379</v>
      </c>
      <c r="M34" s="18" t="s">
        <v>327</v>
      </c>
      <c r="N34" s="20" t="s">
        <v>327</v>
      </c>
      <c r="O34" s="18" t="n">
        <v>306.56969545</v>
      </c>
      <c r="P34" s="20" t="n">
        <v>10.27624616</v>
      </c>
      <c r="Q34" s="18" t="s">
        <v>327</v>
      </c>
      <c r="R34" s="20" t="s">
        <v>327</v>
      </c>
      <c r="S34" s="18" t="n">
        <v>434.55245877</v>
      </c>
      <c r="T34" s="20" t="n">
        <v>4.95978186</v>
      </c>
    </row>
    <row r="35" spans="1:20">
      <c r="A35" s="15" t="s">
        <v>355</v>
      </c>
      <c r="B35" s="17" t="n">
        <v>6406</v>
      </c>
      <c r="C35" s="18">
        <f>(98.0/B35*100)</f>
        <v/>
      </c>
      <c r="D35" s="19" t="n">
        <v>6308</v>
      </c>
      <c r="E35" s="18" t="n">
        <v>503.68589961</v>
      </c>
      <c r="F35" s="20" t="n">
        <v>4.14158484</v>
      </c>
      <c r="G35" s="18" t="n">
        <v>519.5372613</v>
      </c>
      <c r="H35" s="20" t="n">
        <v>3.73417409</v>
      </c>
      <c r="I35" s="18" t="n">
        <v>524.2275891100001</v>
      </c>
      <c r="J35" s="20" t="n">
        <v>5.81911049</v>
      </c>
      <c r="K35" s="18" t="n">
        <v>515.40103217</v>
      </c>
      <c r="L35" s="20" t="n">
        <v>2.23984643</v>
      </c>
      <c r="M35" s="18" t="s">
        <v>327</v>
      </c>
      <c r="N35" s="20" t="s">
        <v>327</v>
      </c>
      <c r="O35" s="18" t="n">
        <v>374.85244494</v>
      </c>
      <c r="P35" s="20" t="n">
        <v>5.84040672</v>
      </c>
      <c r="Q35" s="18" t="s">
        <v>327</v>
      </c>
      <c r="R35" s="20" t="s">
        <v>327</v>
      </c>
      <c r="S35" s="18" t="n">
        <v>510.15260714</v>
      </c>
      <c r="T35" s="20" t="n">
        <v>6.22357907</v>
      </c>
    </row>
    <row r="36" spans="1:20">
      <c r="A36" s="15" t="s">
        <v>356</v>
      </c>
      <c r="B36" s="17" t="n">
        <v>6736</v>
      </c>
      <c r="C36" s="18">
        <f>(122.0/B36*100)</f>
        <v/>
      </c>
      <c r="D36" s="19" t="n">
        <v>6614</v>
      </c>
      <c r="E36" s="18" t="n">
        <v>443.1633356</v>
      </c>
      <c r="F36" s="20" t="n">
        <v>4.46368459</v>
      </c>
      <c r="G36" s="18" t="n">
        <v>466.7749053</v>
      </c>
      <c r="H36" s="20" t="n">
        <v>4.52997172</v>
      </c>
      <c r="I36" s="18" t="n">
        <v>496.8609016</v>
      </c>
      <c r="J36" s="20" t="n">
        <v>4.10935646</v>
      </c>
      <c r="K36" s="18" t="n">
        <v>503.53411424</v>
      </c>
      <c r="L36" s="20" t="n">
        <v>2.14566851</v>
      </c>
      <c r="M36" s="18" t="s">
        <v>327</v>
      </c>
      <c r="N36" s="20" t="s">
        <v>327</v>
      </c>
      <c r="O36" s="18" t="s">
        <v>327</v>
      </c>
      <c r="P36" s="20" t="s">
        <v>327</v>
      </c>
      <c r="Q36" s="18" t="s">
        <v>327</v>
      </c>
      <c r="R36" s="20" t="s">
        <v>327</v>
      </c>
      <c r="S36" s="18" t="n">
        <v>464.70954513</v>
      </c>
      <c r="T36" s="20" t="n">
        <v>6.47240515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482.7247689</v>
      </c>
      <c r="F40" s="20" t="n">
        <v>4.57534375</v>
      </c>
      <c r="G40" s="18" t="n">
        <v>519.4466952400001</v>
      </c>
      <c r="H40" s="20" t="n">
        <v>3.06825079</v>
      </c>
      <c r="I40" s="18" t="n">
        <v>507.4091631</v>
      </c>
      <c r="J40" s="20" t="n">
        <v>7.55511921</v>
      </c>
      <c r="K40" s="18" t="n">
        <v>527.90431962</v>
      </c>
      <c r="L40" s="20" t="n">
        <v>4.16341999</v>
      </c>
      <c r="M40" s="18" t="s">
        <v>327</v>
      </c>
      <c r="N40" s="20" t="s">
        <v>327</v>
      </c>
      <c r="O40" s="18" t="n">
        <v>496.75531263</v>
      </c>
      <c r="P40" s="20" t="n">
        <v>2.35939816</v>
      </c>
      <c r="Q40" s="18" t="s">
        <v>327</v>
      </c>
      <c r="R40" s="20" t="s">
        <v>327</v>
      </c>
      <c r="S40" s="18" t="n">
        <v>457.25766589</v>
      </c>
      <c r="T40" s="20" t="n">
        <v>8.389680200000001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441.04279922</v>
      </c>
      <c r="F47" s="20" t="n">
        <v>4.14231265</v>
      </c>
      <c r="G47" s="18" t="n">
        <v>453.37579377</v>
      </c>
      <c r="H47" s="20" t="n">
        <v>5.66445664</v>
      </c>
      <c r="I47" s="18" t="n">
        <v>446.41414046</v>
      </c>
      <c r="J47" s="20" t="n">
        <v>6.36450611</v>
      </c>
      <c r="K47" s="18" t="n">
        <v>451.12537899</v>
      </c>
      <c r="L47" s="20" t="n">
        <v>5.7320013</v>
      </c>
      <c r="M47" s="18" t="s">
        <v>327</v>
      </c>
      <c r="N47" s="20" t="s">
        <v>327</v>
      </c>
      <c r="O47" s="18" t="s">
        <v>327</v>
      </c>
      <c r="P47" s="20" t="s">
        <v>327</v>
      </c>
      <c r="Q47" s="18" t="s">
        <v>327</v>
      </c>
      <c r="R47" s="20" t="s">
        <v>327</v>
      </c>
      <c r="S47" s="18" t="n">
        <v>435.17573496</v>
      </c>
      <c r="T47" s="20" t="n">
        <v>5.30585876</v>
      </c>
    </row>
    <row r="48" spans="1:20">
      <c r="A48" s="15" t="s">
        <v>368</v>
      </c>
      <c r="B48" s="17" t="n">
        <v>9841</v>
      </c>
      <c r="C48" s="18">
        <f>(30.0/B48*100)</f>
        <v/>
      </c>
      <c r="D48" s="19" t="n">
        <v>9811</v>
      </c>
      <c r="E48" s="18" t="n">
        <v>500.11481983</v>
      </c>
      <c r="F48" s="20" t="n">
        <v>4.78765519</v>
      </c>
      <c r="G48" s="18" t="n">
        <v>511.37067308</v>
      </c>
      <c r="H48" s="20" t="n">
        <v>6.34361694</v>
      </c>
      <c r="I48" s="18" t="n">
        <v>480.11319165</v>
      </c>
      <c r="J48" s="20" t="n">
        <v>9.8499629</v>
      </c>
      <c r="K48" s="18" t="n">
        <v>535.94062128</v>
      </c>
      <c r="L48" s="20" t="n">
        <v>4.55308929</v>
      </c>
      <c r="M48" s="18" t="s">
        <v>327</v>
      </c>
      <c r="N48" s="20" t="s">
        <v>327</v>
      </c>
      <c r="O48" s="18" t="s">
        <v>327</v>
      </c>
      <c r="P48" s="20" t="s">
        <v>327</v>
      </c>
      <c r="Q48" s="18" t="s">
        <v>327</v>
      </c>
      <c r="R48" s="20" t="s">
        <v>327</v>
      </c>
      <c r="S48" s="18" t="n">
        <v>433.72725109</v>
      </c>
      <c r="T48" s="20" t="n">
        <v>12.79875158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432.74337955</v>
      </c>
      <c r="F52" s="20" t="n">
        <v>4.63967994</v>
      </c>
      <c r="G52" s="18" t="n">
        <v>457.9945697</v>
      </c>
      <c r="H52" s="20" t="n">
        <v>4.67928336</v>
      </c>
      <c r="I52" s="18" t="n">
        <v>494.73836636</v>
      </c>
      <c r="J52" s="20" t="n">
        <v>6.55647651</v>
      </c>
      <c r="K52" s="18" t="n">
        <v>485.33342368</v>
      </c>
      <c r="L52" s="20" t="n">
        <v>2.56869582</v>
      </c>
      <c r="M52" s="18" t="s">
        <v>327</v>
      </c>
      <c r="N52" s="20" t="s">
        <v>327</v>
      </c>
      <c r="O52" s="18" t="s">
        <v>327</v>
      </c>
      <c r="P52" s="20" t="s">
        <v>327</v>
      </c>
      <c r="Q52" s="18" t="s">
        <v>327</v>
      </c>
      <c r="R52" s="20" t="s">
        <v>327</v>
      </c>
      <c r="S52" s="18" t="n">
        <v>431.11300303</v>
      </c>
      <c r="T52" s="20" t="n">
        <v>6.82807478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517.3536099</v>
      </c>
      <c r="F56" s="20" t="n">
        <v>4.98099129</v>
      </c>
      <c r="G56" s="18" t="n">
        <v>521.85164361</v>
      </c>
      <c r="H56" s="20" t="n">
        <v>4.47819055</v>
      </c>
      <c r="I56" s="18" t="n">
        <v>531.5942856299999</v>
      </c>
      <c r="J56" s="20" t="n">
        <v>4.87823098</v>
      </c>
      <c r="K56" s="18" t="n">
        <v>524.99526096</v>
      </c>
      <c r="L56" s="20" t="n">
        <v>2.62284739</v>
      </c>
      <c r="M56" s="18" t="s">
        <v>327</v>
      </c>
      <c r="N56" s="20" t="s">
        <v>327</v>
      </c>
      <c r="O56" s="18" t="s">
        <v>327</v>
      </c>
      <c r="P56" s="20" t="s">
        <v>327</v>
      </c>
      <c r="Q56" s="18" t="s">
        <v>327</v>
      </c>
      <c r="R56" s="20" t="s">
        <v>327</v>
      </c>
      <c r="S56" s="18" t="n">
        <v>502.96980661</v>
      </c>
      <c r="T56" s="20" t="n">
        <v>10.61908689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448.87840285</v>
      </c>
      <c r="F61" s="20" t="n">
        <v>3.7186046</v>
      </c>
      <c r="G61" s="18" t="n">
        <v>461.36550679</v>
      </c>
      <c r="H61" s="20" t="n">
        <v>3.97376999</v>
      </c>
      <c r="I61" s="18" t="n">
        <v>468.97490779</v>
      </c>
      <c r="J61" s="20" t="n">
        <v>9.57373398</v>
      </c>
      <c r="K61" s="18" t="n">
        <v>492.6609931</v>
      </c>
      <c r="L61" s="20" t="n">
        <v>2.86212518</v>
      </c>
      <c r="M61" s="18" t="s">
        <v>327</v>
      </c>
      <c r="N61" s="20" t="s">
        <v>327</v>
      </c>
      <c r="O61" s="18" t="s">
        <v>327</v>
      </c>
      <c r="P61" s="20" t="s">
        <v>327</v>
      </c>
      <c r="Q61" s="18" t="s">
        <v>327</v>
      </c>
      <c r="R61" s="20" t="s">
        <v>327</v>
      </c>
      <c r="S61" s="18" t="n">
        <v>428.42253142</v>
      </c>
      <c r="T61" s="20" t="n">
        <v>6.46042565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366.14788491</v>
      </c>
      <c r="F67" s="20" t="n">
        <v>2.29082174</v>
      </c>
      <c r="G67" s="18" t="n">
        <v>404.6760006</v>
      </c>
      <c r="H67" s="20" t="n">
        <v>4.12342127</v>
      </c>
      <c r="I67" s="18" t="n">
        <v>384.44696378</v>
      </c>
      <c r="J67" s="20" t="n">
        <v>6.2655927</v>
      </c>
      <c r="K67" s="18" t="n">
        <v>420.76767121</v>
      </c>
      <c r="L67" s="20" t="n">
        <v>2.92991006</v>
      </c>
      <c r="M67" s="18" t="s">
        <v>327</v>
      </c>
      <c r="N67" s="20" t="s">
        <v>327</v>
      </c>
      <c r="O67" s="18" t="s">
        <v>327</v>
      </c>
      <c r="P67" s="20" t="s">
        <v>327</v>
      </c>
      <c r="Q67" s="18" t="s">
        <v>327</v>
      </c>
      <c r="R67" s="20" t="s">
        <v>327</v>
      </c>
      <c r="S67" s="18" t="n">
        <v>321.29163871</v>
      </c>
      <c r="T67" s="20" t="n">
        <v>7.59553256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416.65432656</v>
      </c>
      <c r="F73" s="20" t="n">
        <v>2.75349515</v>
      </c>
      <c r="G73" s="18" t="n">
        <v>423.94870106</v>
      </c>
      <c r="H73" s="20" t="n">
        <v>3.89988244</v>
      </c>
      <c r="I73" s="18" t="n">
        <v>418.18806792</v>
      </c>
      <c r="J73" s="20" t="n">
        <v>4.67212544</v>
      </c>
      <c r="K73" s="18" t="n">
        <v>435.30911062</v>
      </c>
      <c r="L73" s="20" t="n">
        <v>3.63278398</v>
      </c>
      <c r="M73" s="18" t="s">
        <v>327</v>
      </c>
      <c r="N73" s="20" t="s">
        <v>327</v>
      </c>
      <c r="O73" s="18" t="s">
        <v>327</v>
      </c>
      <c r="P73" s="20" t="s">
        <v>327</v>
      </c>
      <c r="Q73" s="18" t="s">
        <v>327</v>
      </c>
      <c r="R73" s="20" t="s">
        <v>327</v>
      </c>
      <c r="S73" s="18" t="n">
        <v>378.73908341</v>
      </c>
      <c r="T73" s="20" t="n">
        <v>7.121744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472.25964889</v>
      </c>
      <c r="F7" s="20" t="n">
        <v>3.43239769</v>
      </c>
      <c r="G7" s="18" t="n">
        <v>477.56862361</v>
      </c>
      <c r="H7" s="20" t="n">
        <v>3.61199291</v>
      </c>
      <c r="I7" s="18" t="n">
        <v>509.84014146</v>
      </c>
      <c r="J7" s="20" t="n">
        <v>6.42994022</v>
      </c>
      <c r="K7" s="18" t="n">
        <v>530.20051232</v>
      </c>
      <c r="L7" s="20" t="n">
        <v>1.84376291</v>
      </c>
      <c r="M7" s="18" t="s">
        <v>327</v>
      </c>
      <c r="N7" s="20" t="s">
        <v>327</v>
      </c>
      <c r="O7" s="18" t="s">
        <v>327</v>
      </c>
      <c r="P7" s="20" t="s">
        <v>327</v>
      </c>
      <c r="Q7" s="18" t="s">
        <v>327</v>
      </c>
      <c r="R7" s="20" t="s">
        <v>327</v>
      </c>
      <c r="S7" s="18" t="n">
        <v>481.80772787</v>
      </c>
      <c r="T7" s="20" t="n">
        <v>4.77667912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448.94435656</v>
      </c>
      <c r="F9" s="20" t="n">
        <v>7.58967417</v>
      </c>
      <c r="G9" s="18" t="n">
        <v>470.24574676</v>
      </c>
      <c r="H9" s="20" t="n">
        <v>7.1746794</v>
      </c>
      <c r="I9" s="18" t="n">
        <v>481.47872466</v>
      </c>
      <c r="J9" s="20" t="n">
        <v>12.16305645</v>
      </c>
      <c r="K9" s="18" t="s">
        <v>327</v>
      </c>
      <c r="L9" s="20" t="s">
        <v>327</v>
      </c>
      <c r="M9" s="18" t="s">
        <v>327</v>
      </c>
      <c r="N9" s="20" t="s">
        <v>327</v>
      </c>
      <c r="O9" s="18" t="n">
        <v>374.78530698</v>
      </c>
      <c r="P9" s="20" t="n">
        <v>11.62763904</v>
      </c>
      <c r="Q9" s="18" t="s">
        <v>327</v>
      </c>
      <c r="R9" s="20" t="s">
        <v>327</v>
      </c>
      <c r="S9" s="18" t="n">
        <v>455.75531216</v>
      </c>
      <c r="T9" s="20" t="n">
        <v>7.6915628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436.51961787</v>
      </c>
      <c r="F13" s="20" t="n">
        <v>6.6910423</v>
      </c>
      <c r="G13" s="18" t="n">
        <v>465.74288387</v>
      </c>
      <c r="H13" s="20" t="n">
        <v>9.609530039999999</v>
      </c>
      <c r="I13" s="18" t="n">
        <v>480.12162863</v>
      </c>
      <c r="J13" s="20" t="n">
        <v>18.50574879</v>
      </c>
      <c r="K13" s="18" t="n">
        <v>511.30419768</v>
      </c>
      <c r="L13" s="20" t="n">
        <v>2.36876931</v>
      </c>
      <c r="M13" s="18" t="s">
        <v>327</v>
      </c>
      <c r="N13" s="20" t="s">
        <v>327</v>
      </c>
      <c r="O13" s="18" t="n">
        <v>436.36003517</v>
      </c>
      <c r="P13" s="20" t="n">
        <v>6.43426798</v>
      </c>
      <c r="Q13" s="18" t="s">
        <v>327</v>
      </c>
      <c r="R13" s="20" t="s">
        <v>327</v>
      </c>
      <c r="S13" s="18" t="n">
        <v>451.65190372</v>
      </c>
      <c r="T13" s="20" t="n">
        <v>7.41750761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405.10226529</v>
      </c>
      <c r="F18" s="20" t="n">
        <v>5.22385873</v>
      </c>
      <c r="G18" s="18" t="n">
        <v>448.13369622</v>
      </c>
      <c r="H18" s="20" t="n">
        <v>5.17763085</v>
      </c>
      <c r="I18" s="18" t="n">
        <v>492.94593375</v>
      </c>
      <c r="J18" s="20" t="n">
        <v>3.19994987</v>
      </c>
      <c r="K18" s="18" t="n">
        <v>453.29258969</v>
      </c>
      <c r="L18" s="20" t="n">
        <v>4.7530233</v>
      </c>
      <c r="M18" s="18" t="s">
        <v>327</v>
      </c>
      <c r="N18" s="20" t="s">
        <v>327</v>
      </c>
      <c r="O18" s="18" t="s">
        <v>327</v>
      </c>
      <c r="P18" s="20" t="s">
        <v>327</v>
      </c>
      <c r="Q18" s="18" t="s">
        <v>327</v>
      </c>
      <c r="R18" s="20" t="s">
        <v>327</v>
      </c>
      <c r="S18" s="18" t="n">
        <v>408.07012982</v>
      </c>
      <c r="T18" s="20" t="n">
        <v>7.1364357</v>
      </c>
    </row>
    <row r="19" spans="1:20">
      <c r="A19" s="15" t="s">
        <v>339</v>
      </c>
      <c r="B19" s="17" t="n">
        <v>5658</v>
      </c>
      <c r="C19" s="18">
        <f>(257.0/B19*100)</f>
        <v/>
      </c>
      <c r="D19" s="19" t="n">
        <v>5401</v>
      </c>
      <c r="E19" s="18" t="n">
        <v>416.73953932</v>
      </c>
      <c r="F19" s="20" t="n">
        <v>6.42231098</v>
      </c>
      <c r="G19" s="18" t="n">
        <v>436.61967222</v>
      </c>
      <c r="H19" s="20" t="n">
        <v>5.81330957</v>
      </c>
      <c r="I19" s="18" t="n">
        <v>460.19969564</v>
      </c>
      <c r="J19" s="20" t="n">
        <v>8.01307808</v>
      </c>
      <c r="K19" s="18" t="n">
        <v>491.08886027</v>
      </c>
      <c r="L19" s="20" t="n">
        <v>2.46852131</v>
      </c>
      <c r="M19" s="18" t="s">
        <v>327</v>
      </c>
      <c r="N19" s="20" t="s">
        <v>327</v>
      </c>
      <c r="O19" s="18" t="s">
        <v>327</v>
      </c>
      <c r="P19" s="20" t="s">
        <v>327</v>
      </c>
      <c r="Q19" s="18" t="s">
        <v>327</v>
      </c>
      <c r="R19" s="20" t="s">
        <v>327</v>
      </c>
      <c r="S19" s="18" t="n">
        <v>443.42052539</v>
      </c>
      <c r="T19" s="20" t="n">
        <v>6.87091109</v>
      </c>
    </row>
    <row r="20" spans="1:20">
      <c r="A20" s="15" t="s">
        <v>340</v>
      </c>
      <c r="B20" s="17" t="n">
        <v>3371</v>
      </c>
      <c r="C20" s="18">
        <f>(82.0/B20*100)</f>
        <v/>
      </c>
      <c r="D20" s="19" t="n">
        <v>3289</v>
      </c>
      <c r="E20" s="18" t="n">
        <v>406.9541414</v>
      </c>
      <c r="F20" s="20" t="n">
        <v>5.69771632</v>
      </c>
      <c r="G20" s="18" t="n">
        <v>430.92355914</v>
      </c>
      <c r="H20" s="20" t="n">
        <v>7.85691638</v>
      </c>
      <c r="I20" s="18" t="n">
        <v>412.96880209</v>
      </c>
      <c r="J20" s="20" t="n">
        <v>18.80163789</v>
      </c>
      <c r="K20" s="18" t="n">
        <v>484.13350066</v>
      </c>
      <c r="L20" s="20" t="n">
        <v>1.70062162</v>
      </c>
      <c r="M20" s="18" t="s">
        <v>327</v>
      </c>
      <c r="N20" s="20" t="s">
        <v>327</v>
      </c>
      <c r="O20" s="18" t="s">
        <v>327</v>
      </c>
      <c r="P20" s="20" t="s">
        <v>327</v>
      </c>
      <c r="Q20" s="18" t="s">
        <v>327</v>
      </c>
      <c r="R20" s="20" t="s">
        <v>327</v>
      </c>
      <c r="S20" s="18" t="n">
        <v>425.60773263</v>
      </c>
      <c r="T20" s="20" t="n">
        <v>8.94337238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430.65951729</v>
      </c>
      <c r="F23" s="20" t="n">
        <v>5.25111138</v>
      </c>
      <c r="G23" s="18" t="n">
        <v>448.01132176</v>
      </c>
      <c r="H23" s="20" t="n">
        <v>5.25911915</v>
      </c>
      <c r="I23" s="18" t="n">
        <v>464.47494346</v>
      </c>
      <c r="J23" s="20" t="n">
        <v>6.41099537</v>
      </c>
      <c r="K23" s="18" t="n">
        <v>501.07728139</v>
      </c>
      <c r="L23" s="20" t="n">
        <v>2.63277914</v>
      </c>
      <c r="M23" s="18" t="s">
        <v>327</v>
      </c>
      <c r="N23" s="20" t="s">
        <v>327</v>
      </c>
      <c r="O23" s="18" t="s">
        <v>327</v>
      </c>
      <c r="P23" s="20" t="s">
        <v>327</v>
      </c>
      <c r="Q23" s="18" t="s">
        <v>327</v>
      </c>
      <c r="R23" s="20" t="s">
        <v>327</v>
      </c>
      <c r="S23" s="18" t="n">
        <v>437.7909925</v>
      </c>
      <c r="T23" s="20" t="n">
        <v>6.29445294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494.14824455</v>
      </c>
      <c r="F25" s="20" t="n">
        <v>5.23219695</v>
      </c>
      <c r="G25" s="18" t="n">
        <v>510.31183641</v>
      </c>
      <c r="H25" s="20" t="n">
        <v>4.37352871</v>
      </c>
      <c r="I25" s="18" t="n">
        <v>554.49134368</v>
      </c>
      <c r="J25" s="20" t="n">
        <v>6.8150248</v>
      </c>
      <c r="K25" s="18" t="n">
        <v>519.03114823</v>
      </c>
      <c r="L25" s="20" t="n">
        <v>3.5595895</v>
      </c>
      <c r="M25" s="18" t="s">
        <v>327</v>
      </c>
      <c r="N25" s="20" t="s">
        <v>327</v>
      </c>
      <c r="O25" s="18" t="s">
        <v>327</v>
      </c>
      <c r="P25" s="20" t="s">
        <v>327</v>
      </c>
      <c r="Q25" s="18" t="s">
        <v>327</v>
      </c>
      <c r="R25" s="20" t="s">
        <v>327</v>
      </c>
      <c r="S25" s="18" t="n">
        <v>497.53727747</v>
      </c>
      <c r="T25" s="20" t="n">
        <v>8.06202476</v>
      </c>
    </row>
    <row r="26" spans="1:20">
      <c r="A26" s="15" t="s">
        <v>346</v>
      </c>
      <c r="B26" s="17" t="n">
        <v>4869</v>
      </c>
      <c r="C26" s="18">
        <f>(185.0/B26*100)</f>
        <v/>
      </c>
      <c r="D26" s="19" t="n">
        <v>4684</v>
      </c>
      <c r="E26" s="18" t="n">
        <v>472.30264337</v>
      </c>
      <c r="F26" s="20" t="n">
        <v>3.97930708</v>
      </c>
      <c r="G26" s="18" t="n">
        <v>467.41498455</v>
      </c>
      <c r="H26" s="20" t="n">
        <v>3.58263503</v>
      </c>
      <c r="I26" s="18" t="n">
        <v>489.13978928</v>
      </c>
      <c r="J26" s="20" t="n">
        <v>5.69711536</v>
      </c>
      <c r="K26" s="18" t="n">
        <v>503.65984055</v>
      </c>
      <c r="L26" s="20" t="n">
        <v>1.85827654</v>
      </c>
      <c r="M26" s="18" t="s">
        <v>327</v>
      </c>
      <c r="N26" s="20" t="s">
        <v>327</v>
      </c>
      <c r="O26" s="18" t="s">
        <v>327</v>
      </c>
      <c r="P26" s="20" t="s">
        <v>327</v>
      </c>
      <c r="Q26" s="18" t="s">
        <v>327</v>
      </c>
      <c r="R26" s="20" t="s">
        <v>327</v>
      </c>
      <c r="S26" s="18" t="n">
        <v>460.02507668</v>
      </c>
      <c r="T26" s="20" t="n">
        <v>7.43712997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468.30378958</v>
      </c>
      <c r="F32" s="20" t="n">
        <v>4.31323792</v>
      </c>
      <c r="G32" s="18" t="n">
        <v>488.04534692</v>
      </c>
      <c r="H32" s="20" t="n">
        <v>4.04527214</v>
      </c>
      <c r="I32" s="18" t="n">
        <v>523.12799259</v>
      </c>
      <c r="J32" s="20" t="n">
        <v>5.10974431</v>
      </c>
      <c r="K32" s="18" t="n">
        <v>512.921909</v>
      </c>
      <c r="L32" s="20" t="n">
        <v>2.68930248</v>
      </c>
      <c r="M32" s="18" t="s">
        <v>327</v>
      </c>
      <c r="N32" s="20" t="s">
        <v>327</v>
      </c>
      <c r="O32" s="18" t="s">
        <v>327</v>
      </c>
      <c r="P32" s="20" t="s">
        <v>327</v>
      </c>
      <c r="Q32" s="18" t="s">
        <v>327</v>
      </c>
      <c r="R32" s="20" t="s">
        <v>327</v>
      </c>
      <c r="S32" s="18" t="n">
        <v>461.21912178</v>
      </c>
      <c r="T32" s="20" t="n">
        <v>8.820515950000001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424.41000989</v>
      </c>
      <c r="F34" s="20" t="n">
        <v>4.42252803</v>
      </c>
      <c r="G34" s="18" t="n">
        <v>439.43874491</v>
      </c>
      <c r="H34" s="20" t="n">
        <v>3.98508421</v>
      </c>
      <c r="I34" s="18" t="n">
        <v>449.89018052</v>
      </c>
      <c r="J34" s="20" t="n">
        <v>7.38238401</v>
      </c>
      <c r="K34" s="18" t="n">
        <v>484.84241139</v>
      </c>
      <c r="L34" s="20" t="n">
        <v>2.69159379</v>
      </c>
      <c r="M34" s="18" t="s">
        <v>327</v>
      </c>
      <c r="N34" s="20" t="s">
        <v>327</v>
      </c>
      <c r="O34" s="18" t="n">
        <v>306.56969545</v>
      </c>
      <c r="P34" s="20" t="n">
        <v>10.27624616</v>
      </c>
      <c r="Q34" s="18" t="s">
        <v>327</v>
      </c>
      <c r="R34" s="20" t="s">
        <v>327</v>
      </c>
      <c r="S34" s="18" t="n">
        <v>437.78925272</v>
      </c>
      <c r="T34" s="20" t="n">
        <v>5.22695561</v>
      </c>
    </row>
    <row r="35" spans="1:20">
      <c r="A35" s="15" t="s">
        <v>355</v>
      </c>
      <c r="B35" s="17" t="n">
        <v>6406</v>
      </c>
      <c r="C35" s="18">
        <f>(98.0/B35*100)</f>
        <v/>
      </c>
      <c r="D35" s="19" t="n">
        <v>6308</v>
      </c>
      <c r="E35" s="18" t="n">
        <v>491.55107904</v>
      </c>
      <c r="F35" s="20" t="n">
        <v>3.91222422</v>
      </c>
      <c r="G35" s="18" t="n">
        <v>518.5679532</v>
      </c>
      <c r="H35" s="20" t="n">
        <v>3.94794335</v>
      </c>
      <c r="I35" s="18" t="n">
        <v>535.52490646</v>
      </c>
      <c r="J35" s="20" t="n">
        <v>4.76918558</v>
      </c>
      <c r="K35" s="18" t="n">
        <v>515.40103217</v>
      </c>
      <c r="L35" s="20" t="n">
        <v>2.23984643</v>
      </c>
      <c r="M35" s="18" t="s">
        <v>327</v>
      </c>
      <c r="N35" s="20" t="s">
        <v>327</v>
      </c>
      <c r="O35" s="18" t="n">
        <v>374.85244494</v>
      </c>
      <c r="P35" s="20" t="n">
        <v>5.84040672</v>
      </c>
      <c r="Q35" s="18" t="s">
        <v>327</v>
      </c>
      <c r="R35" s="20" t="s">
        <v>327</v>
      </c>
      <c r="S35" s="18" t="n">
        <v>511.53360802</v>
      </c>
      <c r="T35" s="20" t="n">
        <v>5.99885721</v>
      </c>
    </row>
    <row r="36" spans="1:20">
      <c r="A36" s="15" t="s">
        <v>356</v>
      </c>
      <c r="B36" s="17" t="n">
        <v>6736</v>
      </c>
      <c r="C36" s="18">
        <f>(122.0/B36*100)</f>
        <v/>
      </c>
      <c r="D36" s="19" t="n">
        <v>6614</v>
      </c>
      <c r="E36" s="18" t="n">
        <v>436.0133622</v>
      </c>
      <c r="F36" s="20" t="n">
        <v>4.8283322</v>
      </c>
      <c r="G36" s="18" t="n">
        <v>453.2355646</v>
      </c>
      <c r="H36" s="20" t="n">
        <v>4.47024775</v>
      </c>
      <c r="I36" s="18" t="n">
        <v>501.39672383</v>
      </c>
      <c r="J36" s="20" t="n">
        <v>3.45327085</v>
      </c>
      <c r="K36" s="18" t="n">
        <v>503.53411424</v>
      </c>
      <c r="L36" s="20" t="n">
        <v>2.14566851</v>
      </c>
      <c r="M36" s="18" t="s">
        <v>327</v>
      </c>
      <c r="N36" s="20" t="s">
        <v>327</v>
      </c>
      <c r="O36" s="18" t="s">
        <v>327</v>
      </c>
      <c r="P36" s="20" t="s">
        <v>327</v>
      </c>
      <c r="Q36" s="18" t="s">
        <v>327</v>
      </c>
      <c r="R36" s="20" t="s">
        <v>327</v>
      </c>
      <c r="S36" s="18" t="n">
        <v>470.19854666</v>
      </c>
      <c r="T36" s="20" t="n">
        <v>6.06897316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475.65495006</v>
      </c>
      <c r="F40" s="20" t="n">
        <v>4.42936694</v>
      </c>
      <c r="G40" s="18" t="n">
        <v>518.19062575</v>
      </c>
      <c r="H40" s="20" t="n">
        <v>3.36919737</v>
      </c>
      <c r="I40" s="18" t="n">
        <v>524.5355399</v>
      </c>
      <c r="J40" s="20" t="n">
        <v>6.10273993</v>
      </c>
      <c r="K40" s="18" t="n">
        <v>527.90431962</v>
      </c>
      <c r="L40" s="20" t="n">
        <v>4.16341999</v>
      </c>
      <c r="M40" s="18" t="s">
        <v>327</v>
      </c>
      <c r="N40" s="20" t="s">
        <v>327</v>
      </c>
      <c r="O40" s="18" t="n">
        <v>496.75531263</v>
      </c>
      <c r="P40" s="20" t="n">
        <v>2.35939816</v>
      </c>
      <c r="Q40" s="18" t="s">
        <v>327</v>
      </c>
      <c r="R40" s="20" t="s">
        <v>327</v>
      </c>
      <c r="S40" s="18" t="n">
        <v>462.31014162</v>
      </c>
      <c r="T40" s="20" t="n">
        <v>8.25130702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437.74363765</v>
      </c>
      <c r="F47" s="20" t="n">
        <v>4.57427874</v>
      </c>
      <c r="G47" s="18" t="n">
        <v>454.52645398</v>
      </c>
      <c r="H47" s="20" t="n">
        <v>5.43477823</v>
      </c>
      <c r="I47" s="18" t="n">
        <v>455.85546505</v>
      </c>
      <c r="J47" s="20" t="n">
        <v>6.15139859</v>
      </c>
      <c r="K47" s="18" t="n">
        <v>451.12537899</v>
      </c>
      <c r="L47" s="20" t="n">
        <v>5.7320013</v>
      </c>
      <c r="M47" s="18" t="s">
        <v>327</v>
      </c>
      <c r="N47" s="20" t="s">
        <v>327</v>
      </c>
      <c r="O47" s="18" t="s">
        <v>327</v>
      </c>
      <c r="P47" s="20" t="s">
        <v>327</v>
      </c>
      <c r="Q47" s="18" t="s">
        <v>327</v>
      </c>
      <c r="R47" s="20" t="s">
        <v>327</v>
      </c>
      <c r="S47" s="18" t="n">
        <v>431.17955941</v>
      </c>
      <c r="T47" s="20" t="n">
        <v>5.07442075</v>
      </c>
    </row>
    <row r="48" spans="1:20">
      <c r="A48" s="15" t="s">
        <v>368</v>
      </c>
      <c r="B48" s="17" t="n">
        <v>9841</v>
      </c>
      <c r="C48" s="18">
        <f>(30.0/B48*100)</f>
        <v/>
      </c>
      <c r="D48" s="19" t="n">
        <v>9811</v>
      </c>
      <c r="E48" s="18" t="n">
        <v>496.7602229</v>
      </c>
      <c r="F48" s="20" t="n">
        <v>4.86957324</v>
      </c>
      <c r="G48" s="18" t="n">
        <v>510.42045331</v>
      </c>
      <c r="H48" s="20" t="n">
        <v>6.48601016</v>
      </c>
      <c r="I48" s="18" t="n">
        <v>496.62674615</v>
      </c>
      <c r="J48" s="20" t="n">
        <v>10.26994107</v>
      </c>
      <c r="K48" s="18" t="n">
        <v>535.94062128</v>
      </c>
      <c r="L48" s="20" t="n">
        <v>4.55308929</v>
      </c>
      <c r="M48" s="18" t="s">
        <v>327</v>
      </c>
      <c r="N48" s="20" t="s">
        <v>327</v>
      </c>
      <c r="O48" s="18" t="s">
        <v>327</v>
      </c>
      <c r="P48" s="20" t="s">
        <v>327</v>
      </c>
      <c r="Q48" s="18" t="s">
        <v>327</v>
      </c>
      <c r="R48" s="20" t="s">
        <v>327</v>
      </c>
      <c r="S48" s="18" t="n">
        <v>437.58803523</v>
      </c>
      <c r="T48" s="20" t="n">
        <v>11.99982086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431.13427107</v>
      </c>
      <c r="F52" s="20" t="n">
        <v>4.39936352</v>
      </c>
      <c r="G52" s="18" t="n">
        <v>458.49260376</v>
      </c>
      <c r="H52" s="20" t="n">
        <v>4.45533897</v>
      </c>
      <c r="I52" s="18" t="n">
        <v>490.83748682</v>
      </c>
      <c r="J52" s="20" t="n">
        <v>5.82948354</v>
      </c>
      <c r="K52" s="18" t="n">
        <v>485.33342368</v>
      </c>
      <c r="L52" s="20" t="n">
        <v>2.56869582</v>
      </c>
      <c r="M52" s="18" t="s">
        <v>327</v>
      </c>
      <c r="N52" s="20" t="s">
        <v>327</v>
      </c>
      <c r="O52" s="18" t="s">
        <v>327</v>
      </c>
      <c r="P52" s="20" t="s">
        <v>327</v>
      </c>
      <c r="Q52" s="18" t="s">
        <v>327</v>
      </c>
      <c r="R52" s="20" t="s">
        <v>327</v>
      </c>
      <c r="S52" s="18" t="n">
        <v>427.25746912</v>
      </c>
      <c r="T52" s="20" t="n">
        <v>6.6373413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516.0370140700001</v>
      </c>
      <c r="F56" s="20" t="n">
        <v>4.91803539</v>
      </c>
      <c r="G56" s="18" t="n">
        <v>516.4297421799999</v>
      </c>
      <c r="H56" s="20" t="n">
        <v>4.45667618</v>
      </c>
      <c r="I56" s="18" t="n">
        <v>541.24777908</v>
      </c>
      <c r="J56" s="20" t="n">
        <v>4.60719004</v>
      </c>
      <c r="K56" s="18" t="n">
        <v>524.99526096</v>
      </c>
      <c r="L56" s="20" t="n">
        <v>2.62284739</v>
      </c>
      <c r="M56" s="18" t="s">
        <v>327</v>
      </c>
      <c r="N56" s="20" t="s">
        <v>327</v>
      </c>
      <c r="O56" s="18" t="s">
        <v>327</v>
      </c>
      <c r="P56" s="20" t="s">
        <v>327</v>
      </c>
      <c r="Q56" s="18" t="s">
        <v>327</v>
      </c>
      <c r="R56" s="20" t="s">
        <v>327</v>
      </c>
      <c r="S56" s="18" t="n">
        <v>509.149927</v>
      </c>
      <c r="T56" s="20" t="n">
        <v>10.25165246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445.22816475</v>
      </c>
      <c r="F61" s="20" t="n">
        <v>3.84611322</v>
      </c>
      <c r="G61" s="18" t="n">
        <v>458.84081521</v>
      </c>
      <c r="H61" s="20" t="n">
        <v>4.47530317</v>
      </c>
      <c r="I61" s="18" t="n">
        <v>475.80719475</v>
      </c>
      <c r="J61" s="20" t="n">
        <v>6.96840302</v>
      </c>
      <c r="K61" s="18" t="n">
        <v>492.6609931</v>
      </c>
      <c r="L61" s="20" t="n">
        <v>2.86212518</v>
      </c>
      <c r="M61" s="18" t="s">
        <v>327</v>
      </c>
      <c r="N61" s="20" t="s">
        <v>327</v>
      </c>
      <c r="O61" s="18" t="s">
        <v>327</v>
      </c>
      <c r="P61" s="20" t="s">
        <v>327</v>
      </c>
      <c r="Q61" s="18" t="s">
        <v>327</v>
      </c>
      <c r="R61" s="20" t="s">
        <v>327</v>
      </c>
      <c r="S61" s="18" t="n">
        <v>431.1445536</v>
      </c>
      <c r="T61" s="20" t="n">
        <v>6.73026296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365.23445365</v>
      </c>
      <c r="F67" s="20" t="n">
        <v>2.1306276</v>
      </c>
      <c r="G67" s="18" t="n">
        <v>391.92163976</v>
      </c>
      <c r="H67" s="20" t="n">
        <v>4.5741982</v>
      </c>
      <c r="I67" s="18" t="n">
        <v>398.99125168</v>
      </c>
      <c r="J67" s="20" t="n">
        <v>4.72074833</v>
      </c>
      <c r="K67" s="18" t="n">
        <v>420.76767121</v>
      </c>
      <c r="L67" s="20" t="n">
        <v>2.92991006</v>
      </c>
      <c r="M67" s="18" t="s">
        <v>327</v>
      </c>
      <c r="N67" s="20" t="s">
        <v>327</v>
      </c>
      <c r="O67" s="18" t="s">
        <v>327</v>
      </c>
      <c r="P67" s="20" t="s">
        <v>327</v>
      </c>
      <c r="Q67" s="18" t="s">
        <v>327</v>
      </c>
      <c r="R67" s="20" t="s">
        <v>327</v>
      </c>
      <c r="S67" s="18" t="n">
        <v>326.71640786</v>
      </c>
      <c r="T67" s="20" t="n">
        <v>7.23115459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417.11186195</v>
      </c>
      <c r="F73" s="20" t="n">
        <v>2.89152175</v>
      </c>
      <c r="G73" s="18" t="n">
        <v>421.27952742</v>
      </c>
      <c r="H73" s="20" t="n">
        <v>3.71114456</v>
      </c>
      <c r="I73" s="18" t="n">
        <v>423.19724947</v>
      </c>
      <c r="J73" s="20" t="n">
        <v>5.04854792</v>
      </c>
      <c r="K73" s="18" t="n">
        <v>435.30911062</v>
      </c>
      <c r="L73" s="20" t="n">
        <v>3.63278398</v>
      </c>
      <c r="M73" s="18" t="s">
        <v>327</v>
      </c>
      <c r="N73" s="20" t="s">
        <v>327</v>
      </c>
      <c r="O73" s="18" t="s">
        <v>327</v>
      </c>
      <c r="P73" s="20" t="s">
        <v>327</v>
      </c>
      <c r="Q73" s="18" t="s">
        <v>327</v>
      </c>
      <c r="R73" s="20" t="s">
        <v>327</v>
      </c>
      <c r="S73" s="18" t="n">
        <v>379.68141117</v>
      </c>
      <c r="T73" s="20" t="n">
        <v>7.21354849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472.17564416</v>
      </c>
      <c r="F7" s="20" t="n">
        <v>3.35126852</v>
      </c>
      <c r="G7" s="18" t="n">
        <v>480.7852619</v>
      </c>
      <c r="H7" s="20" t="n">
        <v>3.55973432</v>
      </c>
      <c r="I7" s="18" t="n">
        <v>504.91562533</v>
      </c>
      <c r="J7" s="20" t="n">
        <v>6.46842621</v>
      </c>
      <c r="K7" s="18" t="n">
        <v>530.20051232</v>
      </c>
      <c r="L7" s="20" t="n">
        <v>1.84376291</v>
      </c>
      <c r="M7" s="18" t="s">
        <v>327</v>
      </c>
      <c r="N7" s="20" t="s">
        <v>327</v>
      </c>
      <c r="O7" s="18" t="s">
        <v>327</v>
      </c>
      <c r="P7" s="20" t="s">
        <v>327</v>
      </c>
      <c r="Q7" s="18" t="s">
        <v>327</v>
      </c>
      <c r="R7" s="20" t="s">
        <v>327</v>
      </c>
      <c r="S7" s="18" t="n">
        <v>479.84531488</v>
      </c>
      <c r="T7" s="20" t="n">
        <v>5.03470229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453.55553758</v>
      </c>
      <c r="F9" s="20" t="n">
        <v>6.94658246</v>
      </c>
      <c r="G9" s="18" t="n">
        <v>466.43794353</v>
      </c>
      <c r="H9" s="20" t="n">
        <v>8.22856941</v>
      </c>
      <c r="I9" s="18" t="n">
        <v>479.40389835</v>
      </c>
      <c r="J9" s="20" t="n">
        <v>10.71873356</v>
      </c>
      <c r="K9" s="18" t="s">
        <v>327</v>
      </c>
      <c r="L9" s="20" t="s">
        <v>327</v>
      </c>
      <c r="M9" s="18" t="s">
        <v>327</v>
      </c>
      <c r="N9" s="20" t="s">
        <v>327</v>
      </c>
      <c r="O9" s="18" t="n">
        <v>374.78530698</v>
      </c>
      <c r="P9" s="20" t="n">
        <v>11.62763904</v>
      </c>
      <c r="Q9" s="18" t="s">
        <v>327</v>
      </c>
      <c r="R9" s="20" t="s">
        <v>327</v>
      </c>
      <c r="S9" s="18" t="n">
        <v>456.12016198</v>
      </c>
      <c r="T9" s="20" t="n">
        <v>7.69006547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437.93078083</v>
      </c>
      <c r="F13" s="20" t="n">
        <v>6.82521392</v>
      </c>
      <c r="G13" s="18" t="n">
        <v>463.21700669</v>
      </c>
      <c r="H13" s="20" t="n">
        <v>10.06179631</v>
      </c>
      <c r="I13" s="18" t="n">
        <v>487.5486046</v>
      </c>
      <c r="J13" s="20" t="n">
        <v>17.5697175</v>
      </c>
      <c r="K13" s="18" t="n">
        <v>511.30419768</v>
      </c>
      <c r="L13" s="20" t="n">
        <v>2.36876931</v>
      </c>
      <c r="M13" s="18" t="s">
        <v>327</v>
      </c>
      <c r="N13" s="20" t="s">
        <v>327</v>
      </c>
      <c r="O13" s="18" t="n">
        <v>436.36003517</v>
      </c>
      <c r="P13" s="20" t="n">
        <v>6.43426798</v>
      </c>
      <c r="Q13" s="18" t="s">
        <v>327</v>
      </c>
      <c r="R13" s="20" t="s">
        <v>327</v>
      </c>
      <c r="S13" s="18" t="n">
        <v>450.64124635</v>
      </c>
      <c r="T13" s="20" t="n">
        <v>7.58383347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404.67835368</v>
      </c>
      <c r="F18" s="20" t="n">
        <v>4.81726677</v>
      </c>
      <c r="G18" s="18" t="n">
        <v>463.00937536</v>
      </c>
      <c r="H18" s="20" t="n">
        <v>5.07704245</v>
      </c>
      <c r="I18" s="18" t="n">
        <v>487.86991483</v>
      </c>
      <c r="J18" s="20" t="n">
        <v>3.35997679</v>
      </c>
      <c r="K18" s="18" t="n">
        <v>453.29258969</v>
      </c>
      <c r="L18" s="20" t="n">
        <v>4.7530233</v>
      </c>
      <c r="M18" s="18" t="s">
        <v>327</v>
      </c>
      <c r="N18" s="20" t="s">
        <v>327</v>
      </c>
      <c r="O18" s="18" t="s">
        <v>327</v>
      </c>
      <c r="P18" s="20" t="s">
        <v>327</v>
      </c>
      <c r="Q18" s="18" t="s">
        <v>327</v>
      </c>
      <c r="R18" s="20" t="s">
        <v>327</v>
      </c>
      <c r="S18" s="18" t="n">
        <v>409.18722425</v>
      </c>
      <c r="T18" s="20" t="n">
        <v>7.31172182</v>
      </c>
    </row>
    <row r="19" spans="1:20">
      <c r="A19" s="15" t="s">
        <v>339</v>
      </c>
      <c r="B19" s="17" t="n">
        <v>5658</v>
      </c>
      <c r="C19" s="18">
        <f>(257.0/B19*100)</f>
        <v/>
      </c>
      <c r="D19" s="19" t="n">
        <v>5401</v>
      </c>
      <c r="E19" s="18" t="n">
        <v>418.61493504</v>
      </c>
      <c r="F19" s="20" t="n">
        <v>7.34168949</v>
      </c>
      <c r="G19" s="18" t="n">
        <v>432.84369342</v>
      </c>
      <c r="H19" s="20" t="n">
        <v>5.89511704</v>
      </c>
      <c r="I19" s="18" t="n">
        <v>472.70314777</v>
      </c>
      <c r="J19" s="20" t="n">
        <v>8.59413808</v>
      </c>
      <c r="K19" s="18" t="n">
        <v>491.08886027</v>
      </c>
      <c r="L19" s="20" t="n">
        <v>2.46852131</v>
      </c>
      <c r="M19" s="18" t="s">
        <v>327</v>
      </c>
      <c r="N19" s="20" t="s">
        <v>327</v>
      </c>
      <c r="O19" s="18" t="s">
        <v>327</v>
      </c>
      <c r="P19" s="20" t="s">
        <v>327</v>
      </c>
      <c r="Q19" s="18" t="s">
        <v>327</v>
      </c>
      <c r="R19" s="20" t="s">
        <v>327</v>
      </c>
      <c r="S19" s="18" t="n">
        <v>437.27523015</v>
      </c>
      <c r="T19" s="20" t="n">
        <v>7.34367402</v>
      </c>
    </row>
    <row r="20" spans="1:20">
      <c r="A20" s="15" t="s">
        <v>340</v>
      </c>
      <c r="B20" s="17" t="n">
        <v>3371</v>
      </c>
      <c r="C20" s="18">
        <f>(82.0/B20*100)</f>
        <v/>
      </c>
      <c r="D20" s="19" t="n">
        <v>3289</v>
      </c>
      <c r="E20" s="18" t="n">
        <v>407.60191967</v>
      </c>
      <c r="F20" s="20" t="n">
        <v>5.84990353</v>
      </c>
      <c r="G20" s="18" t="n">
        <v>431.16835194</v>
      </c>
      <c r="H20" s="20" t="n">
        <v>7.39151807</v>
      </c>
      <c r="I20" s="18" t="n">
        <v>407.51724419</v>
      </c>
      <c r="J20" s="20" t="n">
        <v>20.93239461</v>
      </c>
      <c r="K20" s="18" t="n">
        <v>484.13350066</v>
      </c>
      <c r="L20" s="20" t="n">
        <v>1.70062162</v>
      </c>
      <c r="M20" s="18" t="s">
        <v>327</v>
      </c>
      <c r="N20" s="20" t="s">
        <v>327</v>
      </c>
      <c r="O20" s="18" t="s">
        <v>327</v>
      </c>
      <c r="P20" s="20" t="s">
        <v>327</v>
      </c>
      <c r="Q20" s="18" t="s">
        <v>327</v>
      </c>
      <c r="R20" s="20" t="s">
        <v>327</v>
      </c>
      <c r="S20" s="18" t="n">
        <v>425.89552281</v>
      </c>
      <c r="T20" s="20" t="n">
        <v>8.751327699999999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426.22804754</v>
      </c>
      <c r="F23" s="20" t="n">
        <v>4.684857</v>
      </c>
      <c r="G23" s="18" t="n">
        <v>453.09437141</v>
      </c>
      <c r="H23" s="20" t="n">
        <v>4.63649799</v>
      </c>
      <c r="I23" s="18" t="n">
        <v>468.08143849</v>
      </c>
      <c r="J23" s="20" t="n">
        <v>6.37860278</v>
      </c>
      <c r="K23" s="18" t="n">
        <v>501.07728139</v>
      </c>
      <c r="L23" s="20" t="n">
        <v>2.63277914</v>
      </c>
      <c r="M23" s="18" t="s">
        <v>327</v>
      </c>
      <c r="N23" s="20" t="s">
        <v>327</v>
      </c>
      <c r="O23" s="18" t="s">
        <v>327</v>
      </c>
      <c r="P23" s="20" t="s">
        <v>327</v>
      </c>
      <c r="Q23" s="18" t="s">
        <v>327</v>
      </c>
      <c r="R23" s="20" t="s">
        <v>327</v>
      </c>
      <c r="S23" s="18" t="n">
        <v>435.3016045</v>
      </c>
      <c r="T23" s="20" t="n">
        <v>6.21578192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492.47857671</v>
      </c>
      <c r="F25" s="20" t="n">
        <v>5.30486361</v>
      </c>
      <c r="G25" s="18" t="n">
        <v>510.22487955</v>
      </c>
      <c r="H25" s="20" t="n">
        <v>4.35283158</v>
      </c>
      <c r="I25" s="18" t="n">
        <v>555.02325107</v>
      </c>
      <c r="J25" s="20" t="n">
        <v>6.3126565</v>
      </c>
      <c r="K25" s="18" t="n">
        <v>519.03114823</v>
      </c>
      <c r="L25" s="20" t="n">
        <v>3.5595895</v>
      </c>
      <c r="M25" s="18" t="s">
        <v>327</v>
      </c>
      <c r="N25" s="20" t="s">
        <v>327</v>
      </c>
      <c r="O25" s="18" t="s">
        <v>327</v>
      </c>
      <c r="P25" s="20" t="s">
        <v>327</v>
      </c>
      <c r="Q25" s="18" t="s">
        <v>327</v>
      </c>
      <c r="R25" s="20" t="s">
        <v>327</v>
      </c>
      <c r="S25" s="18" t="n">
        <v>498.11532661</v>
      </c>
      <c r="T25" s="20" t="n">
        <v>8.13337595</v>
      </c>
    </row>
    <row r="26" spans="1:20">
      <c r="A26" s="15" t="s">
        <v>346</v>
      </c>
      <c r="B26" s="17" t="n">
        <v>4869</v>
      </c>
      <c r="C26" s="18">
        <f>(185.0/B26*100)</f>
        <v/>
      </c>
      <c r="D26" s="19" t="n">
        <v>4684</v>
      </c>
      <c r="E26" s="18" t="n">
        <v>466.92745827</v>
      </c>
      <c r="F26" s="20" t="n">
        <v>4.3055773</v>
      </c>
      <c r="G26" s="18" t="n">
        <v>470.40513995</v>
      </c>
      <c r="H26" s="20" t="n">
        <v>3.02485886</v>
      </c>
      <c r="I26" s="18" t="n">
        <v>486.04147132</v>
      </c>
      <c r="J26" s="20" t="n">
        <v>5.59432478</v>
      </c>
      <c r="K26" s="18" t="n">
        <v>503.65984055</v>
      </c>
      <c r="L26" s="20" t="n">
        <v>1.85827654</v>
      </c>
      <c r="M26" s="18" t="s">
        <v>327</v>
      </c>
      <c r="N26" s="20" t="s">
        <v>327</v>
      </c>
      <c r="O26" s="18" t="s">
        <v>327</v>
      </c>
      <c r="P26" s="20" t="s">
        <v>327</v>
      </c>
      <c r="Q26" s="18" t="s">
        <v>327</v>
      </c>
      <c r="R26" s="20" t="s">
        <v>327</v>
      </c>
      <c r="S26" s="18" t="n">
        <v>465.03287992</v>
      </c>
      <c r="T26" s="20" t="n">
        <v>6.94050532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473.52172914</v>
      </c>
      <c r="F32" s="20" t="n">
        <v>3.88154816</v>
      </c>
      <c r="G32" s="18" t="n">
        <v>491.56096152</v>
      </c>
      <c r="H32" s="20" t="n">
        <v>4.03427622</v>
      </c>
      <c r="I32" s="18" t="n">
        <v>511.48255065</v>
      </c>
      <c r="J32" s="20" t="n">
        <v>5.96886334</v>
      </c>
      <c r="K32" s="18" t="n">
        <v>512.921909</v>
      </c>
      <c r="L32" s="20" t="n">
        <v>2.68930248</v>
      </c>
      <c r="M32" s="18" t="s">
        <v>327</v>
      </c>
      <c r="N32" s="20" t="s">
        <v>327</v>
      </c>
      <c r="O32" s="18" t="s">
        <v>327</v>
      </c>
      <c r="P32" s="20" t="s">
        <v>327</v>
      </c>
      <c r="Q32" s="18" t="s">
        <v>327</v>
      </c>
      <c r="R32" s="20" t="s">
        <v>327</v>
      </c>
      <c r="S32" s="18" t="n">
        <v>457.997885</v>
      </c>
      <c r="T32" s="20" t="n">
        <v>7.90247886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427.34422593</v>
      </c>
      <c r="F34" s="20" t="n">
        <v>4.34691048</v>
      </c>
      <c r="G34" s="18" t="n">
        <v>440.50099839</v>
      </c>
      <c r="H34" s="20" t="n">
        <v>4.26800136</v>
      </c>
      <c r="I34" s="18" t="n">
        <v>447.04452979</v>
      </c>
      <c r="J34" s="20" t="n">
        <v>7.57688527</v>
      </c>
      <c r="K34" s="18" t="n">
        <v>484.84241139</v>
      </c>
      <c r="L34" s="20" t="n">
        <v>2.69159379</v>
      </c>
      <c r="M34" s="18" t="s">
        <v>327</v>
      </c>
      <c r="N34" s="20" t="s">
        <v>327</v>
      </c>
      <c r="O34" s="18" t="n">
        <v>306.56969545</v>
      </c>
      <c r="P34" s="20" t="n">
        <v>10.27624616</v>
      </c>
      <c r="Q34" s="18" t="s">
        <v>327</v>
      </c>
      <c r="R34" s="20" t="s">
        <v>327</v>
      </c>
      <c r="S34" s="18" t="n">
        <v>433.99286609</v>
      </c>
      <c r="T34" s="20" t="n">
        <v>4.87540803</v>
      </c>
    </row>
    <row r="35" spans="1:20">
      <c r="A35" s="15" t="s">
        <v>355</v>
      </c>
      <c r="B35" s="17" t="n">
        <v>6406</v>
      </c>
      <c r="C35" s="18">
        <f>(98.0/B35*100)</f>
        <v/>
      </c>
      <c r="D35" s="19" t="n">
        <v>6308</v>
      </c>
      <c r="E35" s="18" t="n">
        <v>495.9682649</v>
      </c>
      <c r="F35" s="20" t="n">
        <v>4.26054656</v>
      </c>
      <c r="G35" s="18" t="n">
        <v>519.97575785</v>
      </c>
      <c r="H35" s="20" t="n">
        <v>3.62275143</v>
      </c>
      <c r="I35" s="18" t="n">
        <v>526.986025</v>
      </c>
      <c r="J35" s="20" t="n">
        <v>5.31197504</v>
      </c>
      <c r="K35" s="18" t="n">
        <v>515.40103217</v>
      </c>
      <c r="L35" s="20" t="n">
        <v>2.23984643</v>
      </c>
      <c r="M35" s="18" t="s">
        <v>327</v>
      </c>
      <c r="N35" s="20" t="s">
        <v>327</v>
      </c>
      <c r="O35" s="18" t="n">
        <v>374.85244494</v>
      </c>
      <c r="P35" s="20" t="n">
        <v>5.84040672</v>
      </c>
      <c r="Q35" s="18" t="s">
        <v>327</v>
      </c>
      <c r="R35" s="20" t="s">
        <v>327</v>
      </c>
      <c r="S35" s="18" t="n">
        <v>510.10521209</v>
      </c>
      <c r="T35" s="20" t="n">
        <v>5.99056275</v>
      </c>
    </row>
    <row r="36" spans="1:20">
      <c r="A36" s="15" t="s">
        <v>356</v>
      </c>
      <c r="B36" s="17" t="n">
        <v>6736</v>
      </c>
      <c r="C36" s="18">
        <f>(122.0/B36*100)</f>
        <v/>
      </c>
      <c r="D36" s="19" t="n">
        <v>6614</v>
      </c>
      <c r="E36" s="18" t="n">
        <v>437.37255485</v>
      </c>
      <c r="F36" s="20" t="n">
        <v>4.91871602</v>
      </c>
      <c r="G36" s="18" t="n">
        <v>466.12902161</v>
      </c>
      <c r="H36" s="20" t="n">
        <v>4.21829076</v>
      </c>
      <c r="I36" s="18" t="n">
        <v>495.54355126</v>
      </c>
      <c r="J36" s="20" t="n">
        <v>3.85007623</v>
      </c>
      <c r="K36" s="18" t="n">
        <v>503.53411424</v>
      </c>
      <c r="L36" s="20" t="n">
        <v>2.14566851</v>
      </c>
      <c r="M36" s="18" t="s">
        <v>327</v>
      </c>
      <c r="N36" s="20" t="s">
        <v>327</v>
      </c>
      <c r="O36" s="18" t="s">
        <v>327</v>
      </c>
      <c r="P36" s="20" t="s">
        <v>327</v>
      </c>
      <c r="Q36" s="18" t="s">
        <v>327</v>
      </c>
      <c r="R36" s="20" t="s">
        <v>327</v>
      </c>
      <c r="S36" s="18" t="n">
        <v>468.87705126</v>
      </c>
      <c r="T36" s="20" t="n">
        <v>5.98226175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474.39502834</v>
      </c>
      <c r="F40" s="20" t="n">
        <v>4.33745638</v>
      </c>
      <c r="G40" s="18" t="n">
        <v>517.33551591</v>
      </c>
      <c r="H40" s="20" t="n">
        <v>3.19767712</v>
      </c>
      <c r="I40" s="18" t="n">
        <v>525.9379850399999</v>
      </c>
      <c r="J40" s="20" t="n">
        <v>6.98657549</v>
      </c>
      <c r="K40" s="18" t="n">
        <v>527.90431962</v>
      </c>
      <c r="L40" s="20" t="n">
        <v>4.16341999</v>
      </c>
      <c r="M40" s="18" t="s">
        <v>327</v>
      </c>
      <c r="N40" s="20" t="s">
        <v>327</v>
      </c>
      <c r="O40" s="18" t="n">
        <v>496.75531263</v>
      </c>
      <c r="P40" s="20" t="n">
        <v>2.35939816</v>
      </c>
      <c r="Q40" s="18" t="s">
        <v>327</v>
      </c>
      <c r="R40" s="20" t="s">
        <v>327</v>
      </c>
      <c r="S40" s="18" t="n">
        <v>466.2274975</v>
      </c>
      <c r="T40" s="20" t="n">
        <v>8.52941251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434.3599387</v>
      </c>
      <c r="F47" s="20" t="n">
        <v>4.07160912</v>
      </c>
      <c r="G47" s="18" t="n">
        <v>457.04220881</v>
      </c>
      <c r="H47" s="20" t="n">
        <v>5.29215426</v>
      </c>
      <c r="I47" s="18" t="n">
        <v>453.59764789</v>
      </c>
      <c r="J47" s="20" t="n">
        <v>6.79467211</v>
      </c>
      <c r="K47" s="18" t="n">
        <v>451.12537899</v>
      </c>
      <c r="L47" s="20" t="n">
        <v>5.7320013</v>
      </c>
      <c r="M47" s="18" t="s">
        <v>327</v>
      </c>
      <c r="N47" s="20" t="s">
        <v>327</v>
      </c>
      <c r="O47" s="18" t="s">
        <v>327</v>
      </c>
      <c r="P47" s="20" t="s">
        <v>327</v>
      </c>
      <c r="Q47" s="18" t="s">
        <v>327</v>
      </c>
      <c r="R47" s="20" t="s">
        <v>327</v>
      </c>
      <c r="S47" s="18" t="n">
        <v>434.93423983</v>
      </c>
      <c r="T47" s="20" t="n">
        <v>5.56788053</v>
      </c>
    </row>
    <row r="48" spans="1:20">
      <c r="A48" s="15" t="s">
        <v>368</v>
      </c>
      <c r="B48" s="17" t="n">
        <v>9841</v>
      </c>
      <c r="C48" s="18">
        <f>(30.0/B48*100)</f>
        <v/>
      </c>
      <c r="D48" s="19" t="n">
        <v>9811</v>
      </c>
      <c r="E48" s="18" t="n">
        <v>495.1467789</v>
      </c>
      <c r="F48" s="20" t="n">
        <v>4.71224425</v>
      </c>
      <c r="G48" s="18" t="n">
        <v>518.87871189</v>
      </c>
      <c r="H48" s="20" t="n">
        <v>7.44978227</v>
      </c>
      <c r="I48" s="18" t="n">
        <v>487.22900641</v>
      </c>
      <c r="J48" s="20" t="n">
        <v>9.922240220000001</v>
      </c>
      <c r="K48" s="18" t="n">
        <v>535.94062128</v>
      </c>
      <c r="L48" s="20" t="n">
        <v>4.55308929</v>
      </c>
      <c r="M48" s="18" t="s">
        <v>327</v>
      </c>
      <c r="N48" s="20" t="s">
        <v>327</v>
      </c>
      <c r="O48" s="18" t="s">
        <v>327</v>
      </c>
      <c r="P48" s="20" t="s">
        <v>327</v>
      </c>
      <c r="Q48" s="18" t="s">
        <v>327</v>
      </c>
      <c r="R48" s="20" t="s">
        <v>327</v>
      </c>
      <c r="S48" s="18" t="n">
        <v>440.13253055</v>
      </c>
      <c r="T48" s="20" t="n">
        <v>13.67523938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431.64778842</v>
      </c>
      <c r="F52" s="20" t="n">
        <v>4.59205032</v>
      </c>
      <c r="G52" s="18" t="n">
        <v>455.35757364</v>
      </c>
      <c r="H52" s="20" t="n">
        <v>4.73517762</v>
      </c>
      <c r="I52" s="18" t="n">
        <v>493.10225678</v>
      </c>
      <c r="J52" s="20" t="n">
        <v>5.75860654</v>
      </c>
      <c r="K52" s="18" t="n">
        <v>485.33342368</v>
      </c>
      <c r="L52" s="20" t="n">
        <v>2.56869582</v>
      </c>
      <c r="M52" s="18" t="s">
        <v>327</v>
      </c>
      <c r="N52" s="20" t="s">
        <v>327</v>
      </c>
      <c r="O52" s="18" t="s">
        <v>327</v>
      </c>
      <c r="P52" s="20" t="s">
        <v>327</v>
      </c>
      <c r="Q52" s="18" t="s">
        <v>327</v>
      </c>
      <c r="R52" s="20" t="s">
        <v>327</v>
      </c>
      <c r="S52" s="18" t="n">
        <v>430.85251223</v>
      </c>
      <c r="T52" s="20" t="n">
        <v>6.70212528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516.12758265</v>
      </c>
      <c r="F56" s="20" t="n">
        <v>5.14337176</v>
      </c>
      <c r="G56" s="18" t="n">
        <v>519.19782491</v>
      </c>
      <c r="H56" s="20" t="n">
        <v>4.51341823</v>
      </c>
      <c r="I56" s="18" t="n">
        <v>538.18550552</v>
      </c>
      <c r="J56" s="20" t="n">
        <v>4.21377551</v>
      </c>
      <c r="K56" s="18" t="n">
        <v>524.99526096</v>
      </c>
      <c r="L56" s="20" t="n">
        <v>2.62284739</v>
      </c>
      <c r="M56" s="18" t="s">
        <v>327</v>
      </c>
      <c r="N56" s="20" t="s">
        <v>327</v>
      </c>
      <c r="O56" s="18" t="s">
        <v>327</v>
      </c>
      <c r="P56" s="20" t="s">
        <v>327</v>
      </c>
      <c r="Q56" s="18" t="s">
        <v>327</v>
      </c>
      <c r="R56" s="20" t="s">
        <v>327</v>
      </c>
      <c r="S56" s="18" t="n">
        <v>506.16600371</v>
      </c>
      <c r="T56" s="20" t="n">
        <v>11.28470364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447.5757507</v>
      </c>
      <c r="F61" s="20" t="n">
        <v>3.94060408</v>
      </c>
      <c r="G61" s="18" t="n">
        <v>459.06618272</v>
      </c>
      <c r="H61" s="20" t="n">
        <v>4.4791987</v>
      </c>
      <c r="I61" s="18" t="n">
        <v>476.2452367</v>
      </c>
      <c r="J61" s="20" t="n">
        <v>8.169930280000001</v>
      </c>
      <c r="K61" s="18" t="n">
        <v>492.6609931</v>
      </c>
      <c r="L61" s="20" t="n">
        <v>2.86212518</v>
      </c>
      <c r="M61" s="18" t="s">
        <v>327</v>
      </c>
      <c r="N61" s="20" t="s">
        <v>327</v>
      </c>
      <c r="O61" s="18" t="s">
        <v>327</v>
      </c>
      <c r="P61" s="20" t="s">
        <v>327</v>
      </c>
      <c r="Q61" s="18" t="s">
        <v>327</v>
      </c>
      <c r="R61" s="20" t="s">
        <v>327</v>
      </c>
      <c r="S61" s="18" t="n">
        <v>430.13470395</v>
      </c>
      <c r="T61" s="20" t="n">
        <v>6.51165132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364.22632463</v>
      </c>
      <c r="F67" s="20" t="n">
        <v>2.22166608</v>
      </c>
      <c r="G67" s="18" t="n">
        <v>400.11908082</v>
      </c>
      <c r="H67" s="20" t="n">
        <v>5.37828867</v>
      </c>
      <c r="I67" s="18" t="n">
        <v>404.73698051</v>
      </c>
      <c r="J67" s="20" t="n">
        <v>5.14918079</v>
      </c>
      <c r="K67" s="18" t="n">
        <v>420.76767121</v>
      </c>
      <c r="L67" s="20" t="n">
        <v>2.92991006</v>
      </c>
      <c r="M67" s="18" t="s">
        <v>327</v>
      </c>
      <c r="N67" s="20" t="s">
        <v>327</v>
      </c>
      <c r="O67" s="18" t="s">
        <v>327</v>
      </c>
      <c r="P67" s="20" t="s">
        <v>327</v>
      </c>
      <c r="Q67" s="18" t="s">
        <v>327</v>
      </c>
      <c r="R67" s="20" t="s">
        <v>327</v>
      </c>
      <c r="S67" s="18" t="n">
        <v>319.93589165</v>
      </c>
      <c r="T67" s="20" t="n">
        <v>7.31823619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419.97223791</v>
      </c>
      <c r="F73" s="20" t="n">
        <v>2.90292416</v>
      </c>
      <c r="G73" s="18" t="n">
        <v>418.43901488</v>
      </c>
      <c r="H73" s="20" t="n">
        <v>3.82008188</v>
      </c>
      <c r="I73" s="18" t="n">
        <v>420.24535189</v>
      </c>
      <c r="J73" s="20" t="n">
        <v>5.04211803</v>
      </c>
      <c r="K73" s="18" t="n">
        <v>435.30911062</v>
      </c>
      <c r="L73" s="20" t="n">
        <v>3.63278398</v>
      </c>
      <c r="M73" s="18" t="s">
        <v>327</v>
      </c>
      <c r="N73" s="20" t="s">
        <v>327</v>
      </c>
      <c r="O73" s="18" t="s">
        <v>327</v>
      </c>
      <c r="P73" s="20" t="s">
        <v>327</v>
      </c>
      <c r="Q73" s="18" t="s">
        <v>327</v>
      </c>
      <c r="R73" s="20" t="s">
        <v>327</v>
      </c>
      <c r="S73" s="18" t="n">
        <v>386.06561524</v>
      </c>
      <c r="T73" s="20" t="n">
        <v>7.22365941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470.9397061</v>
      </c>
      <c r="F7" s="20" t="n">
        <v>3.49154185</v>
      </c>
      <c r="G7" s="18" t="n">
        <v>481.27544874</v>
      </c>
      <c r="H7" s="20" t="n">
        <v>3.3114837</v>
      </c>
      <c r="I7" s="18" t="n">
        <v>505.30899413</v>
      </c>
      <c r="J7" s="20" t="n">
        <v>6.32389642</v>
      </c>
      <c r="K7" s="18" t="n">
        <v>530.20051232</v>
      </c>
      <c r="L7" s="20" t="n">
        <v>1.84376291</v>
      </c>
      <c r="M7" s="18" t="s">
        <v>327</v>
      </c>
      <c r="N7" s="20" t="s">
        <v>327</v>
      </c>
      <c r="O7" s="18" t="s">
        <v>327</v>
      </c>
      <c r="P7" s="20" t="s">
        <v>327</v>
      </c>
      <c r="Q7" s="18" t="s">
        <v>327</v>
      </c>
      <c r="R7" s="20" t="s">
        <v>327</v>
      </c>
      <c r="S7" s="18" t="n">
        <v>480.88585181</v>
      </c>
      <c r="T7" s="20" t="n">
        <v>4.93815111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448.89064122</v>
      </c>
      <c r="F9" s="20" t="n">
        <v>7.72216186</v>
      </c>
      <c r="G9" s="18" t="n">
        <v>475.23288199</v>
      </c>
      <c r="H9" s="20" t="n">
        <v>7.40652833</v>
      </c>
      <c r="I9" s="18" t="n">
        <v>475.21967947</v>
      </c>
      <c r="J9" s="20" t="n">
        <v>10.12314251</v>
      </c>
      <c r="K9" s="18" t="s">
        <v>327</v>
      </c>
      <c r="L9" s="20" t="s">
        <v>327</v>
      </c>
      <c r="M9" s="18" t="s">
        <v>327</v>
      </c>
      <c r="N9" s="20" t="s">
        <v>327</v>
      </c>
      <c r="O9" s="18" t="n">
        <v>374.78530698</v>
      </c>
      <c r="P9" s="20" t="n">
        <v>11.62763904</v>
      </c>
      <c r="Q9" s="18" t="s">
        <v>327</v>
      </c>
      <c r="R9" s="20" t="s">
        <v>327</v>
      </c>
      <c r="S9" s="18" t="n">
        <v>452.68464962</v>
      </c>
      <c r="T9" s="20" t="n">
        <v>7.37139983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435.33145107</v>
      </c>
      <c r="F13" s="20" t="n">
        <v>7.27023044</v>
      </c>
      <c r="G13" s="18" t="n">
        <v>466.87302367</v>
      </c>
      <c r="H13" s="20" t="n">
        <v>8.931579149999999</v>
      </c>
      <c r="I13" s="18" t="n">
        <v>470.41408595</v>
      </c>
      <c r="J13" s="20" t="n">
        <v>16.8914257</v>
      </c>
      <c r="K13" s="18" t="n">
        <v>511.30419768</v>
      </c>
      <c r="L13" s="20" t="n">
        <v>2.36876931</v>
      </c>
      <c r="M13" s="18" t="s">
        <v>327</v>
      </c>
      <c r="N13" s="20" t="s">
        <v>327</v>
      </c>
      <c r="O13" s="18" t="n">
        <v>436.36003517</v>
      </c>
      <c r="P13" s="20" t="n">
        <v>6.43426798</v>
      </c>
      <c r="Q13" s="18" t="s">
        <v>327</v>
      </c>
      <c r="R13" s="20" t="s">
        <v>327</v>
      </c>
      <c r="S13" s="18" t="n">
        <v>451.38827211</v>
      </c>
      <c r="T13" s="20" t="n">
        <v>7.55574057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405.88194237</v>
      </c>
      <c r="F18" s="20" t="n">
        <v>4.99966118</v>
      </c>
      <c r="G18" s="18" t="n">
        <v>453.34401239</v>
      </c>
      <c r="H18" s="20" t="n">
        <v>4.19433108</v>
      </c>
      <c r="I18" s="18" t="n">
        <v>490.2393485</v>
      </c>
      <c r="J18" s="20" t="n">
        <v>3.72002068</v>
      </c>
      <c r="K18" s="18" t="n">
        <v>453.29258969</v>
      </c>
      <c r="L18" s="20" t="n">
        <v>4.7530233</v>
      </c>
      <c r="M18" s="18" t="s">
        <v>327</v>
      </c>
      <c r="N18" s="20" t="s">
        <v>327</v>
      </c>
      <c r="O18" s="18" t="s">
        <v>327</v>
      </c>
      <c r="P18" s="20" t="s">
        <v>327</v>
      </c>
      <c r="Q18" s="18" t="s">
        <v>327</v>
      </c>
      <c r="R18" s="20" t="s">
        <v>327</v>
      </c>
      <c r="S18" s="18" t="n">
        <v>410.6500125</v>
      </c>
      <c r="T18" s="20" t="n">
        <v>6.85140609</v>
      </c>
    </row>
    <row r="19" spans="1:20">
      <c r="A19" s="15" t="s">
        <v>339</v>
      </c>
      <c r="B19" s="17" t="n">
        <v>5658</v>
      </c>
      <c r="C19" s="18">
        <f>(257.0/B19*100)</f>
        <v/>
      </c>
      <c r="D19" s="19" t="n">
        <v>5401</v>
      </c>
      <c r="E19" s="18" t="n">
        <v>418.86101823</v>
      </c>
      <c r="F19" s="20" t="n">
        <v>8.16075622</v>
      </c>
      <c r="G19" s="18" t="n">
        <v>437.42841177</v>
      </c>
      <c r="H19" s="20" t="n">
        <v>5.0101362</v>
      </c>
      <c r="I19" s="18" t="n">
        <v>463.84777145</v>
      </c>
      <c r="J19" s="20" t="n">
        <v>7.65300585</v>
      </c>
      <c r="K19" s="18" t="n">
        <v>491.08886027</v>
      </c>
      <c r="L19" s="20" t="n">
        <v>2.46852131</v>
      </c>
      <c r="M19" s="18" t="s">
        <v>327</v>
      </c>
      <c r="N19" s="20" t="s">
        <v>327</v>
      </c>
      <c r="O19" s="18" t="s">
        <v>327</v>
      </c>
      <c r="P19" s="20" t="s">
        <v>327</v>
      </c>
      <c r="Q19" s="18" t="s">
        <v>327</v>
      </c>
      <c r="R19" s="20" t="s">
        <v>327</v>
      </c>
      <c r="S19" s="18" t="n">
        <v>439.48445939</v>
      </c>
      <c r="T19" s="20" t="n">
        <v>7.07571814</v>
      </c>
    </row>
    <row r="20" spans="1:20">
      <c r="A20" s="15" t="s">
        <v>340</v>
      </c>
      <c r="B20" s="17" t="n">
        <v>3371</v>
      </c>
      <c r="C20" s="18">
        <f>(82.0/B20*100)</f>
        <v/>
      </c>
      <c r="D20" s="19" t="n">
        <v>3289</v>
      </c>
      <c r="E20" s="18" t="n">
        <v>402.16747352</v>
      </c>
      <c r="F20" s="20" t="n">
        <v>5.88829247</v>
      </c>
      <c r="G20" s="18" t="n">
        <v>437.41233168</v>
      </c>
      <c r="H20" s="20" t="n">
        <v>7.61522923</v>
      </c>
      <c r="I20" s="18" t="n">
        <v>393.32750906</v>
      </c>
      <c r="J20" s="20" t="n">
        <v>19.74318405</v>
      </c>
      <c r="K20" s="18" t="n">
        <v>484.13350066</v>
      </c>
      <c r="L20" s="20" t="n">
        <v>1.70062162</v>
      </c>
      <c r="M20" s="18" t="s">
        <v>327</v>
      </c>
      <c r="N20" s="20" t="s">
        <v>327</v>
      </c>
      <c r="O20" s="18" t="s">
        <v>327</v>
      </c>
      <c r="P20" s="20" t="s">
        <v>327</v>
      </c>
      <c r="Q20" s="18" t="s">
        <v>327</v>
      </c>
      <c r="R20" s="20" t="s">
        <v>327</v>
      </c>
      <c r="S20" s="18" t="n">
        <v>425.52244127</v>
      </c>
      <c r="T20" s="20" t="n">
        <v>8.742474440000001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431.686432</v>
      </c>
      <c r="F23" s="20" t="n">
        <v>4.78597366</v>
      </c>
      <c r="G23" s="18" t="n">
        <v>448.99417021</v>
      </c>
      <c r="H23" s="20" t="n">
        <v>5.18779295</v>
      </c>
      <c r="I23" s="18" t="n">
        <v>465.71070777</v>
      </c>
      <c r="J23" s="20" t="n">
        <v>6.02309993</v>
      </c>
      <c r="K23" s="18" t="n">
        <v>501.07728139</v>
      </c>
      <c r="L23" s="20" t="n">
        <v>2.63277914</v>
      </c>
      <c r="M23" s="18" t="s">
        <v>327</v>
      </c>
      <c r="N23" s="20" t="s">
        <v>327</v>
      </c>
      <c r="O23" s="18" t="s">
        <v>327</v>
      </c>
      <c r="P23" s="20" t="s">
        <v>327</v>
      </c>
      <c r="Q23" s="18" t="s">
        <v>327</v>
      </c>
      <c r="R23" s="20" t="s">
        <v>327</v>
      </c>
      <c r="S23" s="18" t="n">
        <v>436.98765097</v>
      </c>
      <c r="T23" s="20" t="n">
        <v>6.39713198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494.98012106</v>
      </c>
      <c r="F25" s="20" t="n">
        <v>5.1752384</v>
      </c>
      <c r="G25" s="18" t="n">
        <v>510.10563087</v>
      </c>
      <c r="H25" s="20" t="n">
        <v>4.39115434</v>
      </c>
      <c r="I25" s="18" t="n">
        <v>553.2408120600001</v>
      </c>
      <c r="J25" s="20" t="n">
        <v>6.0856491</v>
      </c>
      <c r="K25" s="18" t="n">
        <v>519.03114823</v>
      </c>
      <c r="L25" s="20" t="n">
        <v>3.5595895</v>
      </c>
      <c r="M25" s="18" t="s">
        <v>327</v>
      </c>
      <c r="N25" s="20" t="s">
        <v>327</v>
      </c>
      <c r="O25" s="18" t="s">
        <v>327</v>
      </c>
      <c r="P25" s="20" t="s">
        <v>327</v>
      </c>
      <c r="Q25" s="18" t="s">
        <v>327</v>
      </c>
      <c r="R25" s="20" t="s">
        <v>327</v>
      </c>
      <c r="S25" s="18" t="n">
        <v>497.62204776</v>
      </c>
      <c r="T25" s="20" t="n">
        <v>8.31719373</v>
      </c>
    </row>
    <row r="26" spans="1:20">
      <c r="A26" s="15" t="s">
        <v>346</v>
      </c>
      <c r="B26" s="17" t="n">
        <v>4869</v>
      </c>
      <c r="C26" s="18">
        <f>(185.0/B26*100)</f>
        <v/>
      </c>
      <c r="D26" s="19" t="n">
        <v>4684</v>
      </c>
      <c r="E26" s="18" t="n">
        <v>466.01606941</v>
      </c>
      <c r="F26" s="20" t="n">
        <v>5.2633626</v>
      </c>
      <c r="G26" s="18" t="n">
        <v>470.58785277</v>
      </c>
      <c r="H26" s="20" t="n">
        <v>3.27231998</v>
      </c>
      <c r="I26" s="18" t="n">
        <v>484.58248116</v>
      </c>
      <c r="J26" s="20" t="n">
        <v>5.66732089</v>
      </c>
      <c r="K26" s="18" t="n">
        <v>503.65984055</v>
      </c>
      <c r="L26" s="20" t="n">
        <v>1.85827654</v>
      </c>
      <c r="M26" s="18" t="s">
        <v>327</v>
      </c>
      <c r="N26" s="20" t="s">
        <v>327</v>
      </c>
      <c r="O26" s="18" t="s">
        <v>327</v>
      </c>
      <c r="P26" s="20" t="s">
        <v>327</v>
      </c>
      <c r="Q26" s="18" t="s">
        <v>327</v>
      </c>
      <c r="R26" s="20" t="s">
        <v>327</v>
      </c>
      <c r="S26" s="18" t="n">
        <v>464.98926799</v>
      </c>
      <c r="T26" s="20" t="n">
        <v>6.70366938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467.69756041</v>
      </c>
      <c r="F32" s="20" t="n">
        <v>4.56328704</v>
      </c>
      <c r="G32" s="18" t="n">
        <v>493.10947476</v>
      </c>
      <c r="H32" s="20" t="n">
        <v>4.09982908</v>
      </c>
      <c r="I32" s="18" t="n">
        <v>511.05475533</v>
      </c>
      <c r="J32" s="20" t="n">
        <v>5.28134348</v>
      </c>
      <c r="K32" s="18" t="n">
        <v>512.921909</v>
      </c>
      <c r="L32" s="20" t="n">
        <v>2.68930248</v>
      </c>
      <c r="M32" s="18" t="s">
        <v>327</v>
      </c>
      <c r="N32" s="20" t="s">
        <v>327</v>
      </c>
      <c r="O32" s="18" t="s">
        <v>327</v>
      </c>
      <c r="P32" s="20" t="s">
        <v>327</v>
      </c>
      <c r="Q32" s="18" t="s">
        <v>327</v>
      </c>
      <c r="R32" s="20" t="s">
        <v>327</v>
      </c>
      <c r="S32" s="18" t="n">
        <v>455.78349619</v>
      </c>
      <c r="T32" s="20" t="n">
        <v>8.53184495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425.82551187</v>
      </c>
      <c r="F34" s="20" t="n">
        <v>4.25930855</v>
      </c>
      <c r="G34" s="18" t="n">
        <v>444.7987598</v>
      </c>
      <c r="H34" s="20" t="n">
        <v>4.13836684</v>
      </c>
      <c r="I34" s="18" t="n">
        <v>438.62241045</v>
      </c>
      <c r="J34" s="20" t="n">
        <v>6.25491414</v>
      </c>
      <c r="K34" s="18" t="n">
        <v>484.84241139</v>
      </c>
      <c r="L34" s="20" t="n">
        <v>2.69159379</v>
      </c>
      <c r="M34" s="18" t="s">
        <v>327</v>
      </c>
      <c r="N34" s="20" t="s">
        <v>327</v>
      </c>
      <c r="O34" s="18" t="n">
        <v>306.56969545</v>
      </c>
      <c r="P34" s="20" t="n">
        <v>10.27624616</v>
      </c>
      <c r="Q34" s="18" t="s">
        <v>327</v>
      </c>
      <c r="R34" s="20" t="s">
        <v>327</v>
      </c>
      <c r="S34" s="18" t="n">
        <v>434.51466599</v>
      </c>
      <c r="T34" s="20" t="n">
        <v>5.01003213</v>
      </c>
    </row>
    <row r="35" spans="1:20">
      <c r="A35" s="15" t="s">
        <v>355</v>
      </c>
      <c r="B35" s="17" t="n">
        <v>6406</v>
      </c>
      <c r="C35" s="18">
        <f>(98.0/B35*100)</f>
        <v/>
      </c>
      <c r="D35" s="19" t="n">
        <v>6308</v>
      </c>
      <c r="E35" s="18" t="n">
        <v>493.76320731</v>
      </c>
      <c r="F35" s="20" t="n">
        <v>4.82850299</v>
      </c>
      <c r="G35" s="18" t="n">
        <v>522.51500422</v>
      </c>
      <c r="H35" s="20" t="n">
        <v>3.84482763</v>
      </c>
      <c r="I35" s="18" t="n">
        <v>524.36800098</v>
      </c>
      <c r="J35" s="20" t="n">
        <v>4.52384397</v>
      </c>
      <c r="K35" s="18" t="n">
        <v>515.40103217</v>
      </c>
      <c r="L35" s="20" t="n">
        <v>2.23984643</v>
      </c>
      <c r="M35" s="18" t="s">
        <v>327</v>
      </c>
      <c r="N35" s="20" t="s">
        <v>327</v>
      </c>
      <c r="O35" s="18" t="n">
        <v>374.85244494</v>
      </c>
      <c r="P35" s="20" t="n">
        <v>5.84040672</v>
      </c>
      <c r="Q35" s="18" t="s">
        <v>327</v>
      </c>
      <c r="R35" s="20" t="s">
        <v>327</v>
      </c>
      <c r="S35" s="18" t="n">
        <v>511.19507916</v>
      </c>
      <c r="T35" s="20" t="n">
        <v>5.96903087</v>
      </c>
    </row>
    <row r="36" spans="1:20">
      <c r="A36" s="15" t="s">
        <v>356</v>
      </c>
      <c r="B36" s="17" t="n">
        <v>6736</v>
      </c>
      <c r="C36" s="18">
        <f>(122.0/B36*100)</f>
        <v/>
      </c>
      <c r="D36" s="19" t="n">
        <v>6614</v>
      </c>
      <c r="E36" s="18" t="n">
        <v>442.8938424</v>
      </c>
      <c r="F36" s="20" t="n">
        <v>5.04703269</v>
      </c>
      <c r="G36" s="18" t="n">
        <v>457.01655161</v>
      </c>
      <c r="H36" s="20" t="n">
        <v>4.27997703</v>
      </c>
      <c r="I36" s="18" t="n">
        <v>499.32014979</v>
      </c>
      <c r="J36" s="20" t="n">
        <v>3.6705906</v>
      </c>
      <c r="K36" s="18" t="n">
        <v>503.53411424</v>
      </c>
      <c r="L36" s="20" t="n">
        <v>2.14566851</v>
      </c>
      <c r="M36" s="18" t="s">
        <v>327</v>
      </c>
      <c r="N36" s="20" t="s">
        <v>327</v>
      </c>
      <c r="O36" s="18" t="s">
        <v>327</v>
      </c>
      <c r="P36" s="20" t="s">
        <v>327</v>
      </c>
      <c r="Q36" s="18" t="s">
        <v>327</v>
      </c>
      <c r="R36" s="20" t="s">
        <v>327</v>
      </c>
      <c r="S36" s="18" t="n">
        <v>467.56923618</v>
      </c>
      <c r="T36" s="20" t="n">
        <v>6.24579373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474.92705605</v>
      </c>
      <c r="F40" s="20" t="n">
        <v>4.20769019</v>
      </c>
      <c r="G40" s="18" t="n">
        <v>516.62172681</v>
      </c>
      <c r="H40" s="20" t="n">
        <v>3.5074319</v>
      </c>
      <c r="I40" s="18" t="n">
        <v>531.6428597</v>
      </c>
      <c r="J40" s="20" t="n">
        <v>5.91877126</v>
      </c>
      <c r="K40" s="18" t="n">
        <v>527.90431962</v>
      </c>
      <c r="L40" s="20" t="n">
        <v>4.16341999</v>
      </c>
      <c r="M40" s="18" t="s">
        <v>327</v>
      </c>
      <c r="N40" s="20" t="s">
        <v>327</v>
      </c>
      <c r="O40" s="18" t="n">
        <v>496.75531263</v>
      </c>
      <c r="P40" s="20" t="n">
        <v>2.35939816</v>
      </c>
      <c r="Q40" s="18" t="s">
        <v>327</v>
      </c>
      <c r="R40" s="20" t="s">
        <v>327</v>
      </c>
      <c r="S40" s="18" t="n">
        <v>456.516192</v>
      </c>
      <c r="T40" s="20" t="n">
        <v>8.248080119999999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437.05988431</v>
      </c>
      <c r="F47" s="20" t="n">
        <v>4.49903583</v>
      </c>
      <c r="G47" s="18" t="n">
        <v>455.11790749</v>
      </c>
      <c r="H47" s="20" t="n">
        <v>5.03582602</v>
      </c>
      <c r="I47" s="18" t="n">
        <v>454.82462881</v>
      </c>
      <c r="J47" s="20" t="n">
        <v>6.58714612</v>
      </c>
      <c r="K47" s="18" t="n">
        <v>451.12537899</v>
      </c>
      <c r="L47" s="20" t="n">
        <v>5.7320013</v>
      </c>
      <c r="M47" s="18" t="s">
        <v>327</v>
      </c>
      <c r="N47" s="20" t="s">
        <v>327</v>
      </c>
      <c r="O47" s="18" t="s">
        <v>327</v>
      </c>
      <c r="P47" s="20" t="s">
        <v>327</v>
      </c>
      <c r="Q47" s="18" t="s">
        <v>327</v>
      </c>
      <c r="R47" s="20" t="s">
        <v>327</v>
      </c>
      <c r="S47" s="18" t="n">
        <v>432.12381352</v>
      </c>
      <c r="T47" s="20" t="n">
        <v>5.15509565</v>
      </c>
    </row>
    <row r="48" spans="1:20">
      <c r="A48" s="15" t="s">
        <v>368</v>
      </c>
      <c r="B48" s="17" t="n">
        <v>9841</v>
      </c>
      <c r="C48" s="18">
        <f>(30.0/B48*100)</f>
        <v/>
      </c>
      <c r="D48" s="19" t="n">
        <v>9811</v>
      </c>
      <c r="E48" s="18" t="n">
        <v>494.65574013</v>
      </c>
      <c r="F48" s="20" t="n">
        <v>4.85025682</v>
      </c>
      <c r="G48" s="18" t="n">
        <v>513.65098125</v>
      </c>
      <c r="H48" s="20" t="n">
        <v>6.24223571</v>
      </c>
      <c r="I48" s="18" t="n">
        <v>498.0040227</v>
      </c>
      <c r="J48" s="20" t="n">
        <v>12.44457819</v>
      </c>
      <c r="K48" s="18" t="n">
        <v>535.94062128</v>
      </c>
      <c r="L48" s="20" t="n">
        <v>4.55308929</v>
      </c>
      <c r="M48" s="18" t="s">
        <v>327</v>
      </c>
      <c r="N48" s="20" t="s">
        <v>327</v>
      </c>
      <c r="O48" s="18" t="s">
        <v>327</v>
      </c>
      <c r="P48" s="20" t="s">
        <v>327</v>
      </c>
      <c r="Q48" s="18" t="s">
        <v>327</v>
      </c>
      <c r="R48" s="20" t="s">
        <v>327</v>
      </c>
      <c r="S48" s="18" t="n">
        <v>438.83850973</v>
      </c>
      <c r="T48" s="20" t="n">
        <v>11.85911818</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431.79106201</v>
      </c>
      <c r="F52" s="20" t="n">
        <v>4.45732665</v>
      </c>
      <c r="G52" s="18" t="n">
        <v>454.09785918</v>
      </c>
      <c r="H52" s="20" t="n">
        <v>4.62127484</v>
      </c>
      <c r="I52" s="18" t="n">
        <v>494.55440386</v>
      </c>
      <c r="J52" s="20" t="n">
        <v>5.55902197</v>
      </c>
      <c r="K52" s="18" t="n">
        <v>485.33342368</v>
      </c>
      <c r="L52" s="20" t="n">
        <v>2.56869582</v>
      </c>
      <c r="M52" s="18" t="s">
        <v>327</v>
      </c>
      <c r="N52" s="20" t="s">
        <v>327</v>
      </c>
      <c r="O52" s="18" t="s">
        <v>327</v>
      </c>
      <c r="P52" s="20" t="s">
        <v>327</v>
      </c>
      <c r="Q52" s="18" t="s">
        <v>327</v>
      </c>
      <c r="R52" s="20" t="s">
        <v>327</v>
      </c>
      <c r="S52" s="18" t="n">
        <v>432.54663488</v>
      </c>
      <c r="T52" s="20" t="n">
        <v>6.40763484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517.77789818</v>
      </c>
      <c r="F56" s="20" t="n">
        <v>4.8902833</v>
      </c>
      <c r="G56" s="18" t="n">
        <v>520.84837234</v>
      </c>
      <c r="H56" s="20" t="n">
        <v>4.66413389</v>
      </c>
      <c r="I56" s="18" t="n">
        <v>531.99815367</v>
      </c>
      <c r="J56" s="20" t="n">
        <v>4.03521738</v>
      </c>
      <c r="K56" s="18" t="n">
        <v>524.99526096</v>
      </c>
      <c r="L56" s="20" t="n">
        <v>2.62284739</v>
      </c>
      <c r="M56" s="18" t="s">
        <v>327</v>
      </c>
      <c r="N56" s="20" t="s">
        <v>327</v>
      </c>
      <c r="O56" s="18" t="s">
        <v>327</v>
      </c>
      <c r="P56" s="20" t="s">
        <v>327</v>
      </c>
      <c r="Q56" s="18" t="s">
        <v>327</v>
      </c>
      <c r="R56" s="20" t="s">
        <v>327</v>
      </c>
      <c r="S56" s="18" t="n">
        <v>503.57013077</v>
      </c>
      <c r="T56" s="20" t="n">
        <v>10.85807248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438.60821236</v>
      </c>
      <c r="F61" s="20" t="n">
        <v>4.16279436</v>
      </c>
      <c r="G61" s="18" t="n">
        <v>464.20684016</v>
      </c>
      <c r="H61" s="20" t="n">
        <v>3.96310676</v>
      </c>
      <c r="I61" s="18" t="n">
        <v>470.23075625</v>
      </c>
      <c r="J61" s="20" t="n">
        <v>7.80833972</v>
      </c>
      <c r="K61" s="18" t="n">
        <v>492.6609931</v>
      </c>
      <c r="L61" s="20" t="n">
        <v>2.86212518</v>
      </c>
      <c r="M61" s="18" t="s">
        <v>327</v>
      </c>
      <c r="N61" s="20" t="s">
        <v>327</v>
      </c>
      <c r="O61" s="18" t="s">
        <v>327</v>
      </c>
      <c r="P61" s="20" t="s">
        <v>327</v>
      </c>
      <c r="Q61" s="18" t="s">
        <v>327</v>
      </c>
      <c r="R61" s="20" t="s">
        <v>327</v>
      </c>
      <c r="S61" s="18" t="n">
        <v>431.65485238</v>
      </c>
      <c r="T61" s="20" t="n">
        <v>6.43725878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364.98953103</v>
      </c>
      <c r="F67" s="20" t="n">
        <v>2.57989583</v>
      </c>
      <c r="G67" s="18" t="n">
        <v>391.99765719</v>
      </c>
      <c r="H67" s="20" t="n">
        <v>3.64996156</v>
      </c>
      <c r="I67" s="18" t="n">
        <v>401.72924202</v>
      </c>
      <c r="J67" s="20" t="n">
        <v>4.9938213</v>
      </c>
      <c r="K67" s="18" t="n">
        <v>420.76767121</v>
      </c>
      <c r="L67" s="20" t="n">
        <v>2.92991006</v>
      </c>
      <c r="M67" s="18" t="s">
        <v>327</v>
      </c>
      <c r="N67" s="20" t="s">
        <v>327</v>
      </c>
      <c r="O67" s="18" t="s">
        <v>327</v>
      </c>
      <c r="P67" s="20" t="s">
        <v>327</v>
      </c>
      <c r="Q67" s="18" t="s">
        <v>327</v>
      </c>
      <c r="R67" s="20" t="s">
        <v>327</v>
      </c>
      <c r="S67" s="18" t="n">
        <v>323.75711838</v>
      </c>
      <c r="T67" s="20" t="n">
        <v>6.15788276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420.3884291</v>
      </c>
      <c r="F73" s="20" t="n">
        <v>3.08441588</v>
      </c>
      <c r="G73" s="18" t="n">
        <v>419.44094395</v>
      </c>
      <c r="H73" s="20" t="n">
        <v>3.76072491</v>
      </c>
      <c r="I73" s="18" t="n">
        <v>419.50602506</v>
      </c>
      <c r="J73" s="20" t="n">
        <v>4.44931765</v>
      </c>
      <c r="K73" s="18" t="n">
        <v>435.30911062</v>
      </c>
      <c r="L73" s="20" t="n">
        <v>3.63278398</v>
      </c>
      <c r="M73" s="18" t="s">
        <v>327</v>
      </c>
      <c r="N73" s="20" t="s">
        <v>327</v>
      </c>
      <c r="O73" s="18" t="s">
        <v>327</v>
      </c>
      <c r="P73" s="20" t="s">
        <v>327</v>
      </c>
      <c r="Q73" s="18" t="s">
        <v>327</v>
      </c>
      <c r="R73" s="20" t="s">
        <v>327</v>
      </c>
      <c r="S73" s="18" t="n">
        <v>378.47583255</v>
      </c>
      <c r="T73" s="20" t="n">
        <v>6.45127887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(2212.0/B7*100)</f>
        <v/>
      </c>
      <c r="D7" s="19" t="n">
        <v>12318</v>
      </c>
      <c r="E7" s="18" t="n">
        <v>470.73568729</v>
      </c>
      <c r="F7" s="20" t="n">
        <v>3.54207863</v>
      </c>
      <c r="G7" s="18" t="n">
        <v>479.28902151</v>
      </c>
      <c r="H7" s="20" t="n">
        <v>3.31852458</v>
      </c>
      <c r="I7" s="18" t="n">
        <v>510.72401107</v>
      </c>
      <c r="J7" s="20" t="n">
        <v>5.96982619</v>
      </c>
      <c r="K7" s="18" t="n">
        <v>530.20051232</v>
      </c>
      <c r="L7" s="20" t="n">
        <v>1.84376291</v>
      </c>
      <c r="M7" s="18" t="s">
        <v>327</v>
      </c>
      <c r="N7" s="20" t="s">
        <v>327</v>
      </c>
      <c r="O7" s="18" t="s">
        <v>327</v>
      </c>
      <c r="P7" s="20" t="s">
        <v>327</v>
      </c>
      <c r="Q7" s="18" t="s">
        <v>327</v>
      </c>
      <c r="R7" s="20" t="s">
        <v>327</v>
      </c>
      <c r="S7" s="18" t="n">
        <v>479.14492124</v>
      </c>
      <c r="T7" s="20" t="n">
        <v>4.82195159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(8433.0/B9*100)</f>
        <v/>
      </c>
      <c r="D9" s="19" t="n">
        <v>1218</v>
      </c>
      <c r="E9" s="18" t="n">
        <v>445.52344489</v>
      </c>
      <c r="F9" s="20" t="n">
        <v>7.9174988</v>
      </c>
      <c r="G9" s="18" t="n">
        <v>468.47174798</v>
      </c>
      <c r="H9" s="20" t="n">
        <v>7.16711326</v>
      </c>
      <c r="I9" s="18" t="n">
        <v>488.16069863</v>
      </c>
      <c r="J9" s="20" t="n">
        <v>11.17386979</v>
      </c>
      <c r="K9" s="18" t="s">
        <v>327</v>
      </c>
      <c r="L9" s="20" t="s">
        <v>327</v>
      </c>
      <c r="M9" s="18" t="s">
        <v>327</v>
      </c>
      <c r="N9" s="20" t="s">
        <v>327</v>
      </c>
      <c r="O9" s="18" t="n">
        <v>374.78530698</v>
      </c>
      <c r="P9" s="20" t="n">
        <v>11.62763904</v>
      </c>
      <c r="Q9" s="18" t="s">
        <v>327</v>
      </c>
      <c r="R9" s="20" t="s">
        <v>327</v>
      </c>
      <c r="S9" s="18" t="n">
        <v>453.12641825</v>
      </c>
      <c r="T9" s="20" t="n">
        <v>7.63142754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435.97813447</v>
      </c>
      <c r="F13" s="20" t="n">
        <v>7.80600231</v>
      </c>
      <c r="G13" s="18" t="n">
        <v>459.97369035</v>
      </c>
      <c r="H13" s="20" t="n">
        <v>8.68198722</v>
      </c>
      <c r="I13" s="18" t="n">
        <v>491.39254004</v>
      </c>
      <c r="J13" s="20" t="n">
        <v>21.04408748</v>
      </c>
      <c r="K13" s="18" t="n">
        <v>511.30419768</v>
      </c>
      <c r="L13" s="20" t="n">
        <v>2.36876931</v>
      </c>
      <c r="M13" s="18" t="s">
        <v>327</v>
      </c>
      <c r="N13" s="20" t="s">
        <v>327</v>
      </c>
      <c r="O13" s="18" t="n">
        <v>436.36003517</v>
      </c>
      <c r="P13" s="20" t="n">
        <v>6.43426798</v>
      </c>
      <c r="Q13" s="18" t="s">
        <v>327</v>
      </c>
      <c r="R13" s="20" t="s">
        <v>327</v>
      </c>
      <c r="S13" s="18" t="n">
        <v>449.68372637</v>
      </c>
      <c r="T13" s="20" t="n">
        <v>7.1918646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(47.0/B18*100)</f>
        <v/>
      </c>
      <c r="D18" s="19" t="n">
        <v>5485</v>
      </c>
      <c r="E18" s="18" t="n">
        <v>414.15144297</v>
      </c>
      <c r="F18" s="20" t="n">
        <v>5.30337073</v>
      </c>
      <c r="G18" s="18" t="n">
        <v>452.19595298</v>
      </c>
      <c r="H18" s="20" t="n">
        <v>4.63324417</v>
      </c>
      <c r="I18" s="18" t="n">
        <v>488.96876962</v>
      </c>
      <c r="J18" s="20" t="n">
        <v>3.54465795</v>
      </c>
      <c r="K18" s="18" t="n">
        <v>453.29258969</v>
      </c>
      <c r="L18" s="20" t="n">
        <v>4.7530233</v>
      </c>
      <c r="M18" s="18" t="s">
        <v>327</v>
      </c>
      <c r="N18" s="20" t="s">
        <v>327</v>
      </c>
      <c r="O18" s="18" t="s">
        <v>327</v>
      </c>
      <c r="P18" s="20" t="s">
        <v>327</v>
      </c>
      <c r="Q18" s="18" t="s">
        <v>327</v>
      </c>
      <c r="R18" s="20" t="s">
        <v>327</v>
      </c>
      <c r="S18" s="18" t="n">
        <v>406.69331489</v>
      </c>
      <c r="T18" s="20" t="n">
        <v>6.91750825</v>
      </c>
    </row>
    <row r="19" spans="1:20">
      <c r="A19" s="15" t="s">
        <v>339</v>
      </c>
      <c r="B19" s="17" t="n">
        <v>5658</v>
      </c>
      <c r="C19" s="18">
        <f>(257.0/B19*100)</f>
        <v/>
      </c>
      <c r="D19" s="19" t="n">
        <v>5401</v>
      </c>
      <c r="E19" s="18" t="n">
        <v>413.99734754</v>
      </c>
      <c r="F19" s="20" t="n">
        <v>7.88583982</v>
      </c>
      <c r="G19" s="18" t="n">
        <v>429.99239257</v>
      </c>
      <c r="H19" s="20" t="n">
        <v>5.08293485</v>
      </c>
      <c r="I19" s="18" t="n">
        <v>475.71028275</v>
      </c>
      <c r="J19" s="20" t="n">
        <v>7.57778085</v>
      </c>
      <c r="K19" s="18" t="n">
        <v>491.08886027</v>
      </c>
      <c r="L19" s="20" t="n">
        <v>2.46852131</v>
      </c>
      <c r="M19" s="18" t="s">
        <v>327</v>
      </c>
      <c r="N19" s="20" t="s">
        <v>327</v>
      </c>
      <c r="O19" s="18" t="s">
        <v>327</v>
      </c>
      <c r="P19" s="20" t="s">
        <v>327</v>
      </c>
      <c r="Q19" s="18" t="s">
        <v>327</v>
      </c>
      <c r="R19" s="20" t="s">
        <v>327</v>
      </c>
      <c r="S19" s="18" t="n">
        <v>437.40341432</v>
      </c>
      <c r="T19" s="20" t="n">
        <v>7.10257042</v>
      </c>
    </row>
    <row r="20" spans="1:20">
      <c r="A20" s="15" t="s">
        <v>340</v>
      </c>
      <c r="B20" s="17" t="n">
        <v>3371</v>
      </c>
      <c r="C20" s="18">
        <f>(82.0/B20*100)</f>
        <v/>
      </c>
      <c r="D20" s="19" t="n">
        <v>3289</v>
      </c>
      <c r="E20" s="18" t="n">
        <v>408.09439217</v>
      </c>
      <c r="F20" s="20" t="n">
        <v>6.21635801</v>
      </c>
      <c r="G20" s="18" t="n">
        <v>431.84968864</v>
      </c>
      <c r="H20" s="20" t="n">
        <v>7.2053984</v>
      </c>
      <c r="I20" s="18" t="n">
        <v>402.78208901</v>
      </c>
      <c r="J20" s="20" t="n">
        <v>17.14968749</v>
      </c>
      <c r="K20" s="18" t="n">
        <v>484.13350066</v>
      </c>
      <c r="L20" s="20" t="n">
        <v>1.70062162</v>
      </c>
      <c r="M20" s="18" t="s">
        <v>327</v>
      </c>
      <c r="N20" s="20" t="s">
        <v>327</v>
      </c>
      <c r="O20" s="18" t="s">
        <v>327</v>
      </c>
      <c r="P20" s="20" t="s">
        <v>327</v>
      </c>
      <c r="Q20" s="18" t="s">
        <v>327</v>
      </c>
      <c r="R20" s="20" t="s">
        <v>327</v>
      </c>
      <c r="S20" s="18" t="n">
        <v>424.30464334</v>
      </c>
      <c r="T20" s="20" t="n">
        <v>8.34525871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(683.0/B23*100)</f>
        <v/>
      </c>
      <c r="D23" s="19" t="n">
        <v>10900</v>
      </c>
      <c r="E23" s="18" t="n">
        <v>429.31349084</v>
      </c>
      <c r="F23" s="20" t="n">
        <v>4.86285733</v>
      </c>
      <c r="G23" s="18" t="n">
        <v>449.89622733</v>
      </c>
      <c r="H23" s="20" t="n">
        <v>4.68519541</v>
      </c>
      <c r="I23" s="18" t="n">
        <v>467.02293874</v>
      </c>
      <c r="J23" s="20" t="n">
        <v>6.14474605</v>
      </c>
      <c r="K23" s="18" t="n">
        <v>501.07728139</v>
      </c>
      <c r="L23" s="20" t="n">
        <v>2.63277914</v>
      </c>
      <c r="M23" s="18" t="s">
        <v>327</v>
      </c>
      <c r="N23" s="20" t="s">
        <v>327</v>
      </c>
      <c r="O23" s="18" t="s">
        <v>327</v>
      </c>
      <c r="P23" s="20" t="s">
        <v>327</v>
      </c>
      <c r="Q23" s="18" t="s">
        <v>327</v>
      </c>
      <c r="R23" s="20" t="s">
        <v>327</v>
      </c>
      <c r="S23" s="18" t="n">
        <v>434.24459854</v>
      </c>
      <c r="T23" s="20" t="n">
        <v>5.64430743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495.20846387</v>
      </c>
      <c r="F25" s="20" t="n">
        <v>5.19793151</v>
      </c>
      <c r="G25" s="18" t="n">
        <v>511.98026986</v>
      </c>
      <c r="H25" s="20" t="n">
        <v>4.36526095</v>
      </c>
      <c r="I25" s="18" t="n">
        <v>549.30276751</v>
      </c>
      <c r="J25" s="20" t="n">
        <v>6.33793806</v>
      </c>
      <c r="K25" s="18" t="n">
        <v>519.03114823</v>
      </c>
      <c r="L25" s="20" t="n">
        <v>3.5595895</v>
      </c>
      <c r="M25" s="18" t="s">
        <v>327</v>
      </c>
      <c r="N25" s="20" t="s">
        <v>327</v>
      </c>
      <c r="O25" s="18" t="s">
        <v>327</v>
      </c>
      <c r="P25" s="20" t="s">
        <v>327</v>
      </c>
      <c r="Q25" s="18" t="s">
        <v>327</v>
      </c>
      <c r="R25" s="20" t="s">
        <v>327</v>
      </c>
      <c r="S25" s="18" t="n">
        <v>494.96746929</v>
      </c>
      <c r="T25" s="20" t="n">
        <v>8.129345710000001</v>
      </c>
    </row>
    <row r="26" spans="1:20">
      <c r="A26" s="15" t="s">
        <v>346</v>
      </c>
      <c r="B26" s="17" t="n">
        <v>4869</v>
      </c>
      <c r="C26" s="18">
        <f>(185.0/B26*100)</f>
        <v/>
      </c>
      <c r="D26" s="19" t="n">
        <v>4684</v>
      </c>
      <c r="E26" s="18" t="n">
        <v>470.15924387</v>
      </c>
      <c r="F26" s="20" t="n">
        <v>4.87761935</v>
      </c>
      <c r="G26" s="18" t="n">
        <v>467.22410383</v>
      </c>
      <c r="H26" s="20" t="n">
        <v>3.10014176</v>
      </c>
      <c r="I26" s="18" t="n">
        <v>493.00465327</v>
      </c>
      <c r="J26" s="20" t="n">
        <v>5.75050711</v>
      </c>
      <c r="K26" s="18" t="n">
        <v>503.65984055</v>
      </c>
      <c r="L26" s="20" t="n">
        <v>1.85827654</v>
      </c>
      <c r="M26" s="18" t="s">
        <v>327</v>
      </c>
      <c r="N26" s="20" t="s">
        <v>327</v>
      </c>
      <c r="O26" s="18" t="s">
        <v>327</v>
      </c>
      <c r="P26" s="20" t="s">
        <v>327</v>
      </c>
      <c r="Q26" s="18" t="s">
        <v>327</v>
      </c>
      <c r="R26" s="20" t="s">
        <v>327</v>
      </c>
      <c r="S26" s="18" t="n">
        <v>460.58335267</v>
      </c>
      <c r="T26" s="20" t="n">
        <v>6.99488425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(34.0/B32*100)</f>
        <v/>
      </c>
      <c r="D32" s="19" t="n">
        <v>4444</v>
      </c>
      <c r="E32" s="18" t="n">
        <v>465.73753298</v>
      </c>
      <c r="F32" s="20" t="n">
        <v>4.98636023</v>
      </c>
      <c r="G32" s="18" t="n">
        <v>486.188516</v>
      </c>
      <c r="H32" s="20" t="n">
        <v>4.10275549</v>
      </c>
      <c r="I32" s="18" t="n">
        <v>518.9877093699999</v>
      </c>
      <c r="J32" s="20" t="n">
        <v>5.4652318</v>
      </c>
      <c r="K32" s="18" t="n">
        <v>512.921909</v>
      </c>
      <c r="L32" s="20" t="n">
        <v>2.68930248</v>
      </c>
      <c r="M32" s="18" t="s">
        <v>327</v>
      </c>
      <c r="N32" s="20" t="s">
        <v>327</v>
      </c>
      <c r="O32" s="18" t="s">
        <v>327</v>
      </c>
      <c r="P32" s="20" t="s">
        <v>327</v>
      </c>
      <c r="Q32" s="18" t="s">
        <v>327</v>
      </c>
      <c r="R32" s="20" t="s">
        <v>327</v>
      </c>
      <c r="S32" s="18" t="n">
        <v>457.53716772</v>
      </c>
      <c r="T32" s="20" t="n">
        <v>8.29615446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(133.0/B34*100)</f>
        <v/>
      </c>
      <c r="D34" s="19" t="n">
        <v>6217</v>
      </c>
      <c r="E34" s="18" t="n">
        <v>423.50154159</v>
      </c>
      <c r="F34" s="20" t="n">
        <v>4.89886702</v>
      </c>
      <c r="G34" s="18" t="n">
        <v>443.05005207</v>
      </c>
      <c r="H34" s="20" t="n">
        <v>4.01153798</v>
      </c>
      <c r="I34" s="18" t="n">
        <v>445.05729619</v>
      </c>
      <c r="J34" s="20" t="n">
        <v>5.23835644</v>
      </c>
      <c r="K34" s="18" t="n">
        <v>484.84241139</v>
      </c>
      <c r="L34" s="20" t="n">
        <v>2.69159379</v>
      </c>
      <c r="M34" s="18" t="s">
        <v>327</v>
      </c>
      <c r="N34" s="20" t="s">
        <v>327</v>
      </c>
      <c r="O34" s="18" t="n">
        <v>306.56969545</v>
      </c>
      <c r="P34" s="20" t="n">
        <v>10.27624616</v>
      </c>
      <c r="Q34" s="18" t="s">
        <v>327</v>
      </c>
      <c r="R34" s="20" t="s">
        <v>327</v>
      </c>
      <c r="S34" s="18" t="n">
        <v>433.61575334</v>
      </c>
      <c r="T34" s="20" t="n">
        <v>5.24289016</v>
      </c>
    </row>
    <row r="35" spans="1:20">
      <c r="A35" s="15" t="s">
        <v>355</v>
      </c>
      <c r="B35" s="17" t="n">
        <v>6406</v>
      </c>
      <c r="C35" s="18">
        <f>(98.0/B35*100)</f>
        <v/>
      </c>
      <c r="D35" s="19" t="n">
        <v>6308</v>
      </c>
      <c r="E35" s="18" t="n">
        <v>488.00362364</v>
      </c>
      <c r="F35" s="20" t="n">
        <v>4.62467819</v>
      </c>
      <c r="G35" s="18" t="n">
        <v>511.12876859</v>
      </c>
      <c r="H35" s="20" t="n">
        <v>3.93224159</v>
      </c>
      <c r="I35" s="18" t="n">
        <v>541.7243018</v>
      </c>
      <c r="J35" s="20" t="n">
        <v>4.99215141</v>
      </c>
      <c r="K35" s="18" t="n">
        <v>515.40103217</v>
      </c>
      <c r="L35" s="20" t="n">
        <v>2.23984643</v>
      </c>
      <c r="M35" s="18" t="s">
        <v>327</v>
      </c>
      <c r="N35" s="20" t="s">
        <v>327</v>
      </c>
      <c r="O35" s="18" t="n">
        <v>374.85244494</v>
      </c>
      <c r="P35" s="20" t="n">
        <v>5.84040672</v>
      </c>
      <c r="Q35" s="18" t="s">
        <v>327</v>
      </c>
      <c r="R35" s="20" t="s">
        <v>327</v>
      </c>
      <c r="S35" s="18" t="n">
        <v>510.53593348</v>
      </c>
      <c r="T35" s="20" t="n">
        <v>5.84700456</v>
      </c>
    </row>
    <row r="36" spans="1:20">
      <c r="A36" s="15" t="s">
        <v>356</v>
      </c>
      <c r="B36" s="17" t="n">
        <v>6736</v>
      </c>
      <c r="C36" s="18">
        <f>(122.0/B36*100)</f>
        <v/>
      </c>
      <c r="D36" s="19" t="n">
        <v>6614</v>
      </c>
      <c r="E36" s="18" t="n">
        <v>443.27727392</v>
      </c>
      <c r="F36" s="20" t="n">
        <v>4.69782494</v>
      </c>
      <c r="G36" s="18" t="n">
        <v>460.34387147</v>
      </c>
      <c r="H36" s="20" t="n">
        <v>4.23493042</v>
      </c>
      <c r="I36" s="18" t="n">
        <v>496.72464663</v>
      </c>
      <c r="J36" s="20" t="n">
        <v>3.84631165</v>
      </c>
      <c r="K36" s="18" t="n">
        <v>503.53411424</v>
      </c>
      <c r="L36" s="20" t="n">
        <v>2.14566851</v>
      </c>
      <c r="M36" s="18" t="s">
        <v>327</v>
      </c>
      <c r="N36" s="20" t="s">
        <v>327</v>
      </c>
      <c r="O36" s="18" t="s">
        <v>327</v>
      </c>
      <c r="P36" s="20" t="s">
        <v>327</v>
      </c>
      <c r="Q36" s="18" t="s">
        <v>327</v>
      </c>
      <c r="R36" s="20" t="s">
        <v>327</v>
      </c>
      <c r="S36" s="18" t="n">
        <v>469.39557025</v>
      </c>
      <c r="T36" s="20" t="n">
        <v>6.06293125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(5810.0/B40*100)</f>
        <v/>
      </c>
      <c r="D40" s="19" t="n">
        <v>8347</v>
      </c>
      <c r="E40" s="18" t="n">
        <v>472.62302133</v>
      </c>
      <c r="F40" s="20" t="n">
        <v>4.41276952</v>
      </c>
      <c r="G40" s="18" t="n">
        <v>512.0075617</v>
      </c>
      <c r="H40" s="20" t="n">
        <v>3.52216707</v>
      </c>
      <c r="I40" s="18" t="n">
        <v>535.65037249</v>
      </c>
      <c r="J40" s="20" t="n">
        <v>5.27202615</v>
      </c>
      <c r="K40" s="18" t="n">
        <v>527.90431962</v>
      </c>
      <c r="L40" s="20" t="n">
        <v>4.16341999</v>
      </c>
      <c r="M40" s="18" t="s">
        <v>327</v>
      </c>
      <c r="N40" s="20" t="s">
        <v>327</v>
      </c>
      <c r="O40" s="18" t="n">
        <v>496.75531263</v>
      </c>
      <c r="P40" s="20" t="n">
        <v>2.35939816</v>
      </c>
      <c r="Q40" s="18" t="s">
        <v>327</v>
      </c>
      <c r="R40" s="20" t="s">
        <v>327</v>
      </c>
      <c r="S40" s="18" t="n">
        <v>458.71317565</v>
      </c>
      <c r="T40" s="20" t="n">
        <v>7.97394174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(204.0/B47*100)</f>
        <v/>
      </c>
      <c r="D47" s="19" t="n">
        <v>5724</v>
      </c>
      <c r="E47" s="18" t="n">
        <v>440.50608639</v>
      </c>
      <c r="F47" s="20" t="n">
        <v>4.38244441</v>
      </c>
      <c r="G47" s="18" t="n">
        <v>453.09984275</v>
      </c>
      <c r="H47" s="20" t="n">
        <v>5.06073281</v>
      </c>
      <c r="I47" s="18" t="n">
        <v>455.11372597</v>
      </c>
      <c r="J47" s="20" t="n">
        <v>6.32230669</v>
      </c>
      <c r="K47" s="18" t="n">
        <v>451.12537899</v>
      </c>
      <c r="L47" s="20" t="n">
        <v>5.7320013</v>
      </c>
      <c r="M47" s="18" t="s">
        <v>327</v>
      </c>
      <c r="N47" s="20" t="s">
        <v>327</v>
      </c>
      <c r="O47" s="18" t="s">
        <v>327</v>
      </c>
      <c r="P47" s="20" t="s">
        <v>327</v>
      </c>
      <c r="Q47" s="18" t="s">
        <v>327</v>
      </c>
      <c r="R47" s="20" t="s">
        <v>327</v>
      </c>
      <c r="S47" s="18" t="n">
        <v>429.81244186</v>
      </c>
      <c r="T47" s="20" t="n">
        <v>5.58631307</v>
      </c>
    </row>
    <row r="48" spans="1:20">
      <c r="A48" s="15" t="s">
        <v>368</v>
      </c>
      <c r="B48" s="17" t="n">
        <v>9841</v>
      </c>
      <c r="C48" s="18">
        <f>(30.0/B48*100)</f>
        <v/>
      </c>
      <c r="D48" s="19" t="n">
        <v>9811</v>
      </c>
      <c r="E48" s="18" t="n">
        <v>493.37194835</v>
      </c>
      <c r="F48" s="20" t="n">
        <v>4.9067812</v>
      </c>
      <c r="G48" s="18" t="n">
        <v>503.6100196</v>
      </c>
      <c r="H48" s="20" t="n">
        <v>5.27411148</v>
      </c>
      <c r="I48" s="18" t="n">
        <v>514.1583327</v>
      </c>
      <c r="J48" s="20" t="n">
        <v>12.16738348</v>
      </c>
      <c r="K48" s="18" t="n">
        <v>535.94062128</v>
      </c>
      <c r="L48" s="20" t="n">
        <v>4.55308929</v>
      </c>
      <c r="M48" s="18" t="s">
        <v>327</v>
      </c>
      <c r="N48" s="20" t="s">
        <v>327</v>
      </c>
      <c r="O48" s="18" t="s">
        <v>327</v>
      </c>
      <c r="P48" s="20" t="s">
        <v>327</v>
      </c>
      <c r="Q48" s="18" t="s">
        <v>327</v>
      </c>
      <c r="R48" s="20" t="s">
        <v>327</v>
      </c>
      <c r="S48" s="18" t="n">
        <v>438.4462503</v>
      </c>
      <c r="T48" s="20" t="n">
        <v>12.08479603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(153.0/B52*100)</f>
        <v/>
      </c>
      <c r="D52" s="19" t="n">
        <v>5656</v>
      </c>
      <c r="E52" s="18" t="n">
        <v>432.01058753</v>
      </c>
      <c r="F52" s="20" t="n">
        <v>4.77946252</v>
      </c>
      <c r="G52" s="18" t="n">
        <v>456.77436701</v>
      </c>
      <c r="H52" s="20" t="n">
        <v>4.48376606</v>
      </c>
      <c r="I52" s="18" t="n">
        <v>485.25092685</v>
      </c>
      <c r="J52" s="20" t="n">
        <v>5.837675</v>
      </c>
      <c r="K52" s="18" t="n">
        <v>485.33342368</v>
      </c>
      <c r="L52" s="20" t="n">
        <v>2.56869582</v>
      </c>
      <c r="M52" s="18" t="s">
        <v>327</v>
      </c>
      <c r="N52" s="20" t="s">
        <v>327</v>
      </c>
      <c r="O52" s="18" t="s">
        <v>327</v>
      </c>
      <c r="P52" s="20" t="s">
        <v>327</v>
      </c>
      <c r="Q52" s="18" t="s">
        <v>327</v>
      </c>
      <c r="R52" s="20" t="s">
        <v>327</v>
      </c>
      <c r="S52" s="18" t="n">
        <v>427.98974937</v>
      </c>
      <c r="T52" s="20" t="n">
        <v>6.49287954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517.93073904</v>
      </c>
      <c r="F56" s="20" t="n">
        <v>4.6322002</v>
      </c>
      <c r="G56" s="18" t="n">
        <v>515.2506879699999</v>
      </c>
      <c r="H56" s="20" t="n">
        <v>4.51832356</v>
      </c>
      <c r="I56" s="18" t="n">
        <v>542.4413511499999</v>
      </c>
      <c r="J56" s="20" t="n">
        <v>4.11651074</v>
      </c>
      <c r="K56" s="18" t="n">
        <v>524.99526096</v>
      </c>
      <c r="L56" s="20" t="n">
        <v>2.62284739</v>
      </c>
      <c r="M56" s="18" t="s">
        <v>327</v>
      </c>
      <c r="N56" s="20" t="s">
        <v>327</v>
      </c>
      <c r="O56" s="18" t="s">
        <v>327</v>
      </c>
      <c r="P56" s="20" t="s">
        <v>327</v>
      </c>
      <c r="Q56" s="18" t="s">
        <v>327</v>
      </c>
      <c r="R56" s="20" t="s">
        <v>327</v>
      </c>
      <c r="S56" s="18" t="n">
        <v>501.75184744</v>
      </c>
      <c r="T56" s="20" t="n">
        <v>11.07971634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(334.0/B61*100)</f>
        <v/>
      </c>
      <c r="D61" s="19" t="n">
        <v>6191</v>
      </c>
      <c r="E61" s="18" t="n">
        <v>443.1253845</v>
      </c>
      <c r="F61" s="20" t="n">
        <v>4.27064003</v>
      </c>
      <c r="G61" s="18" t="n">
        <v>459.68309455</v>
      </c>
      <c r="H61" s="20" t="n">
        <v>4.23380884</v>
      </c>
      <c r="I61" s="18" t="n">
        <v>475.88333372</v>
      </c>
      <c r="J61" s="20" t="n">
        <v>7.20039504</v>
      </c>
      <c r="K61" s="18" t="n">
        <v>492.6609931</v>
      </c>
      <c r="L61" s="20" t="n">
        <v>2.86212518</v>
      </c>
      <c r="M61" s="18" t="s">
        <v>327</v>
      </c>
      <c r="N61" s="20" t="s">
        <v>327</v>
      </c>
      <c r="O61" s="18" t="s">
        <v>327</v>
      </c>
      <c r="P61" s="20" t="s">
        <v>327</v>
      </c>
      <c r="Q61" s="18" t="s">
        <v>327</v>
      </c>
      <c r="R61" s="20" t="s">
        <v>327</v>
      </c>
      <c r="S61" s="18" t="n">
        <v>429.71973266</v>
      </c>
      <c r="T61" s="20" t="n">
        <v>6.48685961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(29.0/B67*100)</f>
        <v/>
      </c>
      <c r="D67" s="19" t="n">
        <v>6942</v>
      </c>
      <c r="E67" s="18" t="n">
        <v>364.96717389</v>
      </c>
      <c r="F67" s="20" t="n">
        <v>2.26646966</v>
      </c>
      <c r="G67" s="18" t="n">
        <v>399.90631919</v>
      </c>
      <c r="H67" s="20" t="n">
        <v>4.0488887</v>
      </c>
      <c r="I67" s="18" t="n">
        <v>398.46736012</v>
      </c>
      <c r="J67" s="20" t="n">
        <v>5.61913072</v>
      </c>
      <c r="K67" s="18" t="n">
        <v>420.76767121</v>
      </c>
      <c r="L67" s="20" t="n">
        <v>2.92991006</v>
      </c>
      <c r="M67" s="18" t="s">
        <v>327</v>
      </c>
      <c r="N67" s="20" t="s">
        <v>327</v>
      </c>
      <c r="O67" s="18" t="s">
        <v>327</v>
      </c>
      <c r="P67" s="20" t="s">
        <v>327</v>
      </c>
      <c r="Q67" s="18" t="s">
        <v>327</v>
      </c>
      <c r="R67" s="20" t="s">
        <v>327</v>
      </c>
      <c r="S67" s="18" t="n">
        <v>323.63736231</v>
      </c>
      <c r="T67" s="20" t="n">
        <v>5.33592329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(388.0/B73*100)</f>
        <v/>
      </c>
      <c r="D73" s="19" t="n">
        <v>7861</v>
      </c>
      <c r="E73" s="18" t="n">
        <v>414.78912614</v>
      </c>
      <c r="F73" s="20" t="n">
        <v>2.67902036</v>
      </c>
      <c r="G73" s="18" t="n">
        <v>419.17166805</v>
      </c>
      <c r="H73" s="20" t="n">
        <v>3.69355869</v>
      </c>
      <c r="I73" s="18" t="n">
        <v>429.36352428</v>
      </c>
      <c r="J73" s="20" t="n">
        <v>4.91164275</v>
      </c>
      <c r="K73" s="18" t="n">
        <v>435.30911062</v>
      </c>
      <c r="L73" s="20" t="n">
        <v>3.63278398</v>
      </c>
      <c r="M73" s="18" t="s">
        <v>327</v>
      </c>
      <c r="N73" s="20" t="s">
        <v>327</v>
      </c>
      <c r="O73" s="18" t="s">
        <v>327</v>
      </c>
      <c r="P73" s="20" t="s">
        <v>327</v>
      </c>
      <c r="Q73" s="18" t="s">
        <v>327</v>
      </c>
      <c r="R73" s="20" t="s">
        <v>327</v>
      </c>
      <c r="S73" s="18" t="n">
        <v>384.61641652</v>
      </c>
      <c r="T73" s="20" t="n">
        <v>6.92764539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465.43866548</v>
      </c>
      <c r="F7" s="20" t="n">
        <v>4.61042756</v>
      </c>
      <c r="G7" s="18" t="n">
        <v>487.1196273</v>
      </c>
      <c r="H7" s="20" t="n">
        <v>2.61986315</v>
      </c>
      <c r="I7" s="18" t="n">
        <v>467.85530661</v>
      </c>
      <c r="J7" s="20" t="n">
        <v>8.92362704</v>
      </c>
      <c r="K7" s="18" t="n">
        <v>530.20051232</v>
      </c>
      <c r="L7" s="20" t="n">
        <v>1.84376291</v>
      </c>
      <c r="M7" s="18" t="s">
        <v>327</v>
      </c>
      <c r="N7" s="20" t="s">
        <v>327</v>
      </c>
      <c r="O7" s="18" t="s">
        <v>327</v>
      </c>
      <c r="P7" s="20" t="s">
        <v>327</v>
      </c>
      <c r="Q7" s="18" t="s">
        <v>327</v>
      </c>
      <c r="R7" s="20" t="s">
        <v>327</v>
      </c>
      <c r="S7" s="18" t="n">
        <v>483.92713802</v>
      </c>
      <c r="T7" s="20" t="n">
        <v>4.70281493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449.44813164</v>
      </c>
      <c r="F9" s="20" t="n">
        <v>7.909283</v>
      </c>
      <c r="G9" s="18" t="n">
        <v>476.47689664</v>
      </c>
      <c r="H9" s="20" t="n">
        <v>6.74804025</v>
      </c>
      <c r="I9" s="18" t="n">
        <v>441.63784711</v>
      </c>
      <c r="J9" s="20" t="n">
        <v>17.50682855</v>
      </c>
      <c r="K9" s="18" t="s">
        <v>327</v>
      </c>
      <c r="L9" s="20" t="s">
        <v>327</v>
      </c>
      <c r="M9" s="18" t="s">
        <v>327</v>
      </c>
      <c r="N9" s="20" t="s">
        <v>327</v>
      </c>
      <c r="O9" s="18" t="n">
        <v>374.78530698</v>
      </c>
      <c r="P9" s="20" t="n">
        <v>11.62763904</v>
      </c>
      <c r="Q9" s="18" t="s">
        <v>327</v>
      </c>
      <c r="R9" s="20" t="s">
        <v>327</v>
      </c>
      <c r="S9" s="18" t="n">
        <v>458.1114361</v>
      </c>
      <c r="T9" s="20" t="n">
        <v>7.18646641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435.76227616</v>
      </c>
      <c r="F13" s="20" t="n">
        <v>9.52110835</v>
      </c>
      <c r="G13" s="18" t="n">
        <v>466.40751006</v>
      </c>
      <c r="H13" s="20" t="n">
        <v>8.731440360000001</v>
      </c>
      <c r="I13" s="18" t="n">
        <v>428.58539114</v>
      </c>
      <c r="J13" s="20" t="n">
        <v>23.67652089</v>
      </c>
      <c r="K13" s="18" t="n">
        <v>511.30419768</v>
      </c>
      <c r="L13" s="20" t="n">
        <v>2.36876931</v>
      </c>
      <c r="M13" s="18" t="s">
        <v>327</v>
      </c>
      <c r="N13" s="20" t="s">
        <v>327</v>
      </c>
      <c r="O13" s="18" t="n">
        <v>436.36003517</v>
      </c>
      <c r="P13" s="20" t="n">
        <v>6.43426798</v>
      </c>
      <c r="Q13" s="18" t="s">
        <v>327</v>
      </c>
      <c r="R13" s="20" t="s">
        <v>327</v>
      </c>
      <c r="S13" s="18" t="n">
        <v>455.03265281</v>
      </c>
      <c r="T13" s="20" t="n">
        <v>7.03970239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442.99865952</v>
      </c>
      <c r="F18" s="20" t="n">
        <v>4.75943873</v>
      </c>
      <c r="G18" s="18" t="n">
        <v>471.21954226</v>
      </c>
      <c r="H18" s="20" t="n">
        <v>4.16825228</v>
      </c>
      <c r="I18" s="18" t="n">
        <v>470.40740367</v>
      </c>
      <c r="J18" s="20" t="n">
        <v>5.27280638</v>
      </c>
      <c r="K18" s="18" t="n">
        <v>453.29258969</v>
      </c>
      <c r="L18" s="20" t="n">
        <v>4.7530233</v>
      </c>
      <c r="M18" s="18" t="s">
        <v>327</v>
      </c>
      <c r="N18" s="20" t="s">
        <v>327</v>
      </c>
      <c r="O18" s="18" t="s">
        <v>327</v>
      </c>
      <c r="P18" s="20" t="s">
        <v>327</v>
      </c>
      <c r="Q18" s="18" t="s">
        <v>327</v>
      </c>
      <c r="R18" s="20" t="s">
        <v>327</v>
      </c>
      <c r="S18" s="18" t="n">
        <v>415.9919408</v>
      </c>
      <c r="T18" s="20" t="n">
        <v>7.91235117</v>
      </c>
    </row>
    <row r="19" spans="1:20">
      <c r="A19" s="15" t="s">
        <v>339</v>
      </c>
      <c r="B19" s="17" t="n">
        <v>5658</v>
      </c>
      <c r="C19" s="18">
        <f>(264.0/B19*100)</f>
        <v/>
      </c>
      <c r="D19" s="19" t="n">
        <v>5394</v>
      </c>
      <c r="E19" s="18" t="n">
        <v>420.8146879</v>
      </c>
      <c r="F19" s="20" t="n">
        <v>6.14480914</v>
      </c>
      <c r="G19" s="18" t="n">
        <v>452.98491674</v>
      </c>
      <c r="H19" s="20" t="n">
        <v>5.22653906</v>
      </c>
      <c r="I19" s="18" t="n">
        <v>425.36166686</v>
      </c>
      <c r="J19" s="20" t="n">
        <v>12.61543956</v>
      </c>
      <c r="K19" s="18" t="n">
        <v>491.08886027</v>
      </c>
      <c r="L19" s="20" t="n">
        <v>2.46852131</v>
      </c>
      <c r="M19" s="18" t="s">
        <v>327</v>
      </c>
      <c r="N19" s="20" t="s">
        <v>327</v>
      </c>
      <c r="O19" s="18" t="s">
        <v>327</v>
      </c>
      <c r="P19" s="20" t="s">
        <v>327</v>
      </c>
      <c r="Q19" s="18" t="s">
        <v>327</v>
      </c>
      <c r="R19" s="20" t="s">
        <v>327</v>
      </c>
      <c r="S19" s="18" t="n">
        <v>440.81296356</v>
      </c>
      <c r="T19" s="20" t="n">
        <v>6.58892165</v>
      </c>
    </row>
    <row r="20" spans="1:20">
      <c r="A20" s="15" t="s">
        <v>340</v>
      </c>
      <c r="B20" s="17" t="n">
        <v>3371</v>
      </c>
      <c r="C20" s="18">
        <f>(82.0/B20*100)</f>
        <v/>
      </c>
      <c r="D20" s="19" t="n">
        <v>3289</v>
      </c>
      <c r="E20" s="18" t="n">
        <v>403.96206017</v>
      </c>
      <c r="F20" s="20" t="n">
        <v>7.6856424</v>
      </c>
      <c r="G20" s="18" t="n">
        <v>434.83789215</v>
      </c>
      <c r="H20" s="20" t="n">
        <v>6.48124767</v>
      </c>
      <c r="I20" s="18" t="n">
        <v>394.75564037</v>
      </c>
      <c r="J20" s="20" t="n">
        <v>24.30017681</v>
      </c>
      <c r="K20" s="18" t="n">
        <v>484.13350066</v>
      </c>
      <c r="L20" s="20" t="n">
        <v>1.70062162</v>
      </c>
      <c r="M20" s="18" t="s">
        <v>327</v>
      </c>
      <c r="N20" s="20" t="s">
        <v>327</v>
      </c>
      <c r="O20" s="18" t="s">
        <v>327</v>
      </c>
      <c r="P20" s="20" t="s">
        <v>327</v>
      </c>
      <c r="Q20" s="18" t="s">
        <v>327</v>
      </c>
      <c r="R20" s="20" t="s">
        <v>327</v>
      </c>
      <c r="S20" s="18" t="n">
        <v>421.60258829</v>
      </c>
      <c r="T20" s="20" t="n">
        <v>7.41816337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435.81265826</v>
      </c>
      <c r="F23" s="20" t="n">
        <v>4.79321226</v>
      </c>
      <c r="G23" s="18" t="n">
        <v>460.09439299</v>
      </c>
      <c r="H23" s="20" t="n">
        <v>4.28850345</v>
      </c>
      <c r="I23" s="18" t="n">
        <v>427.51671986</v>
      </c>
      <c r="J23" s="20" t="n">
        <v>8.152807149999999</v>
      </c>
      <c r="K23" s="18" t="n">
        <v>501.07728139</v>
      </c>
      <c r="L23" s="20" t="n">
        <v>2.63277914</v>
      </c>
      <c r="M23" s="18" t="s">
        <v>327</v>
      </c>
      <c r="N23" s="20" t="s">
        <v>327</v>
      </c>
      <c r="O23" s="18" t="s">
        <v>327</v>
      </c>
      <c r="P23" s="20" t="s">
        <v>327</v>
      </c>
      <c r="Q23" s="18" t="s">
        <v>327</v>
      </c>
      <c r="R23" s="20" t="s">
        <v>327</v>
      </c>
      <c r="S23" s="18" t="n">
        <v>439.49786412</v>
      </c>
      <c r="T23" s="20" t="n">
        <v>6.25267872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494.4258569</v>
      </c>
      <c r="F25" s="20" t="n">
        <v>6.38854469</v>
      </c>
      <c r="G25" s="18" t="n">
        <v>514.7486631199999</v>
      </c>
      <c r="H25" s="20" t="n">
        <v>3.90242688</v>
      </c>
      <c r="I25" s="18" t="n">
        <v>540.25072018</v>
      </c>
      <c r="J25" s="20" t="n">
        <v>8.127920749999999</v>
      </c>
      <c r="K25" s="18" t="n">
        <v>519.03114823</v>
      </c>
      <c r="L25" s="20" t="n">
        <v>3.5595895</v>
      </c>
      <c r="M25" s="18" t="s">
        <v>327</v>
      </c>
      <c r="N25" s="20" t="s">
        <v>327</v>
      </c>
      <c r="O25" s="18" t="s">
        <v>327</v>
      </c>
      <c r="P25" s="20" t="s">
        <v>327</v>
      </c>
      <c r="Q25" s="18" t="s">
        <v>327</v>
      </c>
      <c r="R25" s="20" t="s">
        <v>327</v>
      </c>
      <c r="S25" s="18" t="n">
        <v>502.66294502</v>
      </c>
      <c r="T25" s="20" t="n">
        <v>8.354385990000001</v>
      </c>
    </row>
    <row r="26" spans="1:20">
      <c r="A26" s="15" t="s">
        <v>346</v>
      </c>
      <c r="B26" s="17" t="n">
        <v>4869</v>
      </c>
      <c r="C26" s="18">
        <f>(186.0/B26*100)</f>
        <v/>
      </c>
      <c r="D26" s="19" t="n">
        <v>4683</v>
      </c>
      <c r="E26" s="18" t="n">
        <v>459.94708942</v>
      </c>
      <c r="F26" s="20" t="n">
        <v>4.59496144</v>
      </c>
      <c r="G26" s="18" t="n">
        <v>477.388658</v>
      </c>
      <c r="H26" s="20" t="n">
        <v>3.28606612</v>
      </c>
      <c r="I26" s="18" t="n">
        <v>477.18508508</v>
      </c>
      <c r="J26" s="20" t="n">
        <v>8.39599743</v>
      </c>
      <c r="K26" s="18" t="n">
        <v>503.65984055</v>
      </c>
      <c r="L26" s="20" t="n">
        <v>1.85827654</v>
      </c>
      <c r="M26" s="18" t="s">
        <v>327</v>
      </c>
      <c r="N26" s="20" t="s">
        <v>327</v>
      </c>
      <c r="O26" s="18" t="s">
        <v>327</v>
      </c>
      <c r="P26" s="20" t="s">
        <v>327</v>
      </c>
      <c r="Q26" s="18" t="s">
        <v>327</v>
      </c>
      <c r="R26" s="20" t="s">
        <v>327</v>
      </c>
      <c r="S26" s="18" t="n">
        <v>472.74970084</v>
      </c>
      <c r="T26" s="20" t="n">
        <v>6.6622985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473.78679735</v>
      </c>
      <c r="F32" s="20" t="n">
        <v>4.47514037</v>
      </c>
      <c r="G32" s="18" t="n">
        <v>498.90270516</v>
      </c>
      <c r="H32" s="20" t="n">
        <v>4.0372213</v>
      </c>
      <c r="I32" s="18" t="n">
        <v>491.82532196</v>
      </c>
      <c r="J32" s="20" t="n">
        <v>7.97143442</v>
      </c>
      <c r="K32" s="18" t="n">
        <v>512.921909</v>
      </c>
      <c r="L32" s="20" t="n">
        <v>2.68930248</v>
      </c>
      <c r="M32" s="18" t="s">
        <v>327</v>
      </c>
      <c r="N32" s="20" t="s">
        <v>327</v>
      </c>
      <c r="O32" s="18" t="s">
        <v>327</v>
      </c>
      <c r="P32" s="20" t="s">
        <v>327</v>
      </c>
      <c r="Q32" s="18" t="s">
        <v>327</v>
      </c>
      <c r="R32" s="20" t="s">
        <v>327</v>
      </c>
      <c r="S32" s="18" t="n">
        <v>469.83189856</v>
      </c>
      <c r="T32" s="20" t="n">
        <v>7.99053083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416.5277004</v>
      </c>
      <c r="F34" s="20" t="n">
        <v>3.76930753</v>
      </c>
      <c r="G34" s="18" t="n">
        <v>449.68359137</v>
      </c>
      <c r="H34" s="20" t="n">
        <v>4.24125659</v>
      </c>
      <c r="I34" s="18" t="n">
        <v>443.31941785</v>
      </c>
      <c r="J34" s="20" t="n">
        <v>7.07608728</v>
      </c>
      <c r="K34" s="18" t="n">
        <v>484.84241139</v>
      </c>
      <c r="L34" s="20" t="n">
        <v>2.69159379</v>
      </c>
      <c r="M34" s="18" t="s">
        <v>327</v>
      </c>
      <c r="N34" s="20" t="s">
        <v>327</v>
      </c>
      <c r="O34" s="18" t="n">
        <v>306.56969545</v>
      </c>
      <c r="P34" s="20" t="n">
        <v>10.27624616</v>
      </c>
      <c r="Q34" s="18" t="s">
        <v>327</v>
      </c>
      <c r="R34" s="20" t="s">
        <v>327</v>
      </c>
      <c r="S34" s="18" t="n">
        <v>445.67742705</v>
      </c>
      <c r="T34" s="20" t="n">
        <v>5.51749991</v>
      </c>
    </row>
    <row r="35" spans="1:20">
      <c r="A35" s="15" t="s">
        <v>355</v>
      </c>
      <c r="B35" s="17" t="n">
        <v>6406</v>
      </c>
      <c r="C35" s="18">
        <f>(103.0/B35*100)</f>
        <v/>
      </c>
      <c r="D35" s="19" t="n">
        <v>6303</v>
      </c>
      <c r="E35" s="18" t="n">
        <v>501.00301042</v>
      </c>
      <c r="F35" s="20" t="n">
        <v>3.62342393</v>
      </c>
      <c r="G35" s="18" t="n">
        <v>518.78559389</v>
      </c>
      <c r="H35" s="20" t="n">
        <v>3.97141725</v>
      </c>
      <c r="I35" s="18" t="n">
        <v>536.28908506</v>
      </c>
      <c r="J35" s="20" t="n">
        <v>7.15297732</v>
      </c>
      <c r="K35" s="18" t="n">
        <v>515.40103217</v>
      </c>
      <c r="L35" s="20" t="n">
        <v>2.23984643</v>
      </c>
      <c r="M35" s="18" t="s">
        <v>327</v>
      </c>
      <c r="N35" s="20" t="s">
        <v>327</v>
      </c>
      <c r="O35" s="18" t="n">
        <v>374.85244494</v>
      </c>
      <c r="P35" s="20" t="n">
        <v>5.84040672</v>
      </c>
      <c r="Q35" s="18" t="s">
        <v>327</v>
      </c>
      <c r="R35" s="20" t="s">
        <v>327</v>
      </c>
      <c r="S35" s="18" t="n">
        <v>510.38084573</v>
      </c>
      <c r="T35" s="20" t="n">
        <v>6.01298385</v>
      </c>
    </row>
    <row r="36" spans="1:20">
      <c r="A36" s="15" t="s">
        <v>356</v>
      </c>
      <c r="B36" s="17" t="n">
        <v>6736</v>
      </c>
      <c r="C36" s="18">
        <f>(124.0/B36*100)</f>
        <v/>
      </c>
      <c r="D36" s="19" t="n">
        <v>6612</v>
      </c>
      <c r="E36" s="18" t="n">
        <v>463.65830811</v>
      </c>
      <c r="F36" s="20" t="n">
        <v>4.84343848</v>
      </c>
      <c r="G36" s="18" t="n">
        <v>477.65904037</v>
      </c>
      <c r="H36" s="20" t="n">
        <v>3.78617806</v>
      </c>
      <c r="I36" s="18" t="n">
        <v>442.26069763</v>
      </c>
      <c r="J36" s="20" t="n">
        <v>9.01123299</v>
      </c>
      <c r="K36" s="18" t="n">
        <v>503.53411424</v>
      </c>
      <c r="L36" s="20" t="n">
        <v>2.14566851</v>
      </c>
      <c r="M36" s="18" t="s">
        <v>327</v>
      </c>
      <c r="N36" s="20" t="s">
        <v>327</v>
      </c>
      <c r="O36" s="18" t="s">
        <v>327</v>
      </c>
      <c r="P36" s="20" t="s">
        <v>327</v>
      </c>
      <c r="Q36" s="18" t="s">
        <v>327</v>
      </c>
      <c r="R36" s="20" t="s">
        <v>327</v>
      </c>
      <c r="S36" s="18" t="n">
        <v>471.95961716</v>
      </c>
      <c r="T36" s="20" t="n">
        <v>5.21039433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493.51110903</v>
      </c>
      <c r="F40" s="20" t="n">
        <v>4.2627491</v>
      </c>
      <c r="G40" s="18" t="n">
        <v>515.23801436</v>
      </c>
      <c r="H40" s="20" t="n">
        <v>3.66321223</v>
      </c>
      <c r="I40" s="18" t="n">
        <v>487.39324484</v>
      </c>
      <c r="J40" s="20" t="n">
        <v>9.881126289999999</v>
      </c>
      <c r="K40" s="18" t="n">
        <v>527.90431962</v>
      </c>
      <c r="L40" s="20" t="n">
        <v>4.16341999</v>
      </c>
      <c r="M40" s="18" t="s">
        <v>327</v>
      </c>
      <c r="N40" s="20" t="s">
        <v>327</v>
      </c>
      <c r="O40" s="18" t="n">
        <v>496.75531263</v>
      </c>
      <c r="P40" s="20" t="n">
        <v>2.35939816</v>
      </c>
      <c r="Q40" s="18" t="s">
        <v>327</v>
      </c>
      <c r="R40" s="20" t="s">
        <v>327</v>
      </c>
      <c r="S40" s="18" t="n">
        <v>461.40125059</v>
      </c>
      <c r="T40" s="20" t="n">
        <v>7.17508783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427.60404474</v>
      </c>
      <c r="F47" s="20" t="n">
        <v>5.34964832</v>
      </c>
      <c r="G47" s="18" t="n">
        <v>464.93162696</v>
      </c>
      <c r="H47" s="20" t="n">
        <v>4.38198717</v>
      </c>
      <c r="I47" s="18" t="n">
        <v>440.45350292</v>
      </c>
      <c r="J47" s="20" t="n">
        <v>7.87042186</v>
      </c>
      <c r="K47" s="18" t="n">
        <v>451.12537899</v>
      </c>
      <c r="L47" s="20" t="n">
        <v>5.7320013</v>
      </c>
      <c r="M47" s="18" t="s">
        <v>327</v>
      </c>
      <c r="N47" s="20" t="s">
        <v>327</v>
      </c>
      <c r="O47" s="18" t="s">
        <v>327</v>
      </c>
      <c r="P47" s="20" t="s">
        <v>327</v>
      </c>
      <c r="Q47" s="18" t="s">
        <v>327</v>
      </c>
      <c r="R47" s="20" t="s">
        <v>327</v>
      </c>
      <c r="S47" s="18" t="n">
        <v>438.45274443</v>
      </c>
      <c r="T47" s="20" t="n">
        <v>5.15803135</v>
      </c>
    </row>
    <row r="48" spans="1:20">
      <c r="A48" s="15" t="s">
        <v>368</v>
      </c>
      <c r="B48" s="17" t="n">
        <v>9841</v>
      </c>
      <c r="C48" s="18">
        <f>(31.0/B48*100)</f>
        <v/>
      </c>
      <c r="D48" s="19" t="n">
        <v>9810</v>
      </c>
      <c r="E48" s="18" t="n">
        <v>495.05677193</v>
      </c>
      <c r="F48" s="20" t="n">
        <v>5.80364875</v>
      </c>
      <c r="G48" s="18" t="n">
        <v>517.0553525</v>
      </c>
      <c r="H48" s="20" t="n">
        <v>6.42283573</v>
      </c>
      <c r="I48" s="18" t="n">
        <v>482.35243804</v>
      </c>
      <c r="J48" s="20" t="n">
        <v>7.67437576</v>
      </c>
      <c r="K48" s="18" t="n">
        <v>535.94062128</v>
      </c>
      <c r="L48" s="20" t="n">
        <v>4.55308929</v>
      </c>
      <c r="M48" s="18" t="s">
        <v>327</v>
      </c>
      <c r="N48" s="20" t="s">
        <v>327</v>
      </c>
      <c r="O48" s="18" t="s">
        <v>327</v>
      </c>
      <c r="P48" s="20" t="s">
        <v>327</v>
      </c>
      <c r="Q48" s="18" t="s">
        <v>327</v>
      </c>
      <c r="R48" s="20" t="s">
        <v>327</v>
      </c>
      <c r="S48" s="18" t="n">
        <v>434.83443728</v>
      </c>
      <c r="T48" s="20" t="n">
        <v>15.51901795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446.25669492</v>
      </c>
      <c r="F52" s="20" t="n">
        <v>4.92355385</v>
      </c>
      <c r="G52" s="18" t="n">
        <v>462.55345622</v>
      </c>
      <c r="H52" s="20" t="n">
        <v>3.93794924</v>
      </c>
      <c r="I52" s="18" t="n">
        <v>460.74732956</v>
      </c>
      <c r="J52" s="20" t="n">
        <v>10.46735484</v>
      </c>
      <c r="K52" s="18" t="n">
        <v>485.33342368</v>
      </c>
      <c r="L52" s="20" t="n">
        <v>2.56869582</v>
      </c>
      <c r="M52" s="18" t="s">
        <v>327</v>
      </c>
      <c r="N52" s="20" t="s">
        <v>327</v>
      </c>
      <c r="O52" s="18" t="s">
        <v>327</v>
      </c>
      <c r="P52" s="20" t="s">
        <v>327</v>
      </c>
      <c r="Q52" s="18" t="s">
        <v>327</v>
      </c>
      <c r="R52" s="20" t="s">
        <v>327</v>
      </c>
      <c r="S52" s="18" t="n">
        <v>427.09822534</v>
      </c>
      <c r="T52" s="20" t="n">
        <v>6.82579693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512.84222025</v>
      </c>
      <c r="F56" s="20" t="n">
        <v>5.86523817</v>
      </c>
      <c r="G56" s="18" t="n">
        <v>527.11074658</v>
      </c>
      <c r="H56" s="20" t="n">
        <v>3.38521567</v>
      </c>
      <c r="I56" s="18" t="n">
        <v>506.90668744</v>
      </c>
      <c r="J56" s="20" t="n">
        <v>8.53198029</v>
      </c>
      <c r="K56" s="18" t="n">
        <v>524.99526096</v>
      </c>
      <c r="L56" s="20" t="n">
        <v>2.62284739</v>
      </c>
      <c r="M56" s="18" t="s">
        <v>327</v>
      </c>
      <c r="N56" s="20" t="s">
        <v>327</v>
      </c>
      <c r="O56" s="18" t="s">
        <v>327</v>
      </c>
      <c r="P56" s="20" t="s">
        <v>327</v>
      </c>
      <c r="Q56" s="18" t="s">
        <v>327</v>
      </c>
      <c r="R56" s="20" t="s">
        <v>327</v>
      </c>
      <c r="S56" s="18" t="n">
        <v>505.41078856</v>
      </c>
      <c r="T56" s="20" t="n">
        <v>10.99410493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439.44636294</v>
      </c>
      <c r="F61" s="20" t="n">
        <v>4.11479273</v>
      </c>
      <c r="G61" s="18" t="n">
        <v>469.96944233</v>
      </c>
      <c r="H61" s="20" t="n">
        <v>4.26145</v>
      </c>
      <c r="I61" s="18" t="n">
        <v>446.25818651</v>
      </c>
      <c r="J61" s="20" t="n">
        <v>9.727372600000001</v>
      </c>
      <c r="K61" s="18" t="n">
        <v>492.6609931</v>
      </c>
      <c r="L61" s="20" t="n">
        <v>2.86212518</v>
      </c>
      <c r="M61" s="18" t="s">
        <v>327</v>
      </c>
      <c r="N61" s="20" t="s">
        <v>327</v>
      </c>
      <c r="O61" s="18" t="s">
        <v>327</v>
      </c>
      <c r="P61" s="20" t="s">
        <v>327</v>
      </c>
      <c r="Q61" s="18" t="s">
        <v>327</v>
      </c>
      <c r="R61" s="20" t="s">
        <v>327</v>
      </c>
      <c r="S61" s="18" t="n">
        <v>436.11553539</v>
      </c>
      <c r="T61" s="20" t="n">
        <v>6.55889211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365.59133116</v>
      </c>
      <c r="F67" s="20" t="n">
        <v>3.03509015</v>
      </c>
      <c r="G67" s="18" t="n">
        <v>394.34177808</v>
      </c>
      <c r="H67" s="20" t="n">
        <v>3.03121705</v>
      </c>
      <c r="I67" s="18" t="n">
        <v>364.79303329</v>
      </c>
      <c r="J67" s="20" t="n">
        <v>5.22548536</v>
      </c>
      <c r="K67" s="18" t="n">
        <v>420.76767121</v>
      </c>
      <c r="L67" s="20" t="n">
        <v>2.92991006</v>
      </c>
      <c r="M67" s="18" t="s">
        <v>327</v>
      </c>
      <c r="N67" s="20" t="s">
        <v>327</v>
      </c>
      <c r="O67" s="18" t="s">
        <v>327</v>
      </c>
      <c r="P67" s="20" t="s">
        <v>327</v>
      </c>
      <c r="Q67" s="18" t="s">
        <v>327</v>
      </c>
      <c r="R67" s="20" t="s">
        <v>327</v>
      </c>
      <c r="S67" s="18" t="n">
        <v>335.16648731</v>
      </c>
      <c r="T67" s="20" t="n">
        <v>8.478564029999999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409.33777411</v>
      </c>
      <c r="F73" s="20" t="n">
        <v>3.00052591</v>
      </c>
      <c r="G73" s="18" t="n">
        <v>431.20311314</v>
      </c>
      <c r="H73" s="20" t="n">
        <v>3.43493578</v>
      </c>
      <c r="I73" s="18" t="n">
        <v>406.53318859</v>
      </c>
      <c r="J73" s="20" t="n">
        <v>5.26960837</v>
      </c>
      <c r="K73" s="18" t="n">
        <v>435.30911062</v>
      </c>
      <c r="L73" s="20" t="n">
        <v>3.63278398</v>
      </c>
      <c r="M73" s="18" t="s">
        <v>327</v>
      </c>
      <c r="N73" s="20" t="s">
        <v>327</v>
      </c>
      <c r="O73" s="18" t="s">
        <v>327</v>
      </c>
      <c r="P73" s="20" t="s">
        <v>327</v>
      </c>
      <c r="Q73" s="18" t="s">
        <v>327</v>
      </c>
      <c r="R73" s="20" t="s">
        <v>327</v>
      </c>
      <c r="S73" s="18" t="n">
        <v>387.68433563</v>
      </c>
      <c r="T73" s="20" t="n">
        <v>7.54858818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449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476.5745357</v>
      </c>
      <c r="F7" s="20" t="n">
        <v>4.39074644</v>
      </c>
      <c r="G7" s="18" t="n">
        <v>479.37350934</v>
      </c>
      <c r="H7" s="20" t="n">
        <v>2.86564032</v>
      </c>
      <c r="I7" s="18" t="n">
        <v>489.91143503</v>
      </c>
      <c r="J7" s="20" t="n">
        <v>8.4039435</v>
      </c>
      <c r="K7" s="18" t="n">
        <v>530.20051232</v>
      </c>
      <c r="L7" s="20" t="n">
        <v>1.84376291</v>
      </c>
      <c r="M7" s="18" t="s">
        <v>327</v>
      </c>
      <c r="N7" s="20" t="s">
        <v>327</v>
      </c>
      <c r="O7" s="18" t="s">
        <v>327</v>
      </c>
      <c r="P7" s="20" t="s">
        <v>327</v>
      </c>
      <c r="Q7" s="18" t="s">
        <v>327</v>
      </c>
      <c r="R7" s="20" t="s">
        <v>327</v>
      </c>
      <c r="S7" s="18" t="n">
        <v>481.45540736</v>
      </c>
      <c r="T7" s="20" t="n">
        <v>4.4872581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455.92645581</v>
      </c>
      <c r="F9" s="20" t="n">
        <v>7.90206731</v>
      </c>
      <c r="G9" s="18" t="n">
        <v>464.85256037</v>
      </c>
      <c r="H9" s="20" t="n">
        <v>6.48285726</v>
      </c>
      <c r="I9" s="18" t="n">
        <v>475.15468133</v>
      </c>
      <c r="J9" s="20" t="n">
        <v>16.83432481</v>
      </c>
      <c r="K9" s="18" t="s">
        <v>327</v>
      </c>
      <c r="L9" s="20" t="s">
        <v>327</v>
      </c>
      <c r="M9" s="18" t="s">
        <v>327</v>
      </c>
      <c r="N9" s="20" t="s">
        <v>327</v>
      </c>
      <c r="O9" s="18" t="n">
        <v>374.78530698</v>
      </c>
      <c r="P9" s="20" t="n">
        <v>11.62763904</v>
      </c>
      <c r="Q9" s="18" t="s">
        <v>327</v>
      </c>
      <c r="R9" s="20" t="s">
        <v>327</v>
      </c>
      <c r="S9" s="18" t="n">
        <v>458.58834339</v>
      </c>
      <c r="T9" s="20" t="n">
        <v>7.39554251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448.39801562</v>
      </c>
      <c r="F13" s="20" t="n">
        <v>9.515470629999999</v>
      </c>
      <c r="G13" s="18" t="n">
        <v>454.80401051</v>
      </c>
      <c r="H13" s="20" t="n">
        <v>7.2888842</v>
      </c>
      <c r="I13" s="18" t="n">
        <v>469.76637171</v>
      </c>
      <c r="J13" s="20" t="n">
        <v>26.42018138</v>
      </c>
      <c r="K13" s="18" t="n">
        <v>511.30419768</v>
      </c>
      <c r="L13" s="20" t="n">
        <v>2.36876931</v>
      </c>
      <c r="M13" s="18" t="s">
        <v>327</v>
      </c>
      <c r="N13" s="20" t="s">
        <v>327</v>
      </c>
      <c r="O13" s="18" t="n">
        <v>436.36003517</v>
      </c>
      <c r="P13" s="20" t="n">
        <v>6.43426798</v>
      </c>
      <c r="Q13" s="18" t="s">
        <v>327</v>
      </c>
      <c r="R13" s="20" t="s">
        <v>327</v>
      </c>
      <c r="S13" s="18" t="n">
        <v>452.73867156</v>
      </c>
      <c r="T13" s="20" t="n">
        <v>6.82966087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461.15321172</v>
      </c>
      <c r="F18" s="20" t="n">
        <v>4.8487825</v>
      </c>
      <c r="G18" s="18" t="n">
        <v>453.88803999</v>
      </c>
      <c r="H18" s="20" t="n">
        <v>4.26281988</v>
      </c>
      <c r="I18" s="18" t="n">
        <v>479.12545921</v>
      </c>
      <c r="J18" s="20" t="n">
        <v>4.78093526</v>
      </c>
      <c r="K18" s="18" t="n">
        <v>453.29258969</v>
      </c>
      <c r="L18" s="20" t="n">
        <v>4.7530233</v>
      </c>
      <c r="M18" s="18" t="s">
        <v>327</v>
      </c>
      <c r="N18" s="20" t="s">
        <v>327</v>
      </c>
      <c r="O18" s="18" t="s">
        <v>327</v>
      </c>
      <c r="P18" s="20" t="s">
        <v>327</v>
      </c>
      <c r="Q18" s="18" t="s">
        <v>327</v>
      </c>
      <c r="R18" s="20" t="s">
        <v>327</v>
      </c>
      <c r="S18" s="18" t="n">
        <v>412.04155289</v>
      </c>
      <c r="T18" s="20" t="n">
        <v>7.55192395</v>
      </c>
    </row>
    <row r="19" spans="1:20">
      <c r="A19" s="15" t="s">
        <v>339</v>
      </c>
      <c r="B19" s="17" t="n">
        <v>5658</v>
      </c>
      <c r="C19" s="18">
        <f>(264.0/B19*100)</f>
        <v/>
      </c>
      <c r="D19" s="19" t="n">
        <v>5394</v>
      </c>
      <c r="E19" s="18" t="n">
        <v>423.15585818</v>
      </c>
      <c r="F19" s="20" t="n">
        <v>7.31629923</v>
      </c>
      <c r="G19" s="18" t="n">
        <v>438.99657329</v>
      </c>
      <c r="H19" s="20" t="n">
        <v>4.98635063</v>
      </c>
      <c r="I19" s="18" t="n">
        <v>464.05326035</v>
      </c>
      <c r="J19" s="20" t="n">
        <v>8.05830426</v>
      </c>
      <c r="K19" s="18" t="n">
        <v>491.08886027</v>
      </c>
      <c r="L19" s="20" t="n">
        <v>2.46852131</v>
      </c>
      <c r="M19" s="18" t="s">
        <v>327</v>
      </c>
      <c r="N19" s="20" t="s">
        <v>327</v>
      </c>
      <c r="O19" s="18" t="s">
        <v>327</v>
      </c>
      <c r="P19" s="20" t="s">
        <v>327</v>
      </c>
      <c r="Q19" s="18" t="s">
        <v>327</v>
      </c>
      <c r="R19" s="20" t="s">
        <v>327</v>
      </c>
      <c r="S19" s="18" t="n">
        <v>439.90615266</v>
      </c>
      <c r="T19" s="20" t="n">
        <v>7.01383498</v>
      </c>
    </row>
    <row r="20" spans="1:20">
      <c r="A20" s="15" t="s">
        <v>340</v>
      </c>
      <c r="B20" s="17" t="n">
        <v>3371</v>
      </c>
      <c r="C20" s="18">
        <f>(82.0/B20*100)</f>
        <v/>
      </c>
      <c r="D20" s="19" t="n">
        <v>3289</v>
      </c>
      <c r="E20" s="18" t="n">
        <v>413.56330551</v>
      </c>
      <c r="F20" s="20" t="n">
        <v>7.84770722</v>
      </c>
      <c r="G20" s="18" t="n">
        <v>423.8779923</v>
      </c>
      <c r="H20" s="20" t="n">
        <v>5.6750576</v>
      </c>
      <c r="I20" s="18" t="n">
        <v>420.50654717</v>
      </c>
      <c r="J20" s="20" t="n">
        <v>29.17277925</v>
      </c>
      <c r="K20" s="18" t="n">
        <v>484.13350066</v>
      </c>
      <c r="L20" s="20" t="n">
        <v>1.70062162</v>
      </c>
      <c r="M20" s="18" t="s">
        <v>327</v>
      </c>
      <c r="N20" s="20" t="s">
        <v>327</v>
      </c>
      <c r="O20" s="18" t="s">
        <v>327</v>
      </c>
      <c r="P20" s="20" t="s">
        <v>327</v>
      </c>
      <c r="Q20" s="18" t="s">
        <v>327</v>
      </c>
      <c r="R20" s="20" t="s">
        <v>327</v>
      </c>
      <c r="S20" s="18" t="n">
        <v>422.97225876</v>
      </c>
      <c r="T20" s="20" t="n">
        <v>6.97060565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435.0704097</v>
      </c>
      <c r="F23" s="20" t="n">
        <v>4.93869098</v>
      </c>
      <c r="G23" s="18" t="n">
        <v>446.60528166</v>
      </c>
      <c r="H23" s="20" t="n">
        <v>4.38493336</v>
      </c>
      <c r="I23" s="18" t="n">
        <v>466.58883901</v>
      </c>
      <c r="J23" s="20" t="n">
        <v>8.45739841</v>
      </c>
      <c r="K23" s="18" t="n">
        <v>501.07728139</v>
      </c>
      <c r="L23" s="20" t="n">
        <v>2.63277914</v>
      </c>
      <c r="M23" s="18" t="s">
        <v>327</v>
      </c>
      <c r="N23" s="20" t="s">
        <v>327</v>
      </c>
      <c r="O23" s="18" t="s">
        <v>327</v>
      </c>
      <c r="P23" s="20" t="s">
        <v>327</v>
      </c>
      <c r="Q23" s="18" t="s">
        <v>327</v>
      </c>
      <c r="R23" s="20" t="s">
        <v>327</v>
      </c>
      <c r="S23" s="18" t="n">
        <v>439.30433049</v>
      </c>
      <c r="T23" s="20" t="n">
        <v>6.13579174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486.56518</v>
      </c>
      <c r="F25" s="20" t="n">
        <v>6.02117241</v>
      </c>
      <c r="G25" s="18" t="n">
        <v>516.22882813</v>
      </c>
      <c r="H25" s="20" t="n">
        <v>4.19514732</v>
      </c>
      <c r="I25" s="18" t="n">
        <v>533.4408901</v>
      </c>
      <c r="J25" s="20" t="n">
        <v>6.79642977</v>
      </c>
      <c r="K25" s="18" t="n">
        <v>519.03114823</v>
      </c>
      <c r="L25" s="20" t="n">
        <v>3.5595895</v>
      </c>
      <c r="M25" s="18" t="s">
        <v>327</v>
      </c>
      <c r="N25" s="20" t="s">
        <v>327</v>
      </c>
      <c r="O25" s="18" t="s">
        <v>327</v>
      </c>
      <c r="P25" s="20" t="s">
        <v>327</v>
      </c>
      <c r="Q25" s="18" t="s">
        <v>327</v>
      </c>
      <c r="R25" s="20" t="s">
        <v>327</v>
      </c>
      <c r="S25" s="18" t="n">
        <v>501.70519652</v>
      </c>
      <c r="T25" s="20" t="n">
        <v>8.28202312</v>
      </c>
    </row>
    <row r="26" spans="1:20">
      <c r="A26" s="15" t="s">
        <v>346</v>
      </c>
      <c r="B26" s="17" t="n">
        <v>4869</v>
      </c>
      <c r="C26" s="18">
        <f>(186.0/B26*100)</f>
        <v/>
      </c>
      <c r="D26" s="19" t="n">
        <v>4683</v>
      </c>
      <c r="E26" s="18" t="n">
        <v>466.80403739</v>
      </c>
      <c r="F26" s="20" t="n">
        <v>4.98954933</v>
      </c>
      <c r="G26" s="18" t="n">
        <v>469.7329189</v>
      </c>
      <c r="H26" s="20" t="n">
        <v>3.08894801</v>
      </c>
      <c r="I26" s="18" t="n">
        <v>485.95918263</v>
      </c>
      <c r="J26" s="20" t="n">
        <v>6.34395079</v>
      </c>
      <c r="K26" s="18" t="n">
        <v>503.65984055</v>
      </c>
      <c r="L26" s="20" t="n">
        <v>1.85827654</v>
      </c>
      <c r="M26" s="18" t="s">
        <v>327</v>
      </c>
      <c r="N26" s="20" t="s">
        <v>327</v>
      </c>
      <c r="O26" s="18" t="s">
        <v>327</v>
      </c>
      <c r="P26" s="20" t="s">
        <v>327</v>
      </c>
      <c r="Q26" s="18" t="s">
        <v>327</v>
      </c>
      <c r="R26" s="20" t="s">
        <v>327</v>
      </c>
      <c r="S26" s="18" t="n">
        <v>472.55961334</v>
      </c>
      <c r="T26" s="20" t="n">
        <v>7.05992497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482.3906597</v>
      </c>
      <c r="F32" s="20" t="n">
        <v>5.69586296</v>
      </c>
      <c r="G32" s="18" t="n">
        <v>486.14737518</v>
      </c>
      <c r="H32" s="20" t="n">
        <v>3.82379691</v>
      </c>
      <c r="I32" s="18" t="n">
        <v>515.57451367</v>
      </c>
      <c r="J32" s="20" t="n">
        <v>5.45131924</v>
      </c>
      <c r="K32" s="18" t="n">
        <v>512.921909</v>
      </c>
      <c r="L32" s="20" t="n">
        <v>2.68930248</v>
      </c>
      <c r="M32" s="18" t="s">
        <v>327</v>
      </c>
      <c r="N32" s="20" t="s">
        <v>327</v>
      </c>
      <c r="O32" s="18" t="s">
        <v>327</v>
      </c>
      <c r="P32" s="20" t="s">
        <v>327</v>
      </c>
      <c r="Q32" s="18" t="s">
        <v>327</v>
      </c>
      <c r="R32" s="20" t="s">
        <v>327</v>
      </c>
      <c r="S32" s="18" t="n">
        <v>462.25566029</v>
      </c>
      <c r="T32" s="20" t="n">
        <v>7.71394757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419.69377397</v>
      </c>
      <c r="F34" s="20" t="n">
        <v>5.25530585</v>
      </c>
      <c r="G34" s="18" t="n">
        <v>439.14914884</v>
      </c>
      <c r="H34" s="20" t="n">
        <v>3.49186226</v>
      </c>
      <c r="I34" s="18" t="n">
        <v>454.76391146</v>
      </c>
      <c r="J34" s="20" t="n">
        <v>6.98307312</v>
      </c>
      <c r="K34" s="18" t="n">
        <v>484.84241139</v>
      </c>
      <c r="L34" s="20" t="n">
        <v>2.69159379</v>
      </c>
      <c r="M34" s="18" t="s">
        <v>327</v>
      </c>
      <c r="N34" s="20" t="s">
        <v>327</v>
      </c>
      <c r="O34" s="18" t="n">
        <v>306.56969545</v>
      </c>
      <c r="P34" s="20" t="n">
        <v>10.27624616</v>
      </c>
      <c r="Q34" s="18" t="s">
        <v>327</v>
      </c>
      <c r="R34" s="20" t="s">
        <v>327</v>
      </c>
      <c r="S34" s="18" t="n">
        <v>441.37415544</v>
      </c>
      <c r="T34" s="20" t="n">
        <v>5.73383848</v>
      </c>
    </row>
    <row r="35" spans="1:20">
      <c r="A35" s="15" t="s">
        <v>355</v>
      </c>
      <c r="B35" s="17" t="n">
        <v>6406</v>
      </c>
      <c r="C35" s="18">
        <f>(103.0/B35*100)</f>
        <v/>
      </c>
      <c r="D35" s="19" t="n">
        <v>6303</v>
      </c>
      <c r="E35" s="18" t="n">
        <v>501.8876161</v>
      </c>
      <c r="F35" s="20" t="n">
        <v>4.94278953</v>
      </c>
      <c r="G35" s="18" t="n">
        <v>510.77131351</v>
      </c>
      <c r="H35" s="20" t="n">
        <v>3.26277706</v>
      </c>
      <c r="I35" s="18" t="n">
        <v>541.67534727</v>
      </c>
      <c r="J35" s="20" t="n">
        <v>5.84296304</v>
      </c>
      <c r="K35" s="18" t="n">
        <v>515.40103217</v>
      </c>
      <c r="L35" s="20" t="n">
        <v>2.23984643</v>
      </c>
      <c r="M35" s="18" t="s">
        <v>327</v>
      </c>
      <c r="N35" s="20" t="s">
        <v>327</v>
      </c>
      <c r="O35" s="18" t="n">
        <v>374.85244494</v>
      </c>
      <c r="P35" s="20" t="n">
        <v>5.84040672</v>
      </c>
      <c r="Q35" s="18" t="s">
        <v>327</v>
      </c>
      <c r="R35" s="20" t="s">
        <v>327</v>
      </c>
      <c r="S35" s="18" t="n">
        <v>509.03506843</v>
      </c>
      <c r="T35" s="20" t="n">
        <v>5.81151402</v>
      </c>
    </row>
    <row r="36" spans="1:20">
      <c r="A36" s="15" t="s">
        <v>356</v>
      </c>
      <c r="B36" s="17" t="n">
        <v>6736</v>
      </c>
      <c r="C36" s="18">
        <f>(124.0/B36*100)</f>
        <v/>
      </c>
      <c r="D36" s="19" t="n">
        <v>6612</v>
      </c>
      <c r="E36" s="18" t="n">
        <v>466.52983927</v>
      </c>
      <c r="F36" s="20" t="n">
        <v>5.53399185</v>
      </c>
      <c r="G36" s="18" t="n">
        <v>468.97895</v>
      </c>
      <c r="H36" s="20" t="n">
        <v>3.8585898</v>
      </c>
      <c r="I36" s="18" t="n">
        <v>486.54495224</v>
      </c>
      <c r="J36" s="20" t="n">
        <v>5.91156528</v>
      </c>
      <c r="K36" s="18" t="n">
        <v>503.53411424</v>
      </c>
      <c r="L36" s="20" t="n">
        <v>2.14566851</v>
      </c>
      <c r="M36" s="18" t="s">
        <v>327</v>
      </c>
      <c r="N36" s="20" t="s">
        <v>327</v>
      </c>
      <c r="O36" s="18" t="s">
        <v>327</v>
      </c>
      <c r="P36" s="20" t="s">
        <v>327</v>
      </c>
      <c r="Q36" s="18" t="s">
        <v>327</v>
      </c>
      <c r="R36" s="20" t="s">
        <v>327</v>
      </c>
      <c r="S36" s="18" t="n">
        <v>465.65563968</v>
      </c>
      <c r="T36" s="20" t="n">
        <v>6.19810482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495.17436279</v>
      </c>
      <c r="F40" s="20" t="n">
        <v>5.11995456</v>
      </c>
      <c r="G40" s="18" t="n">
        <v>511.40234503</v>
      </c>
      <c r="H40" s="20" t="n">
        <v>3.49518046</v>
      </c>
      <c r="I40" s="18" t="n">
        <v>518.68239176</v>
      </c>
      <c r="J40" s="20" t="n">
        <v>6.43855056</v>
      </c>
      <c r="K40" s="18" t="n">
        <v>527.90431962</v>
      </c>
      <c r="L40" s="20" t="n">
        <v>4.16341999</v>
      </c>
      <c r="M40" s="18" t="s">
        <v>327</v>
      </c>
      <c r="N40" s="20" t="s">
        <v>327</v>
      </c>
      <c r="O40" s="18" t="n">
        <v>496.75531263</v>
      </c>
      <c r="P40" s="20" t="n">
        <v>2.35939816</v>
      </c>
      <c r="Q40" s="18" t="s">
        <v>327</v>
      </c>
      <c r="R40" s="20" t="s">
        <v>327</v>
      </c>
      <c r="S40" s="18" t="n">
        <v>457.53298449</v>
      </c>
      <c r="T40" s="20" t="n">
        <v>7.15373995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428.239134</v>
      </c>
      <c r="F47" s="20" t="n">
        <v>5.43583737</v>
      </c>
      <c r="G47" s="18" t="n">
        <v>454.61744105</v>
      </c>
      <c r="H47" s="20" t="n">
        <v>4.30319204</v>
      </c>
      <c r="I47" s="18" t="n">
        <v>460.04514725</v>
      </c>
      <c r="J47" s="20" t="n">
        <v>6.42219353</v>
      </c>
      <c r="K47" s="18" t="n">
        <v>451.12537899</v>
      </c>
      <c r="L47" s="20" t="n">
        <v>5.7320013</v>
      </c>
      <c r="M47" s="18" t="s">
        <v>327</v>
      </c>
      <c r="N47" s="20" t="s">
        <v>327</v>
      </c>
      <c r="O47" s="18" t="s">
        <v>327</v>
      </c>
      <c r="P47" s="20" t="s">
        <v>327</v>
      </c>
      <c r="Q47" s="18" t="s">
        <v>327</v>
      </c>
      <c r="R47" s="20" t="s">
        <v>327</v>
      </c>
      <c r="S47" s="18" t="n">
        <v>435.78352387</v>
      </c>
      <c r="T47" s="20" t="n">
        <v>5.45552374</v>
      </c>
    </row>
    <row r="48" spans="1:20">
      <c r="A48" s="15" t="s">
        <v>368</v>
      </c>
      <c r="B48" s="17" t="n">
        <v>9841</v>
      </c>
      <c r="C48" s="18">
        <f>(31.0/B48*100)</f>
        <v/>
      </c>
      <c r="D48" s="19" t="n">
        <v>9810</v>
      </c>
      <c r="E48" s="18" t="n">
        <v>480.86680628</v>
      </c>
      <c r="F48" s="20" t="n">
        <v>5.22972458</v>
      </c>
      <c r="G48" s="18" t="n">
        <v>505.09959936</v>
      </c>
      <c r="H48" s="20" t="n">
        <v>5.01892844</v>
      </c>
      <c r="I48" s="18" t="n">
        <v>520.33590685</v>
      </c>
      <c r="J48" s="20" t="n">
        <v>8.56652094</v>
      </c>
      <c r="K48" s="18" t="n">
        <v>535.94062128</v>
      </c>
      <c r="L48" s="20" t="n">
        <v>4.55308929</v>
      </c>
      <c r="M48" s="18" t="s">
        <v>327</v>
      </c>
      <c r="N48" s="20" t="s">
        <v>327</v>
      </c>
      <c r="O48" s="18" t="s">
        <v>327</v>
      </c>
      <c r="P48" s="20" t="s">
        <v>327</v>
      </c>
      <c r="Q48" s="18" t="s">
        <v>327</v>
      </c>
      <c r="R48" s="20" t="s">
        <v>327</v>
      </c>
      <c r="S48" s="18" t="n">
        <v>446.97348527</v>
      </c>
      <c r="T48" s="20" t="n">
        <v>15.17299376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443.88397998</v>
      </c>
      <c r="F52" s="20" t="n">
        <v>5.42226286</v>
      </c>
      <c r="G52" s="18" t="n">
        <v>456.38211378</v>
      </c>
      <c r="H52" s="20" t="n">
        <v>4.03986823</v>
      </c>
      <c r="I52" s="18" t="n">
        <v>488.87102063</v>
      </c>
      <c r="J52" s="20" t="n">
        <v>7.46976746</v>
      </c>
      <c r="K52" s="18" t="n">
        <v>485.33342368</v>
      </c>
      <c r="L52" s="20" t="n">
        <v>2.56869582</v>
      </c>
      <c r="M52" s="18" t="s">
        <v>327</v>
      </c>
      <c r="N52" s="20" t="s">
        <v>327</v>
      </c>
      <c r="O52" s="18" t="s">
        <v>327</v>
      </c>
      <c r="P52" s="20" t="s">
        <v>327</v>
      </c>
      <c r="Q52" s="18" t="s">
        <v>327</v>
      </c>
      <c r="R52" s="20" t="s">
        <v>327</v>
      </c>
      <c r="S52" s="18" t="n">
        <v>425.95256414</v>
      </c>
      <c r="T52" s="20" t="n">
        <v>6.38601758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515.9838654</v>
      </c>
      <c r="F56" s="20" t="n">
        <v>5.70425725</v>
      </c>
      <c r="G56" s="18" t="n">
        <v>522.21316142</v>
      </c>
      <c r="H56" s="20" t="n">
        <v>3.40286745</v>
      </c>
      <c r="I56" s="18" t="n">
        <v>531.20310325</v>
      </c>
      <c r="J56" s="20" t="n">
        <v>6.91626993</v>
      </c>
      <c r="K56" s="18" t="n">
        <v>524.99526096</v>
      </c>
      <c r="L56" s="20" t="n">
        <v>2.62284739</v>
      </c>
      <c r="M56" s="18" t="s">
        <v>327</v>
      </c>
      <c r="N56" s="20" t="s">
        <v>327</v>
      </c>
      <c r="O56" s="18" t="s">
        <v>327</v>
      </c>
      <c r="P56" s="20" t="s">
        <v>327</v>
      </c>
      <c r="Q56" s="18" t="s">
        <v>327</v>
      </c>
      <c r="R56" s="20" t="s">
        <v>327</v>
      </c>
      <c r="S56" s="18" t="n">
        <v>502.39820758</v>
      </c>
      <c r="T56" s="20" t="n">
        <v>10.39971724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443.71198318</v>
      </c>
      <c r="F61" s="20" t="n">
        <v>4.2345355</v>
      </c>
      <c r="G61" s="18" t="n">
        <v>460.9521781</v>
      </c>
      <c r="H61" s="20" t="n">
        <v>3.91849789</v>
      </c>
      <c r="I61" s="18" t="n">
        <v>468.68527864</v>
      </c>
      <c r="J61" s="20" t="n">
        <v>9.462636030000001</v>
      </c>
      <c r="K61" s="18" t="n">
        <v>492.6609931</v>
      </c>
      <c r="L61" s="20" t="n">
        <v>2.86212518</v>
      </c>
      <c r="M61" s="18" t="s">
        <v>327</v>
      </c>
      <c r="N61" s="20" t="s">
        <v>327</v>
      </c>
      <c r="O61" s="18" t="s">
        <v>327</v>
      </c>
      <c r="P61" s="20" t="s">
        <v>327</v>
      </c>
      <c r="Q61" s="18" t="s">
        <v>327</v>
      </c>
      <c r="R61" s="20" t="s">
        <v>327</v>
      </c>
      <c r="S61" s="18" t="n">
        <v>436.47953148</v>
      </c>
      <c r="T61" s="20" t="n">
        <v>6.1132426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371.30026594</v>
      </c>
      <c r="F67" s="20" t="n">
        <v>3.20363346</v>
      </c>
      <c r="G67" s="18" t="n">
        <v>379.44284229</v>
      </c>
      <c r="H67" s="20" t="n">
        <v>3.09587122</v>
      </c>
      <c r="I67" s="18" t="n">
        <v>385.39253694</v>
      </c>
      <c r="J67" s="20" t="n">
        <v>4.10442199</v>
      </c>
      <c r="K67" s="18" t="n">
        <v>420.76767121</v>
      </c>
      <c r="L67" s="20" t="n">
        <v>2.92991006</v>
      </c>
      <c r="M67" s="18" t="s">
        <v>327</v>
      </c>
      <c r="N67" s="20" t="s">
        <v>327</v>
      </c>
      <c r="O67" s="18" t="s">
        <v>327</v>
      </c>
      <c r="P67" s="20" t="s">
        <v>327</v>
      </c>
      <c r="Q67" s="18" t="s">
        <v>327</v>
      </c>
      <c r="R67" s="20" t="s">
        <v>327</v>
      </c>
      <c r="S67" s="18" t="n">
        <v>338.34996664</v>
      </c>
      <c r="T67" s="20" t="n">
        <v>7.66092666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408.73273345</v>
      </c>
      <c r="F73" s="20" t="n">
        <v>2.66271794</v>
      </c>
      <c r="G73" s="18" t="n">
        <v>427.27180519</v>
      </c>
      <c r="H73" s="20" t="n">
        <v>3.7824584</v>
      </c>
      <c r="I73" s="18" t="n">
        <v>423.37180892</v>
      </c>
      <c r="J73" s="20" t="n">
        <v>5.45860428</v>
      </c>
      <c r="K73" s="18" t="n">
        <v>435.30911062</v>
      </c>
      <c r="L73" s="20" t="n">
        <v>3.63278398</v>
      </c>
      <c r="M73" s="18" t="s">
        <v>327</v>
      </c>
      <c r="N73" s="20" t="s">
        <v>327</v>
      </c>
      <c r="O73" s="18" t="s">
        <v>327</v>
      </c>
      <c r="P73" s="20" t="s">
        <v>327</v>
      </c>
      <c r="Q73" s="18" t="s">
        <v>327</v>
      </c>
      <c r="R73" s="20" t="s">
        <v>327</v>
      </c>
      <c r="S73" s="18" t="n">
        <v>386.04258169</v>
      </c>
      <c r="T73" s="20" t="n">
        <v>7.61775842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476.5285818</v>
      </c>
      <c r="F7" s="20" t="n">
        <v>4.15138767</v>
      </c>
      <c r="G7" s="18" t="n">
        <v>480.05758935</v>
      </c>
      <c r="H7" s="20" t="n">
        <v>2.87991466</v>
      </c>
      <c r="I7" s="18" t="n">
        <v>488.35798068</v>
      </c>
      <c r="J7" s="20" t="n">
        <v>7.96624336</v>
      </c>
      <c r="K7" s="18" t="n">
        <v>530.20051232</v>
      </c>
      <c r="L7" s="20" t="n">
        <v>1.84376291</v>
      </c>
      <c r="M7" s="18" t="s">
        <v>327</v>
      </c>
      <c r="N7" s="20" t="s">
        <v>327</v>
      </c>
      <c r="O7" s="18" t="s">
        <v>327</v>
      </c>
      <c r="P7" s="20" t="s">
        <v>327</v>
      </c>
      <c r="Q7" s="18" t="s">
        <v>327</v>
      </c>
      <c r="R7" s="20" t="s">
        <v>327</v>
      </c>
      <c r="S7" s="18" t="n">
        <v>480.70836145</v>
      </c>
      <c r="T7" s="20" t="n">
        <v>4.43282133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449.59423553</v>
      </c>
      <c r="F9" s="20" t="n">
        <v>7.38484276</v>
      </c>
      <c r="G9" s="18" t="n">
        <v>467.31723927</v>
      </c>
      <c r="H9" s="20" t="n">
        <v>7.33387265</v>
      </c>
      <c r="I9" s="18" t="n">
        <v>469.78186962</v>
      </c>
      <c r="J9" s="20" t="n">
        <v>11.56466833</v>
      </c>
      <c r="K9" s="18" t="s">
        <v>327</v>
      </c>
      <c r="L9" s="20" t="s">
        <v>327</v>
      </c>
      <c r="M9" s="18" t="s">
        <v>327</v>
      </c>
      <c r="N9" s="20" t="s">
        <v>327</v>
      </c>
      <c r="O9" s="18" t="n">
        <v>374.78530698</v>
      </c>
      <c r="P9" s="20" t="n">
        <v>11.62763904</v>
      </c>
      <c r="Q9" s="18" t="s">
        <v>327</v>
      </c>
      <c r="R9" s="20" t="s">
        <v>327</v>
      </c>
      <c r="S9" s="18" t="n">
        <v>460.7098492</v>
      </c>
      <c r="T9" s="20" t="n">
        <v>7.34166497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438.31143789</v>
      </c>
      <c r="F13" s="20" t="n">
        <v>8.135423769999999</v>
      </c>
      <c r="G13" s="18" t="n">
        <v>463.07060299</v>
      </c>
      <c r="H13" s="20" t="n">
        <v>9.030625819999999</v>
      </c>
      <c r="I13" s="18" t="n">
        <v>456.75296299</v>
      </c>
      <c r="J13" s="20" t="n">
        <v>23.37074646</v>
      </c>
      <c r="K13" s="18" t="n">
        <v>511.30419768</v>
      </c>
      <c r="L13" s="20" t="n">
        <v>2.36876931</v>
      </c>
      <c r="M13" s="18" t="s">
        <v>327</v>
      </c>
      <c r="N13" s="20" t="s">
        <v>327</v>
      </c>
      <c r="O13" s="18" t="n">
        <v>436.36003517</v>
      </c>
      <c r="P13" s="20" t="n">
        <v>6.43426798</v>
      </c>
      <c r="Q13" s="18" t="s">
        <v>327</v>
      </c>
      <c r="R13" s="20" t="s">
        <v>327</v>
      </c>
      <c r="S13" s="18" t="n">
        <v>455.26813162</v>
      </c>
      <c r="T13" s="20" t="n">
        <v>6.93920872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418.5738662</v>
      </c>
      <c r="F18" s="20" t="n">
        <v>5.22031667</v>
      </c>
      <c r="G18" s="18" t="n">
        <v>469.2869745</v>
      </c>
      <c r="H18" s="20" t="n">
        <v>3.96844969</v>
      </c>
      <c r="I18" s="18" t="n">
        <v>478.57686795</v>
      </c>
      <c r="J18" s="20" t="n">
        <v>4.14461255</v>
      </c>
      <c r="K18" s="18" t="n">
        <v>453.29258969</v>
      </c>
      <c r="L18" s="20" t="n">
        <v>4.7530233</v>
      </c>
      <c r="M18" s="18" t="s">
        <v>327</v>
      </c>
      <c r="N18" s="20" t="s">
        <v>327</v>
      </c>
      <c r="O18" s="18" t="s">
        <v>327</v>
      </c>
      <c r="P18" s="20" t="s">
        <v>327</v>
      </c>
      <c r="Q18" s="18" t="s">
        <v>327</v>
      </c>
      <c r="R18" s="20" t="s">
        <v>327</v>
      </c>
      <c r="S18" s="18" t="n">
        <v>413.17649207</v>
      </c>
      <c r="T18" s="20" t="n">
        <v>8.00774674</v>
      </c>
    </row>
    <row r="19" spans="1:20">
      <c r="A19" s="15" t="s">
        <v>339</v>
      </c>
      <c r="B19" s="17" t="n">
        <v>5658</v>
      </c>
      <c r="C19" s="18">
        <f>(264.0/B19*100)</f>
        <v/>
      </c>
      <c r="D19" s="19" t="n">
        <v>5394</v>
      </c>
      <c r="E19" s="18" t="n">
        <v>418.61215593</v>
      </c>
      <c r="F19" s="20" t="n">
        <v>7.6965324</v>
      </c>
      <c r="G19" s="18" t="n">
        <v>449.46849812</v>
      </c>
      <c r="H19" s="20" t="n">
        <v>5.08046017</v>
      </c>
      <c r="I19" s="18" t="n">
        <v>433.50265832</v>
      </c>
      <c r="J19" s="20" t="n">
        <v>7.53771244</v>
      </c>
      <c r="K19" s="18" t="n">
        <v>491.08886027</v>
      </c>
      <c r="L19" s="20" t="n">
        <v>2.46852131</v>
      </c>
      <c r="M19" s="18" t="s">
        <v>327</v>
      </c>
      <c r="N19" s="20" t="s">
        <v>327</v>
      </c>
      <c r="O19" s="18" t="s">
        <v>327</v>
      </c>
      <c r="P19" s="20" t="s">
        <v>327</v>
      </c>
      <c r="Q19" s="18" t="s">
        <v>327</v>
      </c>
      <c r="R19" s="20" t="s">
        <v>327</v>
      </c>
      <c r="S19" s="18" t="n">
        <v>439.23430804</v>
      </c>
      <c r="T19" s="20" t="n">
        <v>6.49011743</v>
      </c>
    </row>
    <row r="20" spans="1:20">
      <c r="A20" s="15" t="s">
        <v>340</v>
      </c>
      <c r="B20" s="17" t="n">
        <v>3371</v>
      </c>
      <c r="C20" s="18">
        <f>(82.0/B20*100)</f>
        <v/>
      </c>
      <c r="D20" s="19" t="n">
        <v>3289</v>
      </c>
      <c r="E20" s="18" t="n">
        <v>404.97046248</v>
      </c>
      <c r="F20" s="20" t="n">
        <v>9.128128950000001</v>
      </c>
      <c r="G20" s="18" t="n">
        <v>430.31024388</v>
      </c>
      <c r="H20" s="20" t="n">
        <v>6.29920852</v>
      </c>
      <c r="I20" s="18" t="n">
        <v>392.00737966</v>
      </c>
      <c r="J20" s="20" t="n">
        <v>21.18242352</v>
      </c>
      <c r="K20" s="18" t="n">
        <v>484.13350066</v>
      </c>
      <c r="L20" s="20" t="n">
        <v>1.70062162</v>
      </c>
      <c r="M20" s="18" t="s">
        <v>327</v>
      </c>
      <c r="N20" s="20" t="s">
        <v>327</v>
      </c>
      <c r="O20" s="18" t="s">
        <v>327</v>
      </c>
      <c r="P20" s="20" t="s">
        <v>327</v>
      </c>
      <c r="Q20" s="18" t="s">
        <v>327</v>
      </c>
      <c r="R20" s="20" t="s">
        <v>327</v>
      </c>
      <c r="S20" s="18" t="n">
        <v>423.71520509</v>
      </c>
      <c r="T20" s="20" t="n">
        <v>7.2489987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437.43472844</v>
      </c>
      <c r="F23" s="20" t="n">
        <v>5.05941612</v>
      </c>
      <c r="G23" s="18" t="n">
        <v>450.32927851</v>
      </c>
      <c r="H23" s="20" t="n">
        <v>4.02234835</v>
      </c>
      <c r="I23" s="18" t="n">
        <v>456.52279329</v>
      </c>
      <c r="J23" s="20" t="n">
        <v>7.7953276</v>
      </c>
      <c r="K23" s="18" t="n">
        <v>501.07728139</v>
      </c>
      <c r="L23" s="20" t="n">
        <v>2.63277914</v>
      </c>
      <c r="M23" s="18" t="s">
        <v>327</v>
      </c>
      <c r="N23" s="20" t="s">
        <v>327</v>
      </c>
      <c r="O23" s="18" t="s">
        <v>327</v>
      </c>
      <c r="P23" s="20" t="s">
        <v>327</v>
      </c>
      <c r="Q23" s="18" t="s">
        <v>327</v>
      </c>
      <c r="R23" s="20" t="s">
        <v>327</v>
      </c>
      <c r="S23" s="18" t="n">
        <v>435.45633094</v>
      </c>
      <c r="T23" s="20" t="n">
        <v>6.56168967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501.51010212</v>
      </c>
      <c r="F25" s="20" t="n">
        <v>5.5324304</v>
      </c>
      <c r="G25" s="18" t="n">
        <v>510.75951051</v>
      </c>
      <c r="H25" s="20" t="n">
        <v>3.99523552</v>
      </c>
      <c r="I25" s="18" t="n">
        <v>545.9036524099999</v>
      </c>
      <c r="J25" s="20" t="n">
        <v>6.29379633</v>
      </c>
      <c r="K25" s="18" t="n">
        <v>519.03114823</v>
      </c>
      <c r="L25" s="20" t="n">
        <v>3.5595895</v>
      </c>
      <c r="M25" s="18" t="s">
        <v>327</v>
      </c>
      <c r="N25" s="20" t="s">
        <v>327</v>
      </c>
      <c r="O25" s="18" t="s">
        <v>327</v>
      </c>
      <c r="P25" s="20" t="s">
        <v>327</v>
      </c>
      <c r="Q25" s="18" t="s">
        <v>327</v>
      </c>
      <c r="R25" s="20" t="s">
        <v>327</v>
      </c>
      <c r="S25" s="18" t="n">
        <v>502.25566476</v>
      </c>
      <c r="T25" s="20" t="n">
        <v>8.364472340000001</v>
      </c>
    </row>
    <row r="26" spans="1:20">
      <c r="A26" s="15" t="s">
        <v>346</v>
      </c>
      <c r="B26" s="17" t="n">
        <v>4869</v>
      </c>
      <c r="C26" s="18">
        <f>(186.0/B26*100)</f>
        <v/>
      </c>
      <c r="D26" s="19" t="n">
        <v>4683</v>
      </c>
      <c r="E26" s="18" t="n">
        <v>472.94915844</v>
      </c>
      <c r="F26" s="20" t="n">
        <v>4.63880152</v>
      </c>
      <c r="G26" s="18" t="n">
        <v>474.12416195</v>
      </c>
      <c r="H26" s="20" t="n">
        <v>3.39979213</v>
      </c>
      <c r="I26" s="18" t="n">
        <v>458.27453749</v>
      </c>
      <c r="J26" s="20" t="n">
        <v>6.46086637</v>
      </c>
      <c r="K26" s="18" t="n">
        <v>503.65984055</v>
      </c>
      <c r="L26" s="20" t="n">
        <v>1.85827654</v>
      </c>
      <c r="M26" s="18" t="s">
        <v>327</v>
      </c>
      <c r="N26" s="20" t="s">
        <v>327</v>
      </c>
      <c r="O26" s="18" t="s">
        <v>327</v>
      </c>
      <c r="P26" s="20" t="s">
        <v>327</v>
      </c>
      <c r="Q26" s="18" t="s">
        <v>327</v>
      </c>
      <c r="R26" s="20" t="s">
        <v>327</v>
      </c>
      <c r="S26" s="18" t="n">
        <v>475.57223208</v>
      </c>
      <c r="T26" s="20" t="n">
        <v>7.06226772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487.34884328</v>
      </c>
      <c r="F32" s="20" t="n">
        <v>4.94856523</v>
      </c>
      <c r="G32" s="18" t="n">
        <v>494.13210672</v>
      </c>
      <c r="H32" s="20" t="n">
        <v>3.96145087</v>
      </c>
      <c r="I32" s="18" t="n">
        <v>484.5790158</v>
      </c>
      <c r="J32" s="20" t="n">
        <v>6.47483031</v>
      </c>
      <c r="K32" s="18" t="n">
        <v>512.921909</v>
      </c>
      <c r="L32" s="20" t="n">
        <v>2.68930248</v>
      </c>
      <c r="M32" s="18" t="s">
        <v>327</v>
      </c>
      <c r="N32" s="20" t="s">
        <v>327</v>
      </c>
      <c r="O32" s="18" t="s">
        <v>327</v>
      </c>
      <c r="P32" s="20" t="s">
        <v>327</v>
      </c>
      <c r="Q32" s="18" t="s">
        <v>327</v>
      </c>
      <c r="R32" s="20" t="s">
        <v>327</v>
      </c>
      <c r="S32" s="18" t="n">
        <v>469.39616551</v>
      </c>
      <c r="T32" s="20" t="n">
        <v>7.43783154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432.28485225</v>
      </c>
      <c r="F34" s="20" t="n">
        <v>4.46859503</v>
      </c>
      <c r="G34" s="18" t="n">
        <v>443.03778441</v>
      </c>
      <c r="H34" s="20" t="n">
        <v>3.75424521</v>
      </c>
      <c r="I34" s="18" t="n">
        <v>426.66288622</v>
      </c>
      <c r="J34" s="20" t="n">
        <v>5.82473286</v>
      </c>
      <c r="K34" s="18" t="n">
        <v>484.84241139</v>
      </c>
      <c r="L34" s="20" t="n">
        <v>2.69159379</v>
      </c>
      <c r="M34" s="18" t="s">
        <v>327</v>
      </c>
      <c r="N34" s="20" t="s">
        <v>327</v>
      </c>
      <c r="O34" s="18" t="n">
        <v>306.56969545</v>
      </c>
      <c r="P34" s="20" t="n">
        <v>10.27624616</v>
      </c>
      <c r="Q34" s="18" t="s">
        <v>327</v>
      </c>
      <c r="R34" s="20" t="s">
        <v>327</v>
      </c>
      <c r="S34" s="18" t="n">
        <v>436.23226325</v>
      </c>
      <c r="T34" s="20" t="n">
        <v>5.38837656</v>
      </c>
    </row>
    <row r="35" spans="1:20">
      <c r="A35" s="15" t="s">
        <v>355</v>
      </c>
      <c r="B35" s="17" t="n">
        <v>6406</v>
      </c>
      <c r="C35" s="18">
        <f>(103.0/B35*100)</f>
        <v/>
      </c>
      <c r="D35" s="19" t="n">
        <v>6303</v>
      </c>
      <c r="E35" s="18" t="n">
        <v>520.24443124</v>
      </c>
      <c r="F35" s="20" t="n">
        <v>4.24951202</v>
      </c>
      <c r="G35" s="18" t="n">
        <v>517.0263225800001</v>
      </c>
      <c r="H35" s="20" t="n">
        <v>3.27814939</v>
      </c>
      <c r="I35" s="18" t="n">
        <v>494.4393124</v>
      </c>
      <c r="J35" s="20" t="n">
        <v>8.05160764</v>
      </c>
      <c r="K35" s="18" t="n">
        <v>515.40103217</v>
      </c>
      <c r="L35" s="20" t="n">
        <v>2.23984643</v>
      </c>
      <c r="M35" s="18" t="s">
        <v>327</v>
      </c>
      <c r="N35" s="20" t="s">
        <v>327</v>
      </c>
      <c r="O35" s="18" t="n">
        <v>374.85244494</v>
      </c>
      <c r="P35" s="20" t="n">
        <v>5.84040672</v>
      </c>
      <c r="Q35" s="18" t="s">
        <v>327</v>
      </c>
      <c r="R35" s="20" t="s">
        <v>327</v>
      </c>
      <c r="S35" s="18" t="n">
        <v>509.55163813</v>
      </c>
      <c r="T35" s="20" t="n">
        <v>5.90462346</v>
      </c>
    </row>
    <row r="36" spans="1:20">
      <c r="A36" s="15" t="s">
        <v>356</v>
      </c>
      <c r="B36" s="17" t="n">
        <v>6736</v>
      </c>
      <c r="C36" s="18">
        <f>(124.0/B36*100)</f>
        <v/>
      </c>
      <c r="D36" s="19" t="n">
        <v>6612</v>
      </c>
      <c r="E36" s="18" t="n">
        <v>457.48336362</v>
      </c>
      <c r="F36" s="20" t="n">
        <v>5.25988818</v>
      </c>
      <c r="G36" s="18" t="n">
        <v>472.2415591</v>
      </c>
      <c r="H36" s="20" t="n">
        <v>3.65334751</v>
      </c>
      <c r="I36" s="18" t="n">
        <v>487.12593794</v>
      </c>
      <c r="J36" s="20" t="n">
        <v>5.57817137</v>
      </c>
      <c r="K36" s="18" t="n">
        <v>503.53411424</v>
      </c>
      <c r="L36" s="20" t="n">
        <v>2.14566851</v>
      </c>
      <c r="M36" s="18" t="s">
        <v>327</v>
      </c>
      <c r="N36" s="20" t="s">
        <v>327</v>
      </c>
      <c r="O36" s="18" t="s">
        <v>327</v>
      </c>
      <c r="P36" s="20" t="s">
        <v>327</v>
      </c>
      <c r="Q36" s="18" t="s">
        <v>327</v>
      </c>
      <c r="R36" s="20" t="s">
        <v>327</v>
      </c>
      <c r="S36" s="18" t="n">
        <v>468.35313443</v>
      </c>
      <c r="T36" s="20" t="n">
        <v>5.65763442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502.36347766</v>
      </c>
      <c r="F40" s="20" t="n">
        <v>4.79513832</v>
      </c>
      <c r="G40" s="18" t="n">
        <v>514.25667742</v>
      </c>
      <c r="H40" s="20" t="n">
        <v>3.33261734</v>
      </c>
      <c r="I40" s="18" t="n">
        <v>483.68913986</v>
      </c>
      <c r="J40" s="20" t="n">
        <v>7.28199012</v>
      </c>
      <c r="K40" s="18" t="n">
        <v>527.90431962</v>
      </c>
      <c r="L40" s="20" t="n">
        <v>4.16341999</v>
      </c>
      <c r="M40" s="18" t="s">
        <v>327</v>
      </c>
      <c r="N40" s="20" t="s">
        <v>327</v>
      </c>
      <c r="O40" s="18" t="n">
        <v>496.75531263</v>
      </c>
      <c r="P40" s="20" t="n">
        <v>2.35939816</v>
      </c>
      <c r="Q40" s="18" t="s">
        <v>327</v>
      </c>
      <c r="R40" s="20" t="s">
        <v>327</v>
      </c>
      <c r="S40" s="18" t="n">
        <v>457.8729943</v>
      </c>
      <c r="T40" s="20" t="n">
        <v>7.35386064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432.93176912</v>
      </c>
      <c r="F47" s="20" t="n">
        <v>5.03668047</v>
      </c>
      <c r="G47" s="18" t="n">
        <v>462.11552044</v>
      </c>
      <c r="H47" s="20" t="n">
        <v>5.03685423</v>
      </c>
      <c r="I47" s="18" t="n">
        <v>441.29570624</v>
      </c>
      <c r="J47" s="20" t="n">
        <v>5.76056007</v>
      </c>
      <c r="K47" s="18" t="n">
        <v>451.12537899</v>
      </c>
      <c r="L47" s="20" t="n">
        <v>5.7320013</v>
      </c>
      <c r="M47" s="18" t="s">
        <v>327</v>
      </c>
      <c r="N47" s="20" t="s">
        <v>327</v>
      </c>
      <c r="O47" s="18" t="s">
        <v>327</v>
      </c>
      <c r="P47" s="20" t="s">
        <v>327</v>
      </c>
      <c r="Q47" s="18" t="s">
        <v>327</v>
      </c>
      <c r="R47" s="20" t="s">
        <v>327</v>
      </c>
      <c r="S47" s="18" t="n">
        <v>434.62284919</v>
      </c>
      <c r="T47" s="20" t="n">
        <v>5.22900004</v>
      </c>
    </row>
    <row r="48" spans="1:20">
      <c r="A48" s="15" t="s">
        <v>368</v>
      </c>
      <c r="B48" s="17" t="n">
        <v>9841</v>
      </c>
      <c r="C48" s="18">
        <f>(31.0/B48*100)</f>
        <v/>
      </c>
      <c r="D48" s="19" t="n">
        <v>9810</v>
      </c>
      <c r="E48" s="18" t="n">
        <v>494.40227285</v>
      </c>
      <c r="F48" s="20" t="n">
        <v>5.69376629</v>
      </c>
      <c r="G48" s="18" t="n">
        <v>510.34393861</v>
      </c>
      <c r="H48" s="20" t="n">
        <v>6.24976461</v>
      </c>
      <c r="I48" s="18" t="n">
        <v>500.99994279</v>
      </c>
      <c r="J48" s="20" t="n">
        <v>10.21200231</v>
      </c>
      <c r="K48" s="18" t="n">
        <v>535.94062128</v>
      </c>
      <c r="L48" s="20" t="n">
        <v>4.55308929</v>
      </c>
      <c r="M48" s="18" t="s">
        <v>327</v>
      </c>
      <c r="N48" s="20" t="s">
        <v>327</v>
      </c>
      <c r="O48" s="18" t="s">
        <v>327</v>
      </c>
      <c r="P48" s="20" t="s">
        <v>327</v>
      </c>
      <c r="Q48" s="18" t="s">
        <v>327</v>
      </c>
      <c r="R48" s="20" t="s">
        <v>327</v>
      </c>
      <c r="S48" s="18" t="n">
        <v>432.37312065</v>
      </c>
      <c r="T48" s="20" t="n">
        <v>12.79235611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444.14702772</v>
      </c>
      <c r="F52" s="20" t="n">
        <v>5.15047496</v>
      </c>
      <c r="G52" s="18" t="n">
        <v>460.15025465</v>
      </c>
      <c r="H52" s="20" t="n">
        <v>4.10372525</v>
      </c>
      <c r="I52" s="18" t="n">
        <v>476.67065074</v>
      </c>
      <c r="J52" s="20" t="n">
        <v>7.73386196</v>
      </c>
      <c r="K52" s="18" t="n">
        <v>485.33342368</v>
      </c>
      <c r="L52" s="20" t="n">
        <v>2.56869582</v>
      </c>
      <c r="M52" s="18" t="s">
        <v>327</v>
      </c>
      <c r="N52" s="20" t="s">
        <v>327</v>
      </c>
      <c r="O52" s="18" t="s">
        <v>327</v>
      </c>
      <c r="P52" s="20" t="s">
        <v>327</v>
      </c>
      <c r="Q52" s="18" t="s">
        <v>327</v>
      </c>
      <c r="R52" s="20" t="s">
        <v>327</v>
      </c>
      <c r="S52" s="18" t="n">
        <v>425.33521919</v>
      </c>
      <c r="T52" s="20" t="n">
        <v>6.68091169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524.1346381</v>
      </c>
      <c r="F56" s="20" t="n">
        <v>5.12686772</v>
      </c>
      <c r="G56" s="18" t="n">
        <v>522.06968316</v>
      </c>
      <c r="H56" s="20" t="n">
        <v>3.50264777</v>
      </c>
      <c r="I56" s="18" t="n">
        <v>514.65651633</v>
      </c>
      <c r="J56" s="20" t="n">
        <v>8.526440900000001</v>
      </c>
      <c r="K56" s="18" t="n">
        <v>524.99526096</v>
      </c>
      <c r="L56" s="20" t="n">
        <v>2.62284739</v>
      </c>
      <c r="M56" s="18" t="s">
        <v>327</v>
      </c>
      <c r="N56" s="20" t="s">
        <v>327</v>
      </c>
      <c r="O56" s="18" t="s">
        <v>327</v>
      </c>
      <c r="P56" s="20" t="s">
        <v>327</v>
      </c>
      <c r="Q56" s="18" t="s">
        <v>327</v>
      </c>
      <c r="R56" s="20" t="s">
        <v>327</v>
      </c>
      <c r="S56" s="18" t="n">
        <v>503.42905038</v>
      </c>
      <c r="T56" s="20" t="n">
        <v>10.34801666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461.35147815</v>
      </c>
      <c r="F61" s="20" t="n">
        <v>4.51446804</v>
      </c>
      <c r="G61" s="18" t="n">
        <v>459.86402417</v>
      </c>
      <c r="H61" s="20" t="n">
        <v>4.17447093</v>
      </c>
      <c r="I61" s="18" t="n">
        <v>424.48354383</v>
      </c>
      <c r="J61" s="20" t="n">
        <v>7.68119602</v>
      </c>
      <c r="K61" s="18" t="n">
        <v>492.6609931</v>
      </c>
      <c r="L61" s="20" t="n">
        <v>2.86212518</v>
      </c>
      <c r="M61" s="18" t="s">
        <v>327</v>
      </c>
      <c r="N61" s="20" t="s">
        <v>327</v>
      </c>
      <c r="O61" s="18" t="s">
        <v>327</v>
      </c>
      <c r="P61" s="20" t="s">
        <v>327</v>
      </c>
      <c r="Q61" s="18" t="s">
        <v>327</v>
      </c>
      <c r="R61" s="20" t="s">
        <v>327</v>
      </c>
      <c r="S61" s="18" t="n">
        <v>436.6740953</v>
      </c>
      <c r="T61" s="20" t="n">
        <v>6.31042578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364.43878777</v>
      </c>
      <c r="F67" s="20" t="n">
        <v>2.35586855</v>
      </c>
      <c r="G67" s="18" t="n">
        <v>403.07478958</v>
      </c>
      <c r="H67" s="20" t="n">
        <v>3.56757986</v>
      </c>
      <c r="I67" s="18" t="n">
        <v>395.39956386</v>
      </c>
      <c r="J67" s="20" t="n">
        <v>6.20050474</v>
      </c>
      <c r="K67" s="18" t="n">
        <v>420.76767121</v>
      </c>
      <c r="L67" s="20" t="n">
        <v>2.92991006</v>
      </c>
      <c r="M67" s="18" t="s">
        <v>327</v>
      </c>
      <c r="N67" s="20" t="s">
        <v>327</v>
      </c>
      <c r="O67" s="18" t="s">
        <v>327</v>
      </c>
      <c r="P67" s="20" t="s">
        <v>327</v>
      </c>
      <c r="Q67" s="18" t="s">
        <v>327</v>
      </c>
      <c r="R67" s="20" t="s">
        <v>327</v>
      </c>
      <c r="S67" s="18" t="n">
        <v>329.13838535</v>
      </c>
      <c r="T67" s="20" t="n">
        <v>6.04993768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413.18386773</v>
      </c>
      <c r="F73" s="20" t="n">
        <v>2.71029084</v>
      </c>
      <c r="G73" s="18" t="n">
        <v>423.73106426</v>
      </c>
      <c r="H73" s="20" t="n">
        <v>3.89030306</v>
      </c>
      <c r="I73" s="18" t="n">
        <v>423.85140981</v>
      </c>
      <c r="J73" s="20" t="n">
        <v>5.73711086</v>
      </c>
      <c r="K73" s="18" t="n">
        <v>435.30911062</v>
      </c>
      <c r="L73" s="20" t="n">
        <v>3.63278398</v>
      </c>
      <c r="M73" s="18" t="s">
        <v>327</v>
      </c>
      <c r="N73" s="20" t="s">
        <v>327</v>
      </c>
      <c r="O73" s="18" t="s">
        <v>327</v>
      </c>
      <c r="P73" s="20" t="s">
        <v>327</v>
      </c>
      <c r="Q73" s="18" t="s">
        <v>327</v>
      </c>
      <c r="R73" s="20" t="s">
        <v>327</v>
      </c>
      <c r="S73" s="18" t="n">
        <v>388.47251261</v>
      </c>
      <c r="T73" s="20" t="n">
        <v>6.59559856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477.96105971</v>
      </c>
      <c r="F7" s="20" t="n">
        <v>3.83672282</v>
      </c>
      <c r="G7" s="18" t="n">
        <v>478.5092395</v>
      </c>
      <c r="H7" s="20" t="n">
        <v>2.89133738</v>
      </c>
      <c r="I7" s="18" t="n">
        <v>494.77662592</v>
      </c>
      <c r="J7" s="20" t="n">
        <v>7.66688521</v>
      </c>
      <c r="K7" s="18" t="n">
        <v>530.20051232</v>
      </c>
      <c r="L7" s="20" t="n">
        <v>1.84376291</v>
      </c>
      <c r="M7" s="18" t="s">
        <v>327</v>
      </c>
      <c r="N7" s="20" t="s">
        <v>327</v>
      </c>
      <c r="O7" s="18" t="s">
        <v>327</v>
      </c>
      <c r="P7" s="20" t="s">
        <v>327</v>
      </c>
      <c r="Q7" s="18" t="s">
        <v>327</v>
      </c>
      <c r="R7" s="20" t="s">
        <v>327</v>
      </c>
      <c r="S7" s="18" t="n">
        <v>479.98153094</v>
      </c>
      <c r="T7" s="20" t="n">
        <v>4.32653644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449.00261229</v>
      </c>
      <c r="F9" s="20" t="n">
        <v>6.6462175</v>
      </c>
      <c r="G9" s="18" t="n">
        <v>472.64890565</v>
      </c>
      <c r="H9" s="20" t="n">
        <v>8.08672269</v>
      </c>
      <c r="I9" s="18" t="n">
        <v>471.63661249</v>
      </c>
      <c r="J9" s="20" t="n">
        <v>12.64043623</v>
      </c>
      <c r="K9" s="18" t="s">
        <v>327</v>
      </c>
      <c r="L9" s="20" t="s">
        <v>327</v>
      </c>
      <c r="M9" s="18" t="s">
        <v>327</v>
      </c>
      <c r="N9" s="20" t="s">
        <v>327</v>
      </c>
      <c r="O9" s="18" t="n">
        <v>374.78530698</v>
      </c>
      <c r="P9" s="20" t="n">
        <v>11.62763904</v>
      </c>
      <c r="Q9" s="18" t="s">
        <v>327</v>
      </c>
      <c r="R9" s="20" t="s">
        <v>327</v>
      </c>
      <c r="S9" s="18" t="n">
        <v>457.1876031</v>
      </c>
      <c r="T9" s="20" t="n">
        <v>7.1483167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436.57252494</v>
      </c>
      <c r="F13" s="20" t="n">
        <v>8.508680419999999</v>
      </c>
      <c r="G13" s="18" t="n">
        <v>462.18567847</v>
      </c>
      <c r="H13" s="20" t="n">
        <v>8.48337632</v>
      </c>
      <c r="I13" s="18" t="n">
        <v>484.82539651</v>
      </c>
      <c r="J13" s="20" t="n">
        <v>23.61874869</v>
      </c>
      <c r="K13" s="18" t="n">
        <v>511.30419768</v>
      </c>
      <c r="L13" s="20" t="n">
        <v>2.36876931</v>
      </c>
      <c r="M13" s="18" t="s">
        <v>327</v>
      </c>
      <c r="N13" s="20" t="s">
        <v>327</v>
      </c>
      <c r="O13" s="18" t="n">
        <v>436.36003517</v>
      </c>
      <c r="P13" s="20" t="n">
        <v>6.43426798</v>
      </c>
      <c r="Q13" s="18" t="s">
        <v>327</v>
      </c>
      <c r="R13" s="20" t="s">
        <v>327</v>
      </c>
      <c r="S13" s="18" t="n">
        <v>452.97932352</v>
      </c>
      <c r="T13" s="20" t="n">
        <v>6.81659716</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415.02191</v>
      </c>
      <c r="F18" s="20" t="n">
        <v>4.54864733</v>
      </c>
      <c r="G18" s="18" t="n">
        <v>463.94307654</v>
      </c>
      <c r="H18" s="20" t="n">
        <v>4.21264956</v>
      </c>
      <c r="I18" s="18" t="n">
        <v>484.23923429</v>
      </c>
      <c r="J18" s="20" t="n">
        <v>4.0307197</v>
      </c>
      <c r="K18" s="18" t="n">
        <v>453.29258969</v>
      </c>
      <c r="L18" s="20" t="n">
        <v>4.7530233</v>
      </c>
      <c r="M18" s="18" t="s">
        <v>327</v>
      </c>
      <c r="N18" s="20" t="s">
        <v>327</v>
      </c>
      <c r="O18" s="18" t="s">
        <v>327</v>
      </c>
      <c r="P18" s="20" t="s">
        <v>327</v>
      </c>
      <c r="Q18" s="18" t="s">
        <v>327</v>
      </c>
      <c r="R18" s="20" t="s">
        <v>327</v>
      </c>
      <c r="S18" s="18" t="n">
        <v>414.50819226</v>
      </c>
      <c r="T18" s="20" t="n">
        <v>7.73506037</v>
      </c>
    </row>
    <row r="19" spans="1:20">
      <c r="A19" s="15" t="s">
        <v>339</v>
      </c>
      <c r="B19" s="17" t="n">
        <v>5658</v>
      </c>
      <c r="C19" s="18">
        <f>(264.0/B19*100)</f>
        <v/>
      </c>
      <c r="D19" s="19" t="n">
        <v>5394</v>
      </c>
      <c r="E19" s="18" t="n">
        <v>418.75877456</v>
      </c>
      <c r="F19" s="20" t="n">
        <v>6.19319779</v>
      </c>
      <c r="G19" s="18" t="n">
        <v>442.342186</v>
      </c>
      <c r="H19" s="20" t="n">
        <v>5.64819221</v>
      </c>
      <c r="I19" s="18" t="n">
        <v>456.16209345</v>
      </c>
      <c r="J19" s="20" t="n">
        <v>7.89177447</v>
      </c>
      <c r="K19" s="18" t="n">
        <v>491.08886027</v>
      </c>
      <c r="L19" s="20" t="n">
        <v>2.46852131</v>
      </c>
      <c r="M19" s="18" t="s">
        <v>327</v>
      </c>
      <c r="N19" s="20" t="s">
        <v>327</v>
      </c>
      <c r="O19" s="18" t="s">
        <v>327</v>
      </c>
      <c r="P19" s="20" t="s">
        <v>327</v>
      </c>
      <c r="Q19" s="18" t="s">
        <v>327</v>
      </c>
      <c r="R19" s="20" t="s">
        <v>327</v>
      </c>
      <c r="S19" s="18" t="n">
        <v>436.47477494</v>
      </c>
      <c r="T19" s="20" t="n">
        <v>6.58989862</v>
      </c>
    </row>
    <row r="20" spans="1:20">
      <c r="A20" s="15" t="s">
        <v>340</v>
      </c>
      <c r="B20" s="17" t="n">
        <v>3371</v>
      </c>
      <c r="C20" s="18">
        <f>(82.0/B20*100)</f>
        <v/>
      </c>
      <c r="D20" s="19" t="n">
        <v>3289</v>
      </c>
      <c r="E20" s="18" t="n">
        <v>412.41741707</v>
      </c>
      <c r="F20" s="20" t="n">
        <v>8.709558830000001</v>
      </c>
      <c r="G20" s="18" t="n">
        <v>425.36909341</v>
      </c>
      <c r="H20" s="20" t="n">
        <v>6.49367775</v>
      </c>
      <c r="I20" s="18" t="n">
        <v>419.98658416</v>
      </c>
      <c r="J20" s="20" t="n">
        <v>19.27134672</v>
      </c>
      <c r="K20" s="18" t="n">
        <v>484.13350066</v>
      </c>
      <c r="L20" s="20" t="n">
        <v>1.70062162</v>
      </c>
      <c r="M20" s="18" t="s">
        <v>327</v>
      </c>
      <c r="N20" s="20" t="s">
        <v>327</v>
      </c>
      <c r="O20" s="18" t="s">
        <v>327</v>
      </c>
      <c r="P20" s="20" t="s">
        <v>327</v>
      </c>
      <c r="Q20" s="18" t="s">
        <v>327</v>
      </c>
      <c r="R20" s="20" t="s">
        <v>327</v>
      </c>
      <c r="S20" s="18" t="n">
        <v>422.23151317</v>
      </c>
      <c r="T20" s="20" t="n">
        <v>7.35874925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437.59686127</v>
      </c>
      <c r="F23" s="20" t="n">
        <v>5.35150002</v>
      </c>
      <c r="G23" s="18" t="n">
        <v>452.21275167</v>
      </c>
      <c r="H23" s="20" t="n">
        <v>3.94378403</v>
      </c>
      <c r="I23" s="18" t="n">
        <v>450.24661001</v>
      </c>
      <c r="J23" s="20" t="n">
        <v>6.36043826</v>
      </c>
      <c r="K23" s="18" t="n">
        <v>501.07728139</v>
      </c>
      <c r="L23" s="20" t="n">
        <v>2.63277914</v>
      </c>
      <c r="M23" s="18" t="s">
        <v>327</v>
      </c>
      <c r="N23" s="20" t="s">
        <v>327</v>
      </c>
      <c r="O23" s="18" t="s">
        <v>327</v>
      </c>
      <c r="P23" s="20" t="s">
        <v>327</v>
      </c>
      <c r="Q23" s="18" t="s">
        <v>327</v>
      </c>
      <c r="R23" s="20" t="s">
        <v>327</v>
      </c>
      <c r="S23" s="18" t="n">
        <v>437.36680269</v>
      </c>
      <c r="T23" s="20" t="n">
        <v>6.32653855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501.66531148</v>
      </c>
      <c r="F25" s="20" t="n">
        <v>5.25038053</v>
      </c>
      <c r="G25" s="18" t="n">
        <v>510.74762365</v>
      </c>
      <c r="H25" s="20" t="n">
        <v>4.22186149</v>
      </c>
      <c r="I25" s="18" t="n">
        <v>550.6759469</v>
      </c>
      <c r="J25" s="20" t="n">
        <v>6.56928681</v>
      </c>
      <c r="K25" s="18" t="n">
        <v>519.03114823</v>
      </c>
      <c r="L25" s="20" t="n">
        <v>3.5595895</v>
      </c>
      <c r="M25" s="18" t="s">
        <v>327</v>
      </c>
      <c r="N25" s="20" t="s">
        <v>327</v>
      </c>
      <c r="O25" s="18" t="s">
        <v>327</v>
      </c>
      <c r="P25" s="20" t="s">
        <v>327</v>
      </c>
      <c r="Q25" s="18" t="s">
        <v>327</v>
      </c>
      <c r="R25" s="20" t="s">
        <v>327</v>
      </c>
      <c r="S25" s="18" t="n">
        <v>503.13024183</v>
      </c>
      <c r="T25" s="20" t="n">
        <v>8.43048252</v>
      </c>
    </row>
    <row r="26" spans="1:20">
      <c r="A26" s="15" t="s">
        <v>346</v>
      </c>
      <c r="B26" s="17" t="n">
        <v>4869</v>
      </c>
      <c r="C26" s="18">
        <f>(186.0/B26*100)</f>
        <v/>
      </c>
      <c r="D26" s="19" t="n">
        <v>4683</v>
      </c>
      <c r="E26" s="18" t="n">
        <v>470.43248315</v>
      </c>
      <c r="F26" s="20" t="n">
        <v>5.30511083</v>
      </c>
      <c r="G26" s="18" t="n">
        <v>470.97717897</v>
      </c>
      <c r="H26" s="20" t="n">
        <v>2.93716963</v>
      </c>
      <c r="I26" s="18" t="n">
        <v>481.80516605</v>
      </c>
      <c r="J26" s="20" t="n">
        <v>7.03660776</v>
      </c>
      <c r="K26" s="18" t="n">
        <v>503.65984055</v>
      </c>
      <c r="L26" s="20" t="n">
        <v>1.85827654</v>
      </c>
      <c r="M26" s="18" t="s">
        <v>327</v>
      </c>
      <c r="N26" s="20" t="s">
        <v>327</v>
      </c>
      <c r="O26" s="18" t="s">
        <v>327</v>
      </c>
      <c r="P26" s="20" t="s">
        <v>327</v>
      </c>
      <c r="Q26" s="18" t="s">
        <v>327</v>
      </c>
      <c r="R26" s="20" t="s">
        <v>327</v>
      </c>
      <c r="S26" s="18" t="n">
        <v>467.16052126</v>
      </c>
      <c r="T26" s="20" t="n">
        <v>6.36068286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485.71440052</v>
      </c>
      <c r="F32" s="20" t="n">
        <v>4.69922532</v>
      </c>
      <c r="G32" s="18" t="n">
        <v>491.9247437</v>
      </c>
      <c r="H32" s="20" t="n">
        <v>4.01803319</v>
      </c>
      <c r="I32" s="18" t="n">
        <v>501.16032259</v>
      </c>
      <c r="J32" s="20" t="n">
        <v>6.66288394</v>
      </c>
      <c r="K32" s="18" t="n">
        <v>512.921909</v>
      </c>
      <c r="L32" s="20" t="n">
        <v>2.68930248</v>
      </c>
      <c r="M32" s="18" t="s">
        <v>327</v>
      </c>
      <c r="N32" s="20" t="s">
        <v>327</v>
      </c>
      <c r="O32" s="18" t="s">
        <v>327</v>
      </c>
      <c r="P32" s="20" t="s">
        <v>327</v>
      </c>
      <c r="Q32" s="18" t="s">
        <v>327</v>
      </c>
      <c r="R32" s="20" t="s">
        <v>327</v>
      </c>
      <c r="S32" s="18" t="n">
        <v>463.46933176</v>
      </c>
      <c r="T32" s="20" t="n">
        <v>8.04494261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426.07959396</v>
      </c>
      <c r="F34" s="20" t="n">
        <v>4.47499155</v>
      </c>
      <c r="G34" s="18" t="n">
        <v>440.6794556</v>
      </c>
      <c r="H34" s="20" t="n">
        <v>3.94841906</v>
      </c>
      <c r="I34" s="18" t="n">
        <v>439.93375457</v>
      </c>
      <c r="J34" s="20" t="n">
        <v>7.5927261</v>
      </c>
      <c r="K34" s="18" t="n">
        <v>484.84241139</v>
      </c>
      <c r="L34" s="20" t="n">
        <v>2.69159379</v>
      </c>
      <c r="M34" s="18" t="s">
        <v>327</v>
      </c>
      <c r="N34" s="20" t="s">
        <v>327</v>
      </c>
      <c r="O34" s="18" t="n">
        <v>306.56969545</v>
      </c>
      <c r="P34" s="20" t="n">
        <v>10.27624616</v>
      </c>
      <c r="Q34" s="18" t="s">
        <v>327</v>
      </c>
      <c r="R34" s="20" t="s">
        <v>327</v>
      </c>
      <c r="S34" s="18" t="n">
        <v>439.58884176</v>
      </c>
      <c r="T34" s="20" t="n">
        <v>5.28023662</v>
      </c>
    </row>
    <row r="35" spans="1:20">
      <c r="A35" s="15" t="s">
        <v>355</v>
      </c>
      <c r="B35" s="17" t="n">
        <v>6406</v>
      </c>
      <c r="C35" s="18">
        <f>(103.0/B35*100)</f>
        <v/>
      </c>
      <c r="D35" s="19" t="n">
        <v>6303</v>
      </c>
      <c r="E35" s="18" t="n">
        <v>516.25851154</v>
      </c>
      <c r="F35" s="20" t="n">
        <v>3.98956089</v>
      </c>
      <c r="G35" s="18" t="n">
        <v>517.76332905</v>
      </c>
      <c r="H35" s="20" t="n">
        <v>3.64655489</v>
      </c>
      <c r="I35" s="18" t="n">
        <v>500.43402401</v>
      </c>
      <c r="J35" s="20" t="n">
        <v>8.456404409999999</v>
      </c>
      <c r="K35" s="18" t="n">
        <v>515.40103217</v>
      </c>
      <c r="L35" s="20" t="n">
        <v>2.23984643</v>
      </c>
      <c r="M35" s="18" t="s">
        <v>327</v>
      </c>
      <c r="N35" s="20" t="s">
        <v>327</v>
      </c>
      <c r="O35" s="18" t="n">
        <v>374.85244494</v>
      </c>
      <c r="P35" s="20" t="n">
        <v>5.84040672</v>
      </c>
      <c r="Q35" s="18" t="s">
        <v>327</v>
      </c>
      <c r="R35" s="20" t="s">
        <v>327</v>
      </c>
      <c r="S35" s="18" t="n">
        <v>510.14978142</v>
      </c>
      <c r="T35" s="20" t="n">
        <v>5.69720743</v>
      </c>
    </row>
    <row r="36" spans="1:20">
      <c r="A36" s="15" t="s">
        <v>356</v>
      </c>
      <c r="B36" s="17" t="n">
        <v>6736</v>
      </c>
      <c r="C36" s="18">
        <f>(124.0/B36*100)</f>
        <v/>
      </c>
      <c r="D36" s="19" t="n">
        <v>6612</v>
      </c>
      <c r="E36" s="18" t="n">
        <v>463.25222923</v>
      </c>
      <c r="F36" s="20" t="n">
        <v>5.13162707</v>
      </c>
      <c r="G36" s="18" t="n">
        <v>472.01932856</v>
      </c>
      <c r="H36" s="20" t="n">
        <v>3.55981624</v>
      </c>
      <c r="I36" s="18" t="n">
        <v>480.01904431</v>
      </c>
      <c r="J36" s="20" t="n">
        <v>5.51651367</v>
      </c>
      <c r="K36" s="18" t="n">
        <v>503.53411424</v>
      </c>
      <c r="L36" s="20" t="n">
        <v>2.14566851</v>
      </c>
      <c r="M36" s="18" t="s">
        <v>327</v>
      </c>
      <c r="N36" s="20" t="s">
        <v>327</v>
      </c>
      <c r="O36" s="18" t="s">
        <v>327</v>
      </c>
      <c r="P36" s="20" t="s">
        <v>327</v>
      </c>
      <c r="Q36" s="18" t="s">
        <v>327</v>
      </c>
      <c r="R36" s="20" t="s">
        <v>327</v>
      </c>
      <c r="S36" s="18" t="n">
        <v>468.39978435</v>
      </c>
      <c r="T36" s="20" t="n">
        <v>5.52700101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491.40836392</v>
      </c>
      <c r="F40" s="20" t="n">
        <v>4.69794677</v>
      </c>
      <c r="G40" s="18" t="n">
        <v>516.97023039</v>
      </c>
      <c r="H40" s="20" t="n">
        <v>3.71714501</v>
      </c>
      <c r="I40" s="18" t="n">
        <v>507.96029729</v>
      </c>
      <c r="J40" s="20" t="n">
        <v>8.387165230000001</v>
      </c>
      <c r="K40" s="18" t="n">
        <v>527.90431962</v>
      </c>
      <c r="L40" s="20" t="n">
        <v>4.16341999</v>
      </c>
      <c r="M40" s="18" t="s">
        <v>327</v>
      </c>
      <c r="N40" s="20" t="s">
        <v>327</v>
      </c>
      <c r="O40" s="18" t="n">
        <v>496.75531263</v>
      </c>
      <c r="P40" s="20" t="n">
        <v>2.35939816</v>
      </c>
      <c r="Q40" s="18" t="s">
        <v>327</v>
      </c>
      <c r="R40" s="20" t="s">
        <v>327</v>
      </c>
      <c r="S40" s="18" t="n">
        <v>458.22258197</v>
      </c>
      <c r="T40" s="20" t="n">
        <v>6.586143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436.49181521</v>
      </c>
      <c r="F47" s="20" t="n">
        <v>4.72955484</v>
      </c>
      <c r="G47" s="18" t="n">
        <v>460.34462093</v>
      </c>
      <c r="H47" s="20" t="n">
        <v>5.10932748</v>
      </c>
      <c r="I47" s="18" t="n">
        <v>445.41768017</v>
      </c>
      <c r="J47" s="20" t="n">
        <v>7.36900095</v>
      </c>
      <c r="K47" s="18" t="n">
        <v>451.12537899</v>
      </c>
      <c r="L47" s="20" t="n">
        <v>5.7320013</v>
      </c>
      <c r="M47" s="18" t="s">
        <v>327</v>
      </c>
      <c r="N47" s="20" t="s">
        <v>327</v>
      </c>
      <c r="O47" s="18" t="s">
        <v>327</v>
      </c>
      <c r="P47" s="20" t="s">
        <v>327</v>
      </c>
      <c r="Q47" s="18" t="s">
        <v>327</v>
      </c>
      <c r="R47" s="20" t="s">
        <v>327</v>
      </c>
      <c r="S47" s="18" t="n">
        <v>429.61039266</v>
      </c>
      <c r="T47" s="20" t="n">
        <v>5.42216711</v>
      </c>
    </row>
    <row r="48" spans="1:20">
      <c r="A48" s="15" t="s">
        <v>368</v>
      </c>
      <c r="B48" s="17" t="n">
        <v>9841</v>
      </c>
      <c r="C48" s="18">
        <f>(31.0/B48*100)</f>
        <v/>
      </c>
      <c r="D48" s="19" t="n">
        <v>9810</v>
      </c>
      <c r="E48" s="18" t="n">
        <v>492.79621013</v>
      </c>
      <c r="F48" s="20" t="n">
        <v>5.16786414</v>
      </c>
      <c r="G48" s="18" t="n">
        <v>517.3241025999999</v>
      </c>
      <c r="H48" s="20" t="n">
        <v>7.15305636</v>
      </c>
      <c r="I48" s="18" t="n">
        <v>492.23532243</v>
      </c>
      <c r="J48" s="20" t="n">
        <v>9.19407893</v>
      </c>
      <c r="K48" s="18" t="n">
        <v>535.94062128</v>
      </c>
      <c r="L48" s="20" t="n">
        <v>4.55308929</v>
      </c>
      <c r="M48" s="18" t="s">
        <v>327</v>
      </c>
      <c r="N48" s="20" t="s">
        <v>327</v>
      </c>
      <c r="O48" s="18" t="s">
        <v>327</v>
      </c>
      <c r="P48" s="20" t="s">
        <v>327</v>
      </c>
      <c r="Q48" s="18" t="s">
        <v>327</v>
      </c>
      <c r="R48" s="20" t="s">
        <v>327</v>
      </c>
      <c r="S48" s="18" t="n">
        <v>438.94614777</v>
      </c>
      <c r="T48" s="20" t="n">
        <v>13.59834623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447.46436766</v>
      </c>
      <c r="F52" s="20" t="n">
        <v>4.60495362</v>
      </c>
      <c r="G52" s="18" t="n">
        <v>460.24804961</v>
      </c>
      <c r="H52" s="20" t="n">
        <v>4.37069</v>
      </c>
      <c r="I52" s="18" t="n">
        <v>474.70059609</v>
      </c>
      <c r="J52" s="20" t="n">
        <v>7.00262951</v>
      </c>
      <c r="K52" s="18" t="n">
        <v>485.33342368</v>
      </c>
      <c r="L52" s="20" t="n">
        <v>2.56869582</v>
      </c>
      <c r="M52" s="18" t="s">
        <v>327</v>
      </c>
      <c r="N52" s="20" t="s">
        <v>327</v>
      </c>
      <c r="O52" s="18" t="s">
        <v>327</v>
      </c>
      <c r="P52" s="20" t="s">
        <v>327</v>
      </c>
      <c r="Q52" s="18" t="s">
        <v>327</v>
      </c>
      <c r="R52" s="20" t="s">
        <v>327</v>
      </c>
      <c r="S52" s="18" t="n">
        <v>424.17128201</v>
      </c>
      <c r="T52" s="20" t="n">
        <v>6.09859552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520.83931043</v>
      </c>
      <c r="F56" s="20" t="n">
        <v>4.9814614</v>
      </c>
      <c r="G56" s="18" t="n">
        <v>520.5103527700001</v>
      </c>
      <c r="H56" s="20" t="n">
        <v>4.37092209</v>
      </c>
      <c r="I56" s="18" t="n">
        <v>528.70184474</v>
      </c>
      <c r="J56" s="20" t="n">
        <v>6.33888852</v>
      </c>
      <c r="K56" s="18" t="n">
        <v>524.99526096</v>
      </c>
      <c r="L56" s="20" t="n">
        <v>2.62284739</v>
      </c>
      <c r="M56" s="18" t="s">
        <v>327</v>
      </c>
      <c r="N56" s="20" t="s">
        <v>327</v>
      </c>
      <c r="O56" s="18" t="s">
        <v>327</v>
      </c>
      <c r="P56" s="20" t="s">
        <v>327</v>
      </c>
      <c r="Q56" s="18" t="s">
        <v>327</v>
      </c>
      <c r="R56" s="20" t="s">
        <v>327</v>
      </c>
      <c r="S56" s="18" t="n">
        <v>505.88989835</v>
      </c>
      <c r="T56" s="20" t="n">
        <v>10.45284317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455.77510899</v>
      </c>
      <c r="F61" s="20" t="n">
        <v>4.50238955</v>
      </c>
      <c r="G61" s="18" t="n">
        <v>458.60313781</v>
      </c>
      <c r="H61" s="20" t="n">
        <v>4.66566639</v>
      </c>
      <c r="I61" s="18" t="n">
        <v>452.00435226</v>
      </c>
      <c r="J61" s="20" t="n">
        <v>6.66213334</v>
      </c>
      <c r="K61" s="18" t="n">
        <v>492.6609931</v>
      </c>
      <c r="L61" s="20" t="n">
        <v>2.86212518</v>
      </c>
      <c r="M61" s="18" t="s">
        <v>327</v>
      </c>
      <c r="N61" s="20" t="s">
        <v>327</v>
      </c>
      <c r="O61" s="18" t="s">
        <v>327</v>
      </c>
      <c r="P61" s="20" t="s">
        <v>327</v>
      </c>
      <c r="Q61" s="18" t="s">
        <v>327</v>
      </c>
      <c r="R61" s="20" t="s">
        <v>327</v>
      </c>
      <c r="S61" s="18" t="n">
        <v>436.704781</v>
      </c>
      <c r="T61" s="20" t="n">
        <v>6.36613315</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363.9592674</v>
      </c>
      <c r="F67" s="20" t="n">
        <v>2.09211681</v>
      </c>
      <c r="G67" s="18" t="n">
        <v>412.15208149</v>
      </c>
      <c r="H67" s="20" t="n">
        <v>5.05152829</v>
      </c>
      <c r="I67" s="18" t="n">
        <v>402.0076539</v>
      </c>
      <c r="J67" s="20" t="n">
        <v>6.63180903</v>
      </c>
      <c r="K67" s="18" t="n">
        <v>420.76767121</v>
      </c>
      <c r="L67" s="20" t="n">
        <v>2.92991006</v>
      </c>
      <c r="M67" s="18" t="s">
        <v>327</v>
      </c>
      <c r="N67" s="20" t="s">
        <v>327</v>
      </c>
      <c r="O67" s="18" t="s">
        <v>327</v>
      </c>
      <c r="P67" s="20" t="s">
        <v>327</v>
      </c>
      <c r="Q67" s="18" t="s">
        <v>327</v>
      </c>
      <c r="R67" s="20" t="s">
        <v>327</v>
      </c>
      <c r="S67" s="18" t="n">
        <v>331.64682732</v>
      </c>
      <c r="T67" s="20" t="n">
        <v>6.67486885</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412.64098854</v>
      </c>
      <c r="F73" s="20" t="n">
        <v>2.64750432</v>
      </c>
      <c r="G73" s="18" t="n">
        <v>426.27372476</v>
      </c>
      <c r="H73" s="20" t="n">
        <v>3.81895606</v>
      </c>
      <c r="I73" s="18" t="n">
        <v>420.25399637</v>
      </c>
      <c r="J73" s="20" t="n">
        <v>6.12203332</v>
      </c>
      <c r="K73" s="18" t="n">
        <v>435.30911062</v>
      </c>
      <c r="L73" s="20" t="n">
        <v>3.63278398</v>
      </c>
      <c r="M73" s="18" t="s">
        <v>327</v>
      </c>
      <c r="N73" s="20" t="s">
        <v>327</v>
      </c>
      <c r="O73" s="18" t="s">
        <v>327</v>
      </c>
      <c r="P73" s="20" t="s">
        <v>327</v>
      </c>
      <c r="Q73" s="18" t="s">
        <v>327</v>
      </c>
      <c r="R73" s="20" t="s">
        <v>327</v>
      </c>
      <c r="S73" s="18" t="n">
        <v>386.65762461</v>
      </c>
      <c r="T73" s="20" t="n">
        <v>6.01267233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473.01447142</v>
      </c>
      <c r="F7" s="20" t="n">
        <v>4.07686526</v>
      </c>
      <c r="G7" s="18" t="n">
        <v>485.67050873</v>
      </c>
      <c r="H7" s="20" t="n">
        <v>2.95002292</v>
      </c>
      <c r="I7" s="18" t="n">
        <v>457.52342351</v>
      </c>
      <c r="J7" s="20" t="n">
        <v>8.381280500000001</v>
      </c>
      <c r="K7" s="18" t="n">
        <v>530.20051232</v>
      </c>
      <c r="L7" s="20" t="n">
        <v>1.84376291</v>
      </c>
      <c r="M7" s="18" t="s">
        <v>327</v>
      </c>
      <c r="N7" s="20" t="s">
        <v>327</v>
      </c>
      <c r="O7" s="18" t="s">
        <v>327</v>
      </c>
      <c r="P7" s="20" t="s">
        <v>327</v>
      </c>
      <c r="Q7" s="18" t="s">
        <v>327</v>
      </c>
      <c r="R7" s="20" t="s">
        <v>327</v>
      </c>
      <c r="S7" s="18" t="n">
        <v>481.34652741</v>
      </c>
      <c r="T7" s="20" t="n">
        <v>4.43884222</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473.052807</v>
      </c>
      <c r="F9" s="20" t="n">
        <v>8.146777330000001</v>
      </c>
      <c r="G9" s="18" t="n">
        <v>465.31828508</v>
      </c>
      <c r="H9" s="20" t="n">
        <v>7.35527889</v>
      </c>
      <c r="I9" s="18" t="n">
        <v>422.75887283</v>
      </c>
      <c r="J9" s="20" t="n">
        <v>10.50893728</v>
      </c>
      <c r="K9" s="18" t="s">
        <v>327</v>
      </c>
      <c r="L9" s="20" t="s">
        <v>327</v>
      </c>
      <c r="M9" s="18" t="s">
        <v>327</v>
      </c>
      <c r="N9" s="20" t="s">
        <v>327</v>
      </c>
      <c r="O9" s="18" t="n">
        <v>374.78530698</v>
      </c>
      <c r="P9" s="20" t="n">
        <v>11.62763904</v>
      </c>
      <c r="Q9" s="18" t="s">
        <v>327</v>
      </c>
      <c r="R9" s="20" t="s">
        <v>327</v>
      </c>
      <c r="S9" s="18" t="n">
        <v>457.95677974</v>
      </c>
      <c r="T9" s="20" t="n">
        <v>7.1431417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452.22553651</v>
      </c>
      <c r="F13" s="20" t="n">
        <v>12.54238342</v>
      </c>
      <c r="G13" s="18" t="n">
        <v>457.23289985</v>
      </c>
      <c r="H13" s="20" t="n">
        <v>7.71459651</v>
      </c>
      <c r="I13" s="18" t="n">
        <v>421.35843694</v>
      </c>
      <c r="J13" s="20" t="n">
        <v>19.66367182</v>
      </c>
      <c r="K13" s="18" t="n">
        <v>511.30419768</v>
      </c>
      <c r="L13" s="20" t="n">
        <v>2.36876931</v>
      </c>
      <c r="M13" s="18" t="s">
        <v>327</v>
      </c>
      <c r="N13" s="20" t="s">
        <v>327</v>
      </c>
      <c r="O13" s="18" t="n">
        <v>436.36003517</v>
      </c>
      <c r="P13" s="20" t="n">
        <v>6.43426798</v>
      </c>
      <c r="Q13" s="18" t="s">
        <v>327</v>
      </c>
      <c r="R13" s="20" t="s">
        <v>327</v>
      </c>
      <c r="S13" s="18" t="n">
        <v>454.44591209</v>
      </c>
      <c r="T13" s="20" t="n">
        <v>6.76298338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477.70330482</v>
      </c>
      <c r="F18" s="20" t="n">
        <v>3.6954216</v>
      </c>
      <c r="G18" s="18" t="n">
        <v>451.479053</v>
      </c>
      <c r="H18" s="20" t="n">
        <v>4.8435091</v>
      </c>
      <c r="I18" s="18" t="n">
        <v>425.87597398</v>
      </c>
      <c r="J18" s="20" t="n">
        <v>6.30877779</v>
      </c>
      <c r="K18" s="18" t="n">
        <v>453.29258969</v>
      </c>
      <c r="L18" s="20" t="n">
        <v>4.7530233</v>
      </c>
      <c r="M18" s="18" t="s">
        <v>327</v>
      </c>
      <c r="N18" s="20" t="s">
        <v>327</v>
      </c>
      <c r="O18" s="18" t="s">
        <v>327</v>
      </c>
      <c r="P18" s="20" t="s">
        <v>327</v>
      </c>
      <c r="Q18" s="18" t="s">
        <v>327</v>
      </c>
      <c r="R18" s="20" t="s">
        <v>327</v>
      </c>
      <c r="S18" s="18" t="n">
        <v>412.82532664</v>
      </c>
      <c r="T18" s="20" t="n">
        <v>6.94650676</v>
      </c>
    </row>
    <row r="19" spans="1:20">
      <c r="A19" s="15" t="s">
        <v>339</v>
      </c>
      <c r="B19" s="17" t="n">
        <v>5658</v>
      </c>
      <c r="C19" s="18">
        <f>(264.0/B19*100)</f>
        <v/>
      </c>
      <c r="D19" s="19" t="n">
        <v>5394</v>
      </c>
      <c r="E19" s="18" t="n">
        <v>444.33527229</v>
      </c>
      <c r="F19" s="20" t="n">
        <v>7.47437517</v>
      </c>
      <c r="G19" s="18" t="n">
        <v>441.75942422</v>
      </c>
      <c r="H19" s="20" t="n">
        <v>5.08471656</v>
      </c>
      <c r="I19" s="18" t="n">
        <v>404.47609065</v>
      </c>
      <c r="J19" s="20" t="n">
        <v>10.00780964</v>
      </c>
      <c r="K19" s="18" t="n">
        <v>491.08886027</v>
      </c>
      <c r="L19" s="20" t="n">
        <v>2.46852131</v>
      </c>
      <c r="M19" s="18" t="s">
        <v>327</v>
      </c>
      <c r="N19" s="20" t="s">
        <v>327</v>
      </c>
      <c r="O19" s="18" t="s">
        <v>327</v>
      </c>
      <c r="P19" s="20" t="s">
        <v>327</v>
      </c>
      <c r="Q19" s="18" t="s">
        <v>327</v>
      </c>
      <c r="R19" s="20" t="s">
        <v>327</v>
      </c>
      <c r="S19" s="18" t="n">
        <v>436.60148354</v>
      </c>
      <c r="T19" s="20" t="n">
        <v>6.95813057</v>
      </c>
    </row>
    <row r="20" spans="1:20">
      <c r="A20" s="15" t="s">
        <v>340</v>
      </c>
      <c r="B20" s="17" t="n">
        <v>3371</v>
      </c>
      <c r="C20" s="18">
        <f>(82.0/B20*100)</f>
        <v/>
      </c>
      <c r="D20" s="19" t="n">
        <v>3289</v>
      </c>
      <c r="E20" s="18" t="n">
        <v>412.03439935</v>
      </c>
      <c r="F20" s="20" t="n">
        <v>9.14479405</v>
      </c>
      <c r="G20" s="18" t="n">
        <v>427.0170184</v>
      </c>
      <c r="H20" s="20" t="n">
        <v>6.09482413</v>
      </c>
      <c r="I20" s="18" t="n">
        <v>406.33766242</v>
      </c>
      <c r="J20" s="20" t="n">
        <v>18.58916508</v>
      </c>
      <c r="K20" s="18" t="n">
        <v>484.13350066</v>
      </c>
      <c r="L20" s="20" t="n">
        <v>1.70062162</v>
      </c>
      <c r="M20" s="18" t="s">
        <v>327</v>
      </c>
      <c r="N20" s="20" t="s">
        <v>327</v>
      </c>
      <c r="O20" s="18" t="s">
        <v>327</v>
      </c>
      <c r="P20" s="20" t="s">
        <v>327</v>
      </c>
      <c r="Q20" s="18" t="s">
        <v>327</v>
      </c>
      <c r="R20" s="20" t="s">
        <v>327</v>
      </c>
      <c r="S20" s="18" t="n">
        <v>422.06459891</v>
      </c>
      <c r="T20" s="20" t="n">
        <v>7.18728452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454.46084883</v>
      </c>
      <c r="F23" s="20" t="n">
        <v>5.26005954</v>
      </c>
      <c r="G23" s="18" t="n">
        <v>446.66214737</v>
      </c>
      <c r="H23" s="20" t="n">
        <v>4.44742411</v>
      </c>
      <c r="I23" s="18" t="n">
        <v>426.18652471</v>
      </c>
      <c r="J23" s="20" t="n">
        <v>6.77357663</v>
      </c>
      <c r="K23" s="18" t="n">
        <v>501.07728139</v>
      </c>
      <c r="L23" s="20" t="n">
        <v>2.63277914</v>
      </c>
      <c r="M23" s="18" t="s">
        <v>327</v>
      </c>
      <c r="N23" s="20" t="s">
        <v>327</v>
      </c>
      <c r="O23" s="18" t="s">
        <v>327</v>
      </c>
      <c r="P23" s="20" t="s">
        <v>327</v>
      </c>
      <c r="Q23" s="18" t="s">
        <v>327</v>
      </c>
      <c r="R23" s="20" t="s">
        <v>327</v>
      </c>
      <c r="S23" s="18" t="n">
        <v>437.23831498</v>
      </c>
      <c r="T23" s="20" t="n">
        <v>6.05584674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513.65508698</v>
      </c>
      <c r="F25" s="20" t="n">
        <v>5.37323712</v>
      </c>
      <c r="G25" s="18" t="n">
        <v>512.06919425</v>
      </c>
      <c r="H25" s="20" t="n">
        <v>4.08882087</v>
      </c>
      <c r="I25" s="18" t="n">
        <v>527.2624529</v>
      </c>
      <c r="J25" s="20" t="n">
        <v>8.52262208</v>
      </c>
      <c r="K25" s="18" t="n">
        <v>519.03114823</v>
      </c>
      <c r="L25" s="20" t="n">
        <v>3.5595895</v>
      </c>
      <c r="M25" s="18" t="s">
        <v>327</v>
      </c>
      <c r="N25" s="20" t="s">
        <v>327</v>
      </c>
      <c r="O25" s="18" t="s">
        <v>327</v>
      </c>
      <c r="P25" s="20" t="s">
        <v>327</v>
      </c>
      <c r="Q25" s="18" t="s">
        <v>327</v>
      </c>
      <c r="R25" s="20" t="s">
        <v>327</v>
      </c>
      <c r="S25" s="18" t="n">
        <v>502.68442549</v>
      </c>
      <c r="T25" s="20" t="n">
        <v>8.36058689</v>
      </c>
    </row>
    <row r="26" spans="1:20">
      <c r="A26" s="15" t="s">
        <v>346</v>
      </c>
      <c r="B26" s="17" t="n">
        <v>4869</v>
      </c>
      <c r="C26" s="18">
        <f>(186.0/B26*100)</f>
        <v/>
      </c>
      <c r="D26" s="19" t="n">
        <v>4683</v>
      </c>
      <c r="E26" s="18" t="n">
        <v>482.31510763</v>
      </c>
      <c r="F26" s="20" t="n">
        <v>4.7010802</v>
      </c>
      <c r="G26" s="18" t="n">
        <v>471.59646054</v>
      </c>
      <c r="H26" s="20" t="n">
        <v>3.13521059</v>
      </c>
      <c r="I26" s="18" t="n">
        <v>435.66858212</v>
      </c>
      <c r="J26" s="20" t="n">
        <v>8.37796955</v>
      </c>
      <c r="K26" s="18" t="n">
        <v>503.65984055</v>
      </c>
      <c r="L26" s="20" t="n">
        <v>1.85827654</v>
      </c>
      <c r="M26" s="18" t="s">
        <v>327</v>
      </c>
      <c r="N26" s="20" t="s">
        <v>327</v>
      </c>
      <c r="O26" s="18" t="s">
        <v>327</v>
      </c>
      <c r="P26" s="20" t="s">
        <v>327</v>
      </c>
      <c r="Q26" s="18" t="s">
        <v>327</v>
      </c>
      <c r="R26" s="20" t="s">
        <v>327</v>
      </c>
      <c r="S26" s="18" t="n">
        <v>472.04588944</v>
      </c>
      <c r="T26" s="20" t="n">
        <v>6.21487351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505.16716577</v>
      </c>
      <c r="F32" s="20" t="n">
        <v>5.78067141</v>
      </c>
      <c r="G32" s="18" t="n">
        <v>486.42761257</v>
      </c>
      <c r="H32" s="20" t="n">
        <v>3.6575338</v>
      </c>
      <c r="I32" s="18" t="n">
        <v>464.39849999</v>
      </c>
      <c r="J32" s="20" t="n">
        <v>6.24724916</v>
      </c>
      <c r="K32" s="18" t="n">
        <v>512.921909</v>
      </c>
      <c r="L32" s="20" t="n">
        <v>2.68930248</v>
      </c>
      <c r="M32" s="18" t="s">
        <v>327</v>
      </c>
      <c r="N32" s="20" t="s">
        <v>327</v>
      </c>
      <c r="O32" s="18" t="s">
        <v>327</v>
      </c>
      <c r="P32" s="20" t="s">
        <v>327</v>
      </c>
      <c r="Q32" s="18" t="s">
        <v>327</v>
      </c>
      <c r="R32" s="20" t="s">
        <v>327</v>
      </c>
      <c r="S32" s="18" t="n">
        <v>465.15951689</v>
      </c>
      <c r="T32" s="20" t="n">
        <v>7.78155562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435.63025295</v>
      </c>
      <c r="F34" s="20" t="n">
        <v>4.799243</v>
      </c>
      <c r="G34" s="18" t="n">
        <v>441.52996178</v>
      </c>
      <c r="H34" s="20" t="n">
        <v>3.67829331</v>
      </c>
      <c r="I34" s="18" t="n">
        <v>417.67690406</v>
      </c>
      <c r="J34" s="20" t="n">
        <v>6.37644549</v>
      </c>
      <c r="K34" s="18" t="n">
        <v>484.84241139</v>
      </c>
      <c r="L34" s="20" t="n">
        <v>2.69159379</v>
      </c>
      <c r="M34" s="18" t="s">
        <v>327</v>
      </c>
      <c r="N34" s="20" t="s">
        <v>327</v>
      </c>
      <c r="O34" s="18" t="n">
        <v>306.56969545</v>
      </c>
      <c r="P34" s="20" t="n">
        <v>10.27624616</v>
      </c>
      <c r="Q34" s="18" t="s">
        <v>327</v>
      </c>
      <c r="R34" s="20" t="s">
        <v>327</v>
      </c>
      <c r="S34" s="18" t="n">
        <v>436.12534464</v>
      </c>
      <c r="T34" s="20" t="n">
        <v>5.48687548</v>
      </c>
    </row>
    <row r="35" spans="1:20">
      <c r="A35" s="15" t="s">
        <v>355</v>
      </c>
      <c r="B35" s="17" t="n">
        <v>6406</v>
      </c>
      <c r="C35" s="18">
        <f>(103.0/B35*100)</f>
        <v/>
      </c>
      <c r="D35" s="19" t="n">
        <v>6303</v>
      </c>
      <c r="E35" s="18" t="n">
        <v>519.20771766</v>
      </c>
      <c r="F35" s="20" t="n">
        <v>4.14614112</v>
      </c>
      <c r="G35" s="18" t="n">
        <v>518.2795351</v>
      </c>
      <c r="H35" s="20" t="n">
        <v>4.01692468</v>
      </c>
      <c r="I35" s="18" t="n">
        <v>476.1802669</v>
      </c>
      <c r="J35" s="20" t="n">
        <v>7.22089944</v>
      </c>
      <c r="K35" s="18" t="n">
        <v>515.40103217</v>
      </c>
      <c r="L35" s="20" t="n">
        <v>2.23984643</v>
      </c>
      <c r="M35" s="18" t="s">
        <v>327</v>
      </c>
      <c r="N35" s="20" t="s">
        <v>327</v>
      </c>
      <c r="O35" s="18" t="n">
        <v>374.85244494</v>
      </c>
      <c r="P35" s="20" t="n">
        <v>5.84040672</v>
      </c>
      <c r="Q35" s="18" t="s">
        <v>327</v>
      </c>
      <c r="R35" s="20" t="s">
        <v>327</v>
      </c>
      <c r="S35" s="18" t="n">
        <v>510.70464292</v>
      </c>
      <c r="T35" s="20" t="n">
        <v>5.74070927</v>
      </c>
    </row>
    <row r="36" spans="1:20">
      <c r="A36" s="15" t="s">
        <v>356</v>
      </c>
      <c r="B36" s="17" t="n">
        <v>6736</v>
      </c>
      <c r="C36" s="18">
        <f>(124.0/B36*100)</f>
        <v/>
      </c>
      <c r="D36" s="19" t="n">
        <v>6612</v>
      </c>
      <c r="E36" s="18" t="n">
        <v>488.17812889</v>
      </c>
      <c r="F36" s="20" t="n">
        <v>4.34757925</v>
      </c>
      <c r="G36" s="18" t="n">
        <v>464.8554788</v>
      </c>
      <c r="H36" s="20" t="n">
        <v>3.84785231</v>
      </c>
      <c r="I36" s="18" t="n">
        <v>432.51203711</v>
      </c>
      <c r="J36" s="20" t="n">
        <v>7.19781442</v>
      </c>
      <c r="K36" s="18" t="n">
        <v>503.53411424</v>
      </c>
      <c r="L36" s="20" t="n">
        <v>2.14566851</v>
      </c>
      <c r="M36" s="18" t="s">
        <v>327</v>
      </c>
      <c r="N36" s="20" t="s">
        <v>327</v>
      </c>
      <c r="O36" s="18" t="s">
        <v>327</v>
      </c>
      <c r="P36" s="20" t="s">
        <v>327</v>
      </c>
      <c r="Q36" s="18" t="s">
        <v>327</v>
      </c>
      <c r="R36" s="20" t="s">
        <v>327</v>
      </c>
      <c r="S36" s="18" t="n">
        <v>467.44331583</v>
      </c>
      <c r="T36" s="20" t="n">
        <v>5.46858542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496.9698602</v>
      </c>
      <c r="F40" s="20" t="n">
        <v>5.29701071</v>
      </c>
      <c r="G40" s="18" t="n">
        <v>516.95080298</v>
      </c>
      <c r="H40" s="20" t="n">
        <v>3.5400076</v>
      </c>
      <c r="I40" s="18" t="n">
        <v>487.9755504</v>
      </c>
      <c r="J40" s="20" t="n">
        <v>7.74604963</v>
      </c>
      <c r="K40" s="18" t="n">
        <v>527.90431962</v>
      </c>
      <c r="L40" s="20" t="n">
        <v>4.16341999</v>
      </c>
      <c r="M40" s="18" t="s">
        <v>327</v>
      </c>
      <c r="N40" s="20" t="s">
        <v>327</v>
      </c>
      <c r="O40" s="18" t="n">
        <v>496.75531263</v>
      </c>
      <c r="P40" s="20" t="n">
        <v>2.35939816</v>
      </c>
      <c r="Q40" s="18" t="s">
        <v>327</v>
      </c>
      <c r="R40" s="20" t="s">
        <v>327</v>
      </c>
      <c r="S40" s="18" t="n">
        <v>459.71994378</v>
      </c>
      <c r="T40" s="20" t="n">
        <v>6.98425606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445.03103566</v>
      </c>
      <c r="F47" s="20" t="n">
        <v>5.77560366</v>
      </c>
      <c r="G47" s="18" t="n">
        <v>458.43560802</v>
      </c>
      <c r="H47" s="20" t="n">
        <v>4.57139209</v>
      </c>
      <c r="I47" s="18" t="n">
        <v>428.99887861</v>
      </c>
      <c r="J47" s="20" t="n">
        <v>5.64869724</v>
      </c>
      <c r="K47" s="18" t="n">
        <v>451.12537899</v>
      </c>
      <c r="L47" s="20" t="n">
        <v>5.7320013</v>
      </c>
      <c r="M47" s="18" t="s">
        <v>327</v>
      </c>
      <c r="N47" s="20" t="s">
        <v>327</v>
      </c>
      <c r="O47" s="18" t="s">
        <v>327</v>
      </c>
      <c r="P47" s="20" t="s">
        <v>327</v>
      </c>
      <c r="Q47" s="18" t="s">
        <v>327</v>
      </c>
      <c r="R47" s="20" t="s">
        <v>327</v>
      </c>
      <c r="S47" s="18" t="n">
        <v>429.5617707</v>
      </c>
      <c r="T47" s="20" t="n">
        <v>5.38560942</v>
      </c>
    </row>
    <row r="48" spans="1:20">
      <c r="A48" s="15" t="s">
        <v>368</v>
      </c>
      <c r="B48" s="17" t="n">
        <v>9841</v>
      </c>
      <c r="C48" s="18">
        <f>(31.0/B48*100)</f>
        <v/>
      </c>
      <c r="D48" s="19" t="n">
        <v>9810</v>
      </c>
      <c r="E48" s="18" t="n">
        <v>494.96523806</v>
      </c>
      <c r="F48" s="20" t="n">
        <v>7.0753706</v>
      </c>
      <c r="G48" s="18" t="n">
        <v>505.8862424</v>
      </c>
      <c r="H48" s="20" t="n">
        <v>5.20878504</v>
      </c>
      <c r="I48" s="18" t="n">
        <v>497.07976052</v>
      </c>
      <c r="J48" s="20" t="n">
        <v>7.51694777</v>
      </c>
      <c r="K48" s="18" t="n">
        <v>535.94062128</v>
      </c>
      <c r="L48" s="20" t="n">
        <v>4.55308929</v>
      </c>
      <c r="M48" s="18" t="s">
        <v>327</v>
      </c>
      <c r="N48" s="20" t="s">
        <v>327</v>
      </c>
      <c r="O48" s="18" t="s">
        <v>327</v>
      </c>
      <c r="P48" s="20" t="s">
        <v>327</v>
      </c>
      <c r="Q48" s="18" t="s">
        <v>327</v>
      </c>
      <c r="R48" s="20" t="s">
        <v>327</v>
      </c>
      <c r="S48" s="18" t="n">
        <v>436.00172412</v>
      </c>
      <c r="T48" s="20" t="n">
        <v>12.30442959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468.86899257</v>
      </c>
      <c r="F52" s="20" t="n">
        <v>5.27888043</v>
      </c>
      <c r="G52" s="18" t="n">
        <v>454.01369723</v>
      </c>
      <c r="H52" s="20" t="n">
        <v>4.05375899</v>
      </c>
      <c r="I52" s="18" t="n">
        <v>427.22261672</v>
      </c>
      <c r="J52" s="20" t="n">
        <v>8.28503673</v>
      </c>
      <c r="K52" s="18" t="n">
        <v>485.33342368</v>
      </c>
      <c r="L52" s="20" t="n">
        <v>2.56869582</v>
      </c>
      <c r="M52" s="18" t="s">
        <v>327</v>
      </c>
      <c r="N52" s="20" t="s">
        <v>327</v>
      </c>
      <c r="O52" s="18" t="s">
        <v>327</v>
      </c>
      <c r="P52" s="20" t="s">
        <v>327</v>
      </c>
      <c r="Q52" s="18" t="s">
        <v>327</v>
      </c>
      <c r="R52" s="20" t="s">
        <v>327</v>
      </c>
      <c r="S52" s="18" t="n">
        <v>425.3765324</v>
      </c>
      <c r="T52" s="20" t="n">
        <v>6.12417246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525.76436597</v>
      </c>
      <c r="F56" s="20" t="n">
        <v>6.24095142</v>
      </c>
      <c r="G56" s="18" t="n">
        <v>523.45102069</v>
      </c>
      <c r="H56" s="20" t="n">
        <v>3.16533847</v>
      </c>
      <c r="I56" s="18" t="n">
        <v>496.51354437</v>
      </c>
      <c r="J56" s="20" t="n">
        <v>7.37485894</v>
      </c>
      <c r="K56" s="18" t="n">
        <v>524.99526096</v>
      </c>
      <c r="L56" s="20" t="n">
        <v>2.62284739</v>
      </c>
      <c r="M56" s="18" t="s">
        <v>327</v>
      </c>
      <c r="N56" s="20" t="s">
        <v>327</v>
      </c>
      <c r="O56" s="18" t="s">
        <v>327</v>
      </c>
      <c r="P56" s="20" t="s">
        <v>327</v>
      </c>
      <c r="Q56" s="18" t="s">
        <v>327</v>
      </c>
      <c r="R56" s="20" t="s">
        <v>327</v>
      </c>
      <c r="S56" s="18" t="n">
        <v>504.05006355</v>
      </c>
      <c r="T56" s="20" t="n">
        <v>10.29011948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456.86516213</v>
      </c>
      <c r="F61" s="20" t="n">
        <v>5.90421618</v>
      </c>
      <c r="G61" s="18" t="n">
        <v>462.94809697</v>
      </c>
      <c r="H61" s="20" t="n">
        <v>3.77397815</v>
      </c>
      <c r="I61" s="18" t="n">
        <v>428.77651549</v>
      </c>
      <c r="J61" s="20" t="n">
        <v>6.82917948</v>
      </c>
      <c r="K61" s="18" t="n">
        <v>492.6609931</v>
      </c>
      <c r="L61" s="20" t="n">
        <v>2.86212518</v>
      </c>
      <c r="M61" s="18" t="s">
        <v>327</v>
      </c>
      <c r="N61" s="20" t="s">
        <v>327</v>
      </c>
      <c r="O61" s="18" t="s">
        <v>327</v>
      </c>
      <c r="P61" s="20" t="s">
        <v>327</v>
      </c>
      <c r="Q61" s="18" t="s">
        <v>327</v>
      </c>
      <c r="R61" s="20" t="s">
        <v>327</v>
      </c>
      <c r="S61" s="18" t="n">
        <v>434.14964965</v>
      </c>
      <c r="T61" s="20" t="n">
        <v>6.01201391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385.37139032</v>
      </c>
      <c r="F67" s="20" t="n">
        <v>4.29259976</v>
      </c>
      <c r="G67" s="18" t="n">
        <v>375.94137256</v>
      </c>
      <c r="H67" s="20" t="n">
        <v>2.74713615</v>
      </c>
      <c r="I67" s="18" t="n">
        <v>372.00982981</v>
      </c>
      <c r="J67" s="20" t="n">
        <v>4.66636847</v>
      </c>
      <c r="K67" s="18" t="n">
        <v>420.76767121</v>
      </c>
      <c r="L67" s="20" t="n">
        <v>2.92991006</v>
      </c>
      <c r="M67" s="18" t="s">
        <v>327</v>
      </c>
      <c r="N67" s="20" t="s">
        <v>327</v>
      </c>
      <c r="O67" s="18" t="s">
        <v>327</v>
      </c>
      <c r="P67" s="20" t="s">
        <v>327</v>
      </c>
      <c r="Q67" s="18" t="s">
        <v>327</v>
      </c>
      <c r="R67" s="20" t="s">
        <v>327</v>
      </c>
      <c r="S67" s="18" t="n">
        <v>349.58506402</v>
      </c>
      <c r="T67" s="20" t="n">
        <v>6.11426508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417.87300983</v>
      </c>
      <c r="F73" s="20" t="n">
        <v>3.44568429</v>
      </c>
      <c r="G73" s="18" t="n">
        <v>424.72892537</v>
      </c>
      <c r="H73" s="20" t="n">
        <v>3.411049</v>
      </c>
      <c r="I73" s="18" t="n">
        <v>402.2807237</v>
      </c>
      <c r="J73" s="20" t="n">
        <v>4.03597991</v>
      </c>
      <c r="K73" s="18" t="n">
        <v>435.30911062</v>
      </c>
      <c r="L73" s="20" t="n">
        <v>3.63278398</v>
      </c>
      <c r="M73" s="18" t="s">
        <v>327</v>
      </c>
      <c r="N73" s="20" t="s">
        <v>327</v>
      </c>
      <c r="O73" s="18" t="s">
        <v>327</v>
      </c>
      <c r="P73" s="20" t="s">
        <v>327</v>
      </c>
      <c r="Q73" s="18" t="s">
        <v>327</v>
      </c>
      <c r="R73" s="20" t="s">
        <v>327</v>
      </c>
      <c r="S73" s="18" t="n">
        <v>388.12891318</v>
      </c>
      <c r="T73" s="20" t="n">
        <v>7.03908153</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469.44485103</v>
      </c>
      <c r="F7" s="20" t="n">
        <v>4.60468755</v>
      </c>
      <c r="G7" s="18" t="n">
        <v>485.73466031</v>
      </c>
      <c r="H7" s="20" t="n">
        <v>2.85569585</v>
      </c>
      <c r="I7" s="18" t="n">
        <v>461.90834517</v>
      </c>
      <c r="J7" s="20" t="n">
        <v>7.87293322</v>
      </c>
      <c r="K7" s="18" t="n">
        <v>530.20051232</v>
      </c>
      <c r="L7" s="20" t="n">
        <v>1.84376291</v>
      </c>
      <c r="M7" s="18" t="s">
        <v>327</v>
      </c>
      <c r="N7" s="20" t="s">
        <v>327</v>
      </c>
      <c r="O7" s="18" t="s">
        <v>327</v>
      </c>
      <c r="P7" s="20" t="s">
        <v>327</v>
      </c>
      <c r="Q7" s="18" t="s">
        <v>327</v>
      </c>
      <c r="R7" s="20" t="s">
        <v>327</v>
      </c>
      <c r="S7" s="18" t="n">
        <v>480.59810793</v>
      </c>
      <c r="T7" s="20" t="n">
        <v>4.50663479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456.59196741</v>
      </c>
      <c r="F9" s="20" t="n">
        <v>8.60513214</v>
      </c>
      <c r="G9" s="18" t="n">
        <v>476.75466173</v>
      </c>
      <c r="H9" s="20" t="n">
        <v>7.46664043</v>
      </c>
      <c r="I9" s="18" t="n">
        <v>420.53555561</v>
      </c>
      <c r="J9" s="20" t="n">
        <v>11.0840545</v>
      </c>
      <c r="K9" s="18" t="s">
        <v>327</v>
      </c>
      <c r="L9" s="20" t="s">
        <v>327</v>
      </c>
      <c r="M9" s="18" t="s">
        <v>327</v>
      </c>
      <c r="N9" s="20" t="s">
        <v>327</v>
      </c>
      <c r="O9" s="18" t="n">
        <v>374.78530698</v>
      </c>
      <c r="P9" s="20" t="n">
        <v>11.62763904</v>
      </c>
      <c r="Q9" s="18" t="s">
        <v>327</v>
      </c>
      <c r="R9" s="20" t="s">
        <v>327</v>
      </c>
      <c r="S9" s="18" t="n">
        <v>456.96501563</v>
      </c>
      <c r="T9" s="20" t="n">
        <v>6.80288832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442.08581035</v>
      </c>
      <c r="F13" s="20" t="n">
        <v>11.2786244</v>
      </c>
      <c r="G13" s="18" t="n">
        <v>463.53717955</v>
      </c>
      <c r="H13" s="20" t="n">
        <v>8.18085583</v>
      </c>
      <c r="I13" s="18" t="n">
        <v>418.75627358</v>
      </c>
      <c r="J13" s="20" t="n">
        <v>18.06935594</v>
      </c>
      <c r="K13" s="18" t="n">
        <v>511.30419768</v>
      </c>
      <c r="L13" s="20" t="n">
        <v>2.36876931</v>
      </c>
      <c r="M13" s="18" t="s">
        <v>327</v>
      </c>
      <c r="N13" s="20" t="s">
        <v>327</v>
      </c>
      <c r="O13" s="18" t="n">
        <v>436.36003517</v>
      </c>
      <c r="P13" s="20" t="n">
        <v>6.43426798</v>
      </c>
      <c r="Q13" s="18" t="s">
        <v>327</v>
      </c>
      <c r="R13" s="20" t="s">
        <v>327</v>
      </c>
      <c r="S13" s="18" t="n">
        <v>452.50661118</v>
      </c>
      <c r="T13" s="20" t="n">
        <v>6.89021669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465.20345173</v>
      </c>
      <c r="F18" s="20" t="n">
        <v>4.0046897</v>
      </c>
      <c r="G18" s="18" t="n">
        <v>464.30872461</v>
      </c>
      <c r="H18" s="20" t="n">
        <v>4.28724431</v>
      </c>
      <c r="I18" s="18" t="n">
        <v>444.43139583</v>
      </c>
      <c r="J18" s="20" t="n">
        <v>6.02674678</v>
      </c>
      <c r="K18" s="18" t="n">
        <v>453.29258969</v>
      </c>
      <c r="L18" s="20" t="n">
        <v>4.7530233</v>
      </c>
      <c r="M18" s="18" t="s">
        <v>327</v>
      </c>
      <c r="N18" s="20" t="s">
        <v>327</v>
      </c>
      <c r="O18" s="18" t="s">
        <v>327</v>
      </c>
      <c r="P18" s="20" t="s">
        <v>327</v>
      </c>
      <c r="Q18" s="18" t="s">
        <v>327</v>
      </c>
      <c r="R18" s="20" t="s">
        <v>327</v>
      </c>
      <c r="S18" s="18" t="n">
        <v>412.96747878</v>
      </c>
      <c r="T18" s="20" t="n">
        <v>7.26125562</v>
      </c>
    </row>
    <row r="19" spans="1:20">
      <c r="A19" s="15" t="s">
        <v>339</v>
      </c>
      <c r="B19" s="17" t="n">
        <v>5658</v>
      </c>
      <c r="C19" s="18">
        <f>(264.0/B19*100)</f>
        <v/>
      </c>
      <c r="D19" s="19" t="n">
        <v>5394</v>
      </c>
      <c r="E19" s="18" t="n">
        <v>422.57405585</v>
      </c>
      <c r="F19" s="20" t="n">
        <v>6.7092042</v>
      </c>
      <c r="G19" s="18" t="n">
        <v>450.00012421</v>
      </c>
      <c r="H19" s="20" t="n">
        <v>5.43643467</v>
      </c>
      <c r="I19" s="18" t="n">
        <v>421.75474014</v>
      </c>
      <c r="J19" s="20" t="n">
        <v>8.54500419</v>
      </c>
      <c r="K19" s="18" t="n">
        <v>491.08886027</v>
      </c>
      <c r="L19" s="20" t="n">
        <v>2.46852131</v>
      </c>
      <c r="M19" s="18" t="s">
        <v>327</v>
      </c>
      <c r="N19" s="20" t="s">
        <v>327</v>
      </c>
      <c r="O19" s="18" t="s">
        <v>327</v>
      </c>
      <c r="P19" s="20" t="s">
        <v>327</v>
      </c>
      <c r="Q19" s="18" t="s">
        <v>327</v>
      </c>
      <c r="R19" s="20" t="s">
        <v>327</v>
      </c>
      <c r="S19" s="18" t="n">
        <v>438.1821058</v>
      </c>
      <c r="T19" s="20" t="n">
        <v>6.58294338</v>
      </c>
    </row>
    <row r="20" spans="1:20">
      <c r="A20" s="15" t="s">
        <v>340</v>
      </c>
      <c r="B20" s="17" t="n">
        <v>3371</v>
      </c>
      <c r="C20" s="18">
        <f>(82.0/B20*100)</f>
        <v/>
      </c>
      <c r="D20" s="19" t="n">
        <v>3289</v>
      </c>
      <c r="E20" s="18" t="n">
        <v>407.17651044</v>
      </c>
      <c r="F20" s="20" t="n">
        <v>7.98916593</v>
      </c>
      <c r="G20" s="18" t="n">
        <v>431.6641899</v>
      </c>
      <c r="H20" s="20" t="n">
        <v>6.03684451</v>
      </c>
      <c r="I20" s="18" t="n">
        <v>386.01263316</v>
      </c>
      <c r="J20" s="20" t="n">
        <v>23.00433665</v>
      </c>
      <c r="K20" s="18" t="n">
        <v>484.13350066</v>
      </c>
      <c r="L20" s="20" t="n">
        <v>1.70062162</v>
      </c>
      <c r="M20" s="18" t="s">
        <v>327</v>
      </c>
      <c r="N20" s="20" t="s">
        <v>327</v>
      </c>
      <c r="O20" s="18" t="s">
        <v>327</v>
      </c>
      <c r="P20" s="20" t="s">
        <v>327</v>
      </c>
      <c r="Q20" s="18" t="s">
        <v>327</v>
      </c>
      <c r="R20" s="20" t="s">
        <v>327</v>
      </c>
      <c r="S20" s="18" t="n">
        <v>422.40064249</v>
      </c>
      <c r="T20" s="20" t="n">
        <v>7.09500333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435.45997714</v>
      </c>
      <c r="F23" s="20" t="n">
        <v>5.6004714</v>
      </c>
      <c r="G23" s="18" t="n">
        <v>455.00664048</v>
      </c>
      <c r="H23" s="20" t="n">
        <v>3.97758637</v>
      </c>
      <c r="I23" s="18" t="n">
        <v>437.28223545</v>
      </c>
      <c r="J23" s="20" t="n">
        <v>8.315954039999999</v>
      </c>
      <c r="K23" s="18" t="n">
        <v>501.07728139</v>
      </c>
      <c r="L23" s="20" t="n">
        <v>2.63277914</v>
      </c>
      <c r="M23" s="18" t="s">
        <v>327</v>
      </c>
      <c r="N23" s="20" t="s">
        <v>327</v>
      </c>
      <c r="O23" s="18" t="s">
        <v>327</v>
      </c>
      <c r="P23" s="20" t="s">
        <v>327</v>
      </c>
      <c r="Q23" s="18" t="s">
        <v>327</v>
      </c>
      <c r="R23" s="20" t="s">
        <v>327</v>
      </c>
      <c r="S23" s="18" t="n">
        <v>438.01801713</v>
      </c>
      <c r="T23" s="20" t="n">
        <v>6.209314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474.68416081</v>
      </c>
      <c r="F25" s="20" t="n">
        <v>6.54313554</v>
      </c>
      <c r="G25" s="18" t="n">
        <v>519.06999962</v>
      </c>
      <c r="H25" s="20" t="n">
        <v>3.87792928</v>
      </c>
      <c r="I25" s="18" t="n">
        <v>522.19031977</v>
      </c>
      <c r="J25" s="20" t="n">
        <v>9.208160510000001</v>
      </c>
      <c r="K25" s="18" t="n">
        <v>519.03114823</v>
      </c>
      <c r="L25" s="20" t="n">
        <v>3.5595895</v>
      </c>
      <c r="M25" s="18" t="s">
        <v>327</v>
      </c>
      <c r="N25" s="20" t="s">
        <v>327</v>
      </c>
      <c r="O25" s="18" t="s">
        <v>327</v>
      </c>
      <c r="P25" s="20" t="s">
        <v>327</v>
      </c>
      <c r="Q25" s="18" t="s">
        <v>327</v>
      </c>
      <c r="R25" s="20" t="s">
        <v>327</v>
      </c>
      <c r="S25" s="18" t="n">
        <v>501.42500716</v>
      </c>
      <c r="T25" s="20" t="n">
        <v>8.290692610000001</v>
      </c>
    </row>
    <row r="26" spans="1:20">
      <c r="A26" s="15" t="s">
        <v>346</v>
      </c>
      <c r="B26" s="17" t="n">
        <v>4869</v>
      </c>
      <c r="C26" s="18">
        <f>(186.0/B26*100)</f>
        <v/>
      </c>
      <c r="D26" s="19" t="n">
        <v>4683</v>
      </c>
      <c r="E26" s="18" t="n">
        <v>467.78534433</v>
      </c>
      <c r="F26" s="20" t="n">
        <v>5.17790139</v>
      </c>
      <c r="G26" s="18" t="n">
        <v>477.83031709</v>
      </c>
      <c r="H26" s="20" t="n">
        <v>3.17469599</v>
      </c>
      <c r="I26" s="18" t="n">
        <v>447.35692957</v>
      </c>
      <c r="J26" s="20" t="n">
        <v>7.60826044</v>
      </c>
      <c r="K26" s="18" t="n">
        <v>503.65984055</v>
      </c>
      <c r="L26" s="20" t="n">
        <v>1.85827654</v>
      </c>
      <c r="M26" s="18" t="s">
        <v>327</v>
      </c>
      <c r="N26" s="20" t="s">
        <v>327</v>
      </c>
      <c r="O26" s="18" t="s">
        <v>327</v>
      </c>
      <c r="P26" s="20" t="s">
        <v>327</v>
      </c>
      <c r="Q26" s="18" t="s">
        <v>327</v>
      </c>
      <c r="R26" s="20" t="s">
        <v>327</v>
      </c>
      <c r="S26" s="18" t="n">
        <v>470.81238698</v>
      </c>
      <c r="T26" s="20" t="n">
        <v>6.12108702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487.19571722</v>
      </c>
      <c r="F32" s="20" t="n">
        <v>5.34871816</v>
      </c>
      <c r="G32" s="18" t="n">
        <v>496.96276237</v>
      </c>
      <c r="H32" s="20" t="n">
        <v>3.87219084</v>
      </c>
      <c r="I32" s="18" t="n">
        <v>459.58484246</v>
      </c>
      <c r="J32" s="20" t="n">
        <v>6.99469866</v>
      </c>
      <c r="K32" s="18" t="n">
        <v>512.921909</v>
      </c>
      <c r="L32" s="20" t="n">
        <v>2.68930248</v>
      </c>
      <c r="M32" s="18" t="s">
        <v>327</v>
      </c>
      <c r="N32" s="20" t="s">
        <v>327</v>
      </c>
      <c r="O32" s="18" t="s">
        <v>327</v>
      </c>
      <c r="P32" s="20" t="s">
        <v>327</v>
      </c>
      <c r="Q32" s="18" t="s">
        <v>327</v>
      </c>
      <c r="R32" s="20" t="s">
        <v>327</v>
      </c>
      <c r="S32" s="18" t="n">
        <v>468.18429074</v>
      </c>
      <c r="T32" s="20" t="n">
        <v>7.80869508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422.82918951</v>
      </c>
      <c r="F34" s="20" t="n">
        <v>5.40280044</v>
      </c>
      <c r="G34" s="18" t="n">
        <v>446.99530568</v>
      </c>
      <c r="H34" s="20" t="n">
        <v>3.77284577</v>
      </c>
      <c r="I34" s="18" t="n">
        <v>418.49703624</v>
      </c>
      <c r="J34" s="20" t="n">
        <v>6.76394978</v>
      </c>
      <c r="K34" s="18" t="n">
        <v>484.84241139</v>
      </c>
      <c r="L34" s="20" t="n">
        <v>2.69159379</v>
      </c>
      <c r="M34" s="18" t="s">
        <v>327</v>
      </c>
      <c r="N34" s="20" t="s">
        <v>327</v>
      </c>
      <c r="O34" s="18" t="n">
        <v>306.56969545</v>
      </c>
      <c r="P34" s="20" t="n">
        <v>10.27624616</v>
      </c>
      <c r="Q34" s="18" t="s">
        <v>327</v>
      </c>
      <c r="R34" s="20" t="s">
        <v>327</v>
      </c>
      <c r="S34" s="18" t="n">
        <v>437.58041307</v>
      </c>
      <c r="T34" s="20" t="n">
        <v>5.0848852</v>
      </c>
    </row>
    <row r="35" spans="1:20">
      <c r="A35" s="15" t="s">
        <v>355</v>
      </c>
      <c r="B35" s="17" t="n">
        <v>6406</v>
      </c>
      <c r="C35" s="18">
        <f>(103.0/B35*100)</f>
        <v/>
      </c>
      <c r="D35" s="19" t="n">
        <v>6303</v>
      </c>
      <c r="E35" s="18" t="n">
        <v>511.42782178</v>
      </c>
      <c r="F35" s="20" t="n">
        <v>4.06969133</v>
      </c>
      <c r="G35" s="18" t="n">
        <v>520.29842494</v>
      </c>
      <c r="H35" s="20" t="n">
        <v>3.44509943</v>
      </c>
      <c r="I35" s="18" t="n">
        <v>500.30837906</v>
      </c>
      <c r="J35" s="20" t="n">
        <v>8.79791951</v>
      </c>
      <c r="K35" s="18" t="n">
        <v>515.40103217</v>
      </c>
      <c r="L35" s="20" t="n">
        <v>2.23984643</v>
      </c>
      <c r="M35" s="18" t="s">
        <v>327</v>
      </c>
      <c r="N35" s="20" t="s">
        <v>327</v>
      </c>
      <c r="O35" s="18" t="n">
        <v>374.85244494</v>
      </c>
      <c r="P35" s="20" t="n">
        <v>5.84040672</v>
      </c>
      <c r="Q35" s="18" t="s">
        <v>327</v>
      </c>
      <c r="R35" s="20" t="s">
        <v>327</v>
      </c>
      <c r="S35" s="18" t="n">
        <v>509.08378018</v>
      </c>
      <c r="T35" s="20" t="n">
        <v>5.69932566</v>
      </c>
    </row>
    <row r="36" spans="1:20">
      <c r="A36" s="15" t="s">
        <v>356</v>
      </c>
      <c r="B36" s="17" t="n">
        <v>6736</v>
      </c>
      <c r="C36" s="18">
        <f>(124.0/B36*100)</f>
        <v/>
      </c>
      <c r="D36" s="19" t="n">
        <v>6612</v>
      </c>
      <c r="E36" s="18" t="n">
        <v>470.8326983</v>
      </c>
      <c r="F36" s="20" t="n">
        <v>5.23021499</v>
      </c>
      <c r="G36" s="18" t="n">
        <v>477.67030245</v>
      </c>
      <c r="H36" s="20" t="n">
        <v>3.81633714</v>
      </c>
      <c r="I36" s="18" t="n">
        <v>434.35373071</v>
      </c>
      <c r="J36" s="20" t="n">
        <v>7.78923791</v>
      </c>
      <c r="K36" s="18" t="n">
        <v>503.53411424</v>
      </c>
      <c r="L36" s="20" t="n">
        <v>2.14566851</v>
      </c>
      <c r="M36" s="18" t="s">
        <v>327</v>
      </c>
      <c r="N36" s="20" t="s">
        <v>327</v>
      </c>
      <c r="O36" s="18" t="s">
        <v>327</v>
      </c>
      <c r="P36" s="20" t="s">
        <v>327</v>
      </c>
      <c r="Q36" s="18" t="s">
        <v>327</v>
      </c>
      <c r="R36" s="20" t="s">
        <v>327</v>
      </c>
      <c r="S36" s="18" t="n">
        <v>467.36526214</v>
      </c>
      <c r="T36" s="20" t="n">
        <v>5.31610448</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493.84579294</v>
      </c>
      <c r="F40" s="20" t="n">
        <v>4.85424247</v>
      </c>
      <c r="G40" s="18" t="n">
        <v>515.5849799600001</v>
      </c>
      <c r="H40" s="20" t="n">
        <v>3.43724661</v>
      </c>
      <c r="I40" s="18" t="n">
        <v>486.11619696</v>
      </c>
      <c r="J40" s="20" t="n">
        <v>10.07792502</v>
      </c>
      <c r="K40" s="18" t="n">
        <v>527.90431962</v>
      </c>
      <c r="L40" s="20" t="n">
        <v>4.16341999</v>
      </c>
      <c r="M40" s="18" t="s">
        <v>327</v>
      </c>
      <c r="N40" s="20" t="s">
        <v>327</v>
      </c>
      <c r="O40" s="18" t="n">
        <v>496.75531263</v>
      </c>
      <c r="P40" s="20" t="n">
        <v>2.35939816</v>
      </c>
      <c r="Q40" s="18" t="s">
        <v>327</v>
      </c>
      <c r="R40" s="20" t="s">
        <v>327</v>
      </c>
      <c r="S40" s="18" t="n">
        <v>463.04439995</v>
      </c>
      <c r="T40" s="20" t="n">
        <v>7.1126523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432.41625399</v>
      </c>
      <c r="F47" s="20" t="n">
        <v>5.46096926</v>
      </c>
      <c r="G47" s="18" t="n">
        <v>461.68362944</v>
      </c>
      <c r="H47" s="20" t="n">
        <v>4.7503351</v>
      </c>
      <c r="I47" s="18" t="n">
        <v>438.37241474</v>
      </c>
      <c r="J47" s="20" t="n">
        <v>5.93003125</v>
      </c>
      <c r="K47" s="18" t="n">
        <v>451.12537899</v>
      </c>
      <c r="L47" s="20" t="n">
        <v>5.7320013</v>
      </c>
      <c r="M47" s="18" t="s">
        <v>327</v>
      </c>
      <c r="N47" s="20" t="s">
        <v>327</v>
      </c>
      <c r="O47" s="18" t="s">
        <v>327</v>
      </c>
      <c r="P47" s="20" t="s">
        <v>327</v>
      </c>
      <c r="Q47" s="18" t="s">
        <v>327</v>
      </c>
      <c r="R47" s="20" t="s">
        <v>327</v>
      </c>
      <c r="S47" s="18" t="n">
        <v>432.11973398</v>
      </c>
      <c r="T47" s="20" t="n">
        <v>5.48187699</v>
      </c>
    </row>
    <row r="48" spans="1:20">
      <c r="A48" s="15" t="s">
        <v>368</v>
      </c>
      <c r="B48" s="17" t="n">
        <v>9841</v>
      </c>
      <c r="C48" s="18">
        <f>(31.0/B48*100)</f>
        <v/>
      </c>
      <c r="D48" s="19" t="n">
        <v>9810</v>
      </c>
      <c r="E48" s="18" t="n">
        <v>483.27205339</v>
      </c>
      <c r="F48" s="20" t="n">
        <v>5.78906984</v>
      </c>
      <c r="G48" s="18" t="n">
        <v>517.52959086</v>
      </c>
      <c r="H48" s="20" t="n">
        <v>6.12915898</v>
      </c>
      <c r="I48" s="18" t="n">
        <v>490.84944608</v>
      </c>
      <c r="J48" s="20" t="n">
        <v>8.046079219999999</v>
      </c>
      <c r="K48" s="18" t="n">
        <v>535.94062128</v>
      </c>
      <c r="L48" s="20" t="n">
        <v>4.55308929</v>
      </c>
      <c r="M48" s="18" t="s">
        <v>327</v>
      </c>
      <c r="N48" s="20" t="s">
        <v>327</v>
      </c>
      <c r="O48" s="18" t="s">
        <v>327</v>
      </c>
      <c r="P48" s="20" t="s">
        <v>327</v>
      </c>
      <c r="Q48" s="18" t="s">
        <v>327</v>
      </c>
      <c r="R48" s="20" t="s">
        <v>327</v>
      </c>
      <c r="S48" s="18" t="n">
        <v>438.34321077</v>
      </c>
      <c r="T48" s="20" t="n">
        <v>12.20463763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453.69560221</v>
      </c>
      <c r="F52" s="20" t="n">
        <v>4.92528594</v>
      </c>
      <c r="G52" s="18" t="n">
        <v>463.62932607</v>
      </c>
      <c r="H52" s="20" t="n">
        <v>4.03445285</v>
      </c>
      <c r="I52" s="18" t="n">
        <v>434.27359991</v>
      </c>
      <c r="J52" s="20" t="n">
        <v>8.49728957</v>
      </c>
      <c r="K52" s="18" t="n">
        <v>485.33342368</v>
      </c>
      <c r="L52" s="20" t="n">
        <v>2.56869582</v>
      </c>
      <c r="M52" s="18" t="s">
        <v>327</v>
      </c>
      <c r="N52" s="20" t="s">
        <v>327</v>
      </c>
      <c r="O52" s="18" t="s">
        <v>327</v>
      </c>
      <c r="P52" s="20" t="s">
        <v>327</v>
      </c>
      <c r="Q52" s="18" t="s">
        <v>327</v>
      </c>
      <c r="R52" s="20" t="s">
        <v>327</v>
      </c>
      <c r="S52" s="18" t="n">
        <v>425.47406168</v>
      </c>
      <c r="T52" s="20" t="n">
        <v>5.93183574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516.88387113</v>
      </c>
      <c r="F56" s="20" t="n">
        <v>6.32211843</v>
      </c>
      <c r="G56" s="18" t="n">
        <v>526.94440217</v>
      </c>
      <c r="H56" s="20" t="n">
        <v>3.06358418</v>
      </c>
      <c r="I56" s="18" t="n">
        <v>494.6466736</v>
      </c>
      <c r="J56" s="20" t="n">
        <v>8.36318747</v>
      </c>
      <c r="K56" s="18" t="n">
        <v>524.99526096</v>
      </c>
      <c r="L56" s="20" t="n">
        <v>2.62284739</v>
      </c>
      <c r="M56" s="18" t="s">
        <v>327</v>
      </c>
      <c r="N56" s="20" t="s">
        <v>327</v>
      </c>
      <c r="O56" s="18" t="s">
        <v>327</v>
      </c>
      <c r="P56" s="20" t="s">
        <v>327</v>
      </c>
      <c r="Q56" s="18" t="s">
        <v>327</v>
      </c>
      <c r="R56" s="20" t="s">
        <v>327</v>
      </c>
      <c r="S56" s="18" t="n">
        <v>501.42034561</v>
      </c>
      <c r="T56" s="20" t="n">
        <v>10.16722719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454.82576275</v>
      </c>
      <c r="F61" s="20" t="n">
        <v>5.74109383</v>
      </c>
      <c r="G61" s="18" t="n">
        <v>461.19681381</v>
      </c>
      <c r="H61" s="20" t="n">
        <v>3.74652321</v>
      </c>
      <c r="I61" s="18" t="n">
        <v>442.24383116</v>
      </c>
      <c r="J61" s="20" t="n">
        <v>7.78795257</v>
      </c>
      <c r="K61" s="18" t="n">
        <v>492.6609931</v>
      </c>
      <c r="L61" s="20" t="n">
        <v>2.86212518</v>
      </c>
      <c r="M61" s="18" t="s">
        <v>327</v>
      </c>
      <c r="N61" s="20" t="s">
        <v>327</v>
      </c>
      <c r="O61" s="18" t="s">
        <v>327</v>
      </c>
      <c r="P61" s="20" t="s">
        <v>327</v>
      </c>
      <c r="Q61" s="18" t="s">
        <v>327</v>
      </c>
      <c r="R61" s="20" t="s">
        <v>327</v>
      </c>
      <c r="S61" s="18" t="n">
        <v>434.57440564</v>
      </c>
      <c r="T61" s="20" t="n">
        <v>5.8054198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363.34102233</v>
      </c>
      <c r="F67" s="20" t="n">
        <v>2.74117118</v>
      </c>
      <c r="G67" s="18" t="n">
        <v>391.00334471</v>
      </c>
      <c r="H67" s="20" t="n">
        <v>3.38596166</v>
      </c>
      <c r="I67" s="18" t="n">
        <v>373.95405848</v>
      </c>
      <c r="J67" s="20" t="n">
        <v>4.65431639</v>
      </c>
      <c r="K67" s="18" t="n">
        <v>420.76767121</v>
      </c>
      <c r="L67" s="20" t="n">
        <v>2.92991006</v>
      </c>
      <c r="M67" s="18" t="s">
        <v>327</v>
      </c>
      <c r="N67" s="20" t="s">
        <v>327</v>
      </c>
      <c r="O67" s="18" t="s">
        <v>327</v>
      </c>
      <c r="P67" s="20" t="s">
        <v>327</v>
      </c>
      <c r="Q67" s="18" t="s">
        <v>327</v>
      </c>
      <c r="R67" s="20" t="s">
        <v>327</v>
      </c>
      <c r="S67" s="18" t="n">
        <v>353.20273636</v>
      </c>
      <c r="T67" s="20" t="n">
        <v>5.70792913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413.08089113</v>
      </c>
      <c r="F73" s="20" t="n">
        <v>2.88984764</v>
      </c>
      <c r="G73" s="18" t="n">
        <v>428.14730935</v>
      </c>
      <c r="H73" s="20" t="n">
        <v>3.7647698</v>
      </c>
      <c r="I73" s="18" t="n">
        <v>404.82892423</v>
      </c>
      <c r="J73" s="20" t="n">
        <v>4.21632468</v>
      </c>
      <c r="K73" s="18" t="n">
        <v>435.30911062</v>
      </c>
      <c r="L73" s="20" t="n">
        <v>3.63278398</v>
      </c>
      <c r="M73" s="18" t="s">
        <v>327</v>
      </c>
      <c r="N73" s="20" t="s">
        <v>327</v>
      </c>
      <c r="O73" s="18" t="s">
        <v>327</v>
      </c>
      <c r="P73" s="20" t="s">
        <v>327</v>
      </c>
      <c r="Q73" s="18" t="s">
        <v>327</v>
      </c>
      <c r="R73" s="20" t="s">
        <v>327</v>
      </c>
      <c r="S73" s="18" t="n">
        <v>391.59105377</v>
      </c>
      <c r="T73" s="20" t="n">
        <v>7.65319892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475.42800766</v>
      </c>
      <c r="F7" s="20" t="n">
        <v>4.34624874</v>
      </c>
      <c r="G7" s="18" t="n">
        <v>483.34339511</v>
      </c>
      <c r="H7" s="20" t="n">
        <v>2.9363535</v>
      </c>
      <c r="I7" s="18" t="n">
        <v>472.43935948</v>
      </c>
      <c r="J7" s="20" t="n">
        <v>8.78377802</v>
      </c>
      <c r="K7" s="18" t="n">
        <v>530.20051232</v>
      </c>
      <c r="L7" s="20" t="n">
        <v>1.84376291</v>
      </c>
      <c r="M7" s="18" t="s">
        <v>327</v>
      </c>
      <c r="N7" s="20" t="s">
        <v>327</v>
      </c>
      <c r="O7" s="18" t="s">
        <v>327</v>
      </c>
      <c r="P7" s="20" t="s">
        <v>327</v>
      </c>
      <c r="Q7" s="18" t="s">
        <v>327</v>
      </c>
      <c r="R7" s="20" t="s">
        <v>327</v>
      </c>
      <c r="S7" s="18" t="n">
        <v>480.37719523</v>
      </c>
      <c r="T7" s="20" t="n">
        <v>4.47394343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453.39907184</v>
      </c>
      <c r="F9" s="20" t="n">
        <v>7.93279527</v>
      </c>
      <c r="G9" s="18" t="n">
        <v>474.31571694</v>
      </c>
      <c r="H9" s="20" t="n">
        <v>7.21660948</v>
      </c>
      <c r="I9" s="18" t="n">
        <v>446.25559416</v>
      </c>
      <c r="J9" s="20" t="n">
        <v>13.44923033</v>
      </c>
      <c r="K9" s="18" t="s">
        <v>327</v>
      </c>
      <c r="L9" s="20" t="s">
        <v>327</v>
      </c>
      <c r="M9" s="18" t="s">
        <v>327</v>
      </c>
      <c r="N9" s="20" t="s">
        <v>327</v>
      </c>
      <c r="O9" s="18" t="n">
        <v>374.78530698</v>
      </c>
      <c r="P9" s="20" t="n">
        <v>11.62763904</v>
      </c>
      <c r="Q9" s="18" t="s">
        <v>327</v>
      </c>
      <c r="R9" s="20" t="s">
        <v>327</v>
      </c>
      <c r="S9" s="18" t="n">
        <v>456.89802105</v>
      </c>
      <c r="T9" s="20" t="n">
        <v>7.20985037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434.52264789</v>
      </c>
      <c r="F13" s="20" t="n">
        <v>9.188540939999999</v>
      </c>
      <c r="G13" s="18" t="n">
        <v>465.34010113</v>
      </c>
      <c r="H13" s="20" t="n">
        <v>8.41223492</v>
      </c>
      <c r="I13" s="18" t="n">
        <v>464.12641064</v>
      </c>
      <c r="J13" s="20" t="n">
        <v>20.56819591</v>
      </c>
      <c r="K13" s="18" t="n">
        <v>511.30419768</v>
      </c>
      <c r="L13" s="20" t="n">
        <v>2.36876931</v>
      </c>
      <c r="M13" s="18" t="s">
        <v>327</v>
      </c>
      <c r="N13" s="20" t="s">
        <v>327</v>
      </c>
      <c r="O13" s="18" t="n">
        <v>436.36003517</v>
      </c>
      <c r="P13" s="20" t="n">
        <v>6.43426798</v>
      </c>
      <c r="Q13" s="18" t="s">
        <v>327</v>
      </c>
      <c r="R13" s="20" t="s">
        <v>327</v>
      </c>
      <c r="S13" s="18" t="n">
        <v>451.44652731</v>
      </c>
      <c r="T13" s="20" t="n">
        <v>7.05648457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418.31571732</v>
      </c>
      <c r="F18" s="20" t="n">
        <v>4.79161309</v>
      </c>
      <c r="G18" s="18" t="n">
        <v>467.61595923</v>
      </c>
      <c r="H18" s="20" t="n">
        <v>4.24425844</v>
      </c>
      <c r="I18" s="18" t="n">
        <v>477.11397836</v>
      </c>
      <c r="J18" s="20" t="n">
        <v>4.5481236</v>
      </c>
      <c r="K18" s="18" t="n">
        <v>453.29258969</v>
      </c>
      <c r="L18" s="20" t="n">
        <v>4.7530233</v>
      </c>
      <c r="M18" s="18" t="s">
        <v>327</v>
      </c>
      <c r="N18" s="20" t="s">
        <v>327</v>
      </c>
      <c r="O18" s="18" t="s">
        <v>327</v>
      </c>
      <c r="P18" s="20" t="s">
        <v>327</v>
      </c>
      <c r="Q18" s="18" t="s">
        <v>327</v>
      </c>
      <c r="R18" s="20" t="s">
        <v>327</v>
      </c>
      <c r="S18" s="18" t="n">
        <v>410.75820333</v>
      </c>
      <c r="T18" s="20" t="n">
        <v>7.51307768</v>
      </c>
    </row>
    <row r="19" spans="1:20">
      <c r="A19" s="15" t="s">
        <v>339</v>
      </c>
      <c r="B19" s="17" t="n">
        <v>5658</v>
      </c>
      <c r="C19" s="18">
        <f>(264.0/B19*100)</f>
        <v/>
      </c>
      <c r="D19" s="19" t="n">
        <v>5394</v>
      </c>
      <c r="E19" s="18" t="n">
        <v>420.66787023</v>
      </c>
      <c r="F19" s="20" t="n">
        <v>6.75277748</v>
      </c>
      <c r="G19" s="18" t="n">
        <v>447.92454061</v>
      </c>
      <c r="H19" s="20" t="n">
        <v>5.71248816</v>
      </c>
      <c r="I19" s="18" t="n">
        <v>436.17258568</v>
      </c>
      <c r="J19" s="20" t="n">
        <v>8.24110832</v>
      </c>
      <c r="K19" s="18" t="n">
        <v>491.08886027</v>
      </c>
      <c r="L19" s="20" t="n">
        <v>2.46852131</v>
      </c>
      <c r="M19" s="18" t="s">
        <v>327</v>
      </c>
      <c r="N19" s="20" t="s">
        <v>327</v>
      </c>
      <c r="O19" s="18" t="s">
        <v>327</v>
      </c>
      <c r="P19" s="20" t="s">
        <v>327</v>
      </c>
      <c r="Q19" s="18" t="s">
        <v>327</v>
      </c>
      <c r="R19" s="20" t="s">
        <v>327</v>
      </c>
      <c r="S19" s="18" t="n">
        <v>435.81926448</v>
      </c>
      <c r="T19" s="20" t="n">
        <v>6.50313661</v>
      </c>
    </row>
    <row r="20" spans="1:20">
      <c r="A20" s="15" t="s">
        <v>340</v>
      </c>
      <c r="B20" s="17" t="n">
        <v>3371</v>
      </c>
      <c r="C20" s="18">
        <f>(82.0/B20*100)</f>
        <v/>
      </c>
      <c r="D20" s="19" t="n">
        <v>3289</v>
      </c>
      <c r="E20" s="18" t="n">
        <v>412.54132072</v>
      </c>
      <c r="F20" s="20" t="n">
        <v>8.39846829</v>
      </c>
      <c r="G20" s="18" t="n">
        <v>431.66506198</v>
      </c>
      <c r="H20" s="20" t="n">
        <v>6.09327016</v>
      </c>
      <c r="I20" s="18" t="n">
        <v>383.67755992</v>
      </c>
      <c r="J20" s="20" t="n">
        <v>17.91710015</v>
      </c>
      <c r="K20" s="18" t="n">
        <v>484.13350066</v>
      </c>
      <c r="L20" s="20" t="n">
        <v>1.70062162</v>
      </c>
      <c r="M20" s="18" t="s">
        <v>327</v>
      </c>
      <c r="N20" s="20" t="s">
        <v>327</v>
      </c>
      <c r="O20" s="18" t="s">
        <v>327</v>
      </c>
      <c r="P20" s="20" t="s">
        <v>327</v>
      </c>
      <c r="Q20" s="18" t="s">
        <v>327</v>
      </c>
      <c r="R20" s="20" t="s">
        <v>327</v>
      </c>
      <c r="S20" s="18" t="n">
        <v>420.64424274</v>
      </c>
      <c r="T20" s="20" t="n">
        <v>6.89830803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436.32733789</v>
      </c>
      <c r="F23" s="20" t="n">
        <v>5.4664816</v>
      </c>
      <c r="G23" s="18" t="n">
        <v>452.48793552</v>
      </c>
      <c r="H23" s="20" t="n">
        <v>4.52749327</v>
      </c>
      <c r="I23" s="18" t="n">
        <v>451.13624506</v>
      </c>
      <c r="J23" s="20" t="n">
        <v>7.25661293</v>
      </c>
      <c r="K23" s="18" t="n">
        <v>501.07728139</v>
      </c>
      <c r="L23" s="20" t="n">
        <v>2.63277914</v>
      </c>
      <c r="M23" s="18" t="s">
        <v>327</v>
      </c>
      <c r="N23" s="20" t="s">
        <v>327</v>
      </c>
      <c r="O23" s="18" t="s">
        <v>327</v>
      </c>
      <c r="P23" s="20" t="s">
        <v>327</v>
      </c>
      <c r="Q23" s="18" t="s">
        <v>327</v>
      </c>
      <c r="R23" s="20" t="s">
        <v>327</v>
      </c>
      <c r="S23" s="18" t="n">
        <v>435.98972271</v>
      </c>
      <c r="T23" s="20" t="n">
        <v>6.44071909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494.20512853</v>
      </c>
      <c r="F25" s="20" t="n">
        <v>5.30174326</v>
      </c>
      <c r="G25" s="18" t="n">
        <v>513.27639758</v>
      </c>
      <c r="H25" s="20" t="n">
        <v>4.16813255</v>
      </c>
      <c r="I25" s="18" t="n">
        <v>549.36395812</v>
      </c>
      <c r="J25" s="20" t="n">
        <v>6.45691771</v>
      </c>
      <c r="K25" s="18" t="n">
        <v>519.03114823</v>
      </c>
      <c r="L25" s="20" t="n">
        <v>3.5595895</v>
      </c>
      <c r="M25" s="18" t="s">
        <v>327</v>
      </c>
      <c r="N25" s="20" t="s">
        <v>327</v>
      </c>
      <c r="O25" s="18" t="s">
        <v>327</v>
      </c>
      <c r="P25" s="20" t="s">
        <v>327</v>
      </c>
      <c r="Q25" s="18" t="s">
        <v>327</v>
      </c>
      <c r="R25" s="20" t="s">
        <v>327</v>
      </c>
      <c r="S25" s="18" t="n">
        <v>500.73428731</v>
      </c>
      <c r="T25" s="20" t="n">
        <v>8.286816780000001</v>
      </c>
    </row>
    <row r="26" spans="1:20">
      <c r="A26" s="15" t="s">
        <v>346</v>
      </c>
      <c r="B26" s="17" t="n">
        <v>4869</v>
      </c>
      <c r="C26" s="18">
        <f>(186.0/B26*100)</f>
        <v/>
      </c>
      <c r="D26" s="19" t="n">
        <v>4683</v>
      </c>
      <c r="E26" s="18" t="n">
        <v>458.27741129</v>
      </c>
      <c r="F26" s="20" t="n">
        <v>4.56250325</v>
      </c>
      <c r="G26" s="18" t="n">
        <v>476.48034455</v>
      </c>
      <c r="H26" s="20" t="n">
        <v>3.38099871</v>
      </c>
      <c r="I26" s="18" t="n">
        <v>476.63230849</v>
      </c>
      <c r="J26" s="20" t="n">
        <v>5.35897736</v>
      </c>
      <c r="K26" s="18" t="n">
        <v>503.65984055</v>
      </c>
      <c r="L26" s="20" t="n">
        <v>1.85827654</v>
      </c>
      <c r="M26" s="18" t="s">
        <v>327</v>
      </c>
      <c r="N26" s="20" t="s">
        <v>327</v>
      </c>
      <c r="O26" s="18" t="s">
        <v>327</v>
      </c>
      <c r="P26" s="20" t="s">
        <v>327</v>
      </c>
      <c r="Q26" s="18" t="s">
        <v>327</v>
      </c>
      <c r="R26" s="20" t="s">
        <v>327</v>
      </c>
      <c r="S26" s="18" t="n">
        <v>468.14428463</v>
      </c>
      <c r="T26" s="20" t="n">
        <v>6.58850109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470.00830119</v>
      </c>
      <c r="F32" s="20" t="n">
        <v>4.76292072</v>
      </c>
      <c r="G32" s="18" t="n">
        <v>496.11225015</v>
      </c>
      <c r="H32" s="20" t="n">
        <v>4.1542375</v>
      </c>
      <c r="I32" s="18" t="n">
        <v>501.73764883</v>
      </c>
      <c r="J32" s="20" t="n">
        <v>6.06684193</v>
      </c>
      <c r="K32" s="18" t="n">
        <v>512.921909</v>
      </c>
      <c r="L32" s="20" t="n">
        <v>2.68930248</v>
      </c>
      <c r="M32" s="18" t="s">
        <v>327</v>
      </c>
      <c r="N32" s="20" t="s">
        <v>327</v>
      </c>
      <c r="O32" s="18" t="s">
        <v>327</v>
      </c>
      <c r="P32" s="20" t="s">
        <v>327</v>
      </c>
      <c r="Q32" s="18" t="s">
        <v>327</v>
      </c>
      <c r="R32" s="20" t="s">
        <v>327</v>
      </c>
      <c r="S32" s="18" t="n">
        <v>465.97926599</v>
      </c>
      <c r="T32" s="20" t="n">
        <v>8.11113276</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422.67669043</v>
      </c>
      <c r="F34" s="20" t="n">
        <v>4.96337792</v>
      </c>
      <c r="G34" s="18" t="n">
        <v>447.95780147</v>
      </c>
      <c r="H34" s="20" t="n">
        <v>3.85767108</v>
      </c>
      <c r="I34" s="18" t="n">
        <v>431.08031499</v>
      </c>
      <c r="J34" s="20" t="n">
        <v>5.9205395</v>
      </c>
      <c r="K34" s="18" t="n">
        <v>484.84241139</v>
      </c>
      <c r="L34" s="20" t="n">
        <v>2.69159379</v>
      </c>
      <c r="M34" s="18" t="s">
        <v>327</v>
      </c>
      <c r="N34" s="20" t="s">
        <v>327</v>
      </c>
      <c r="O34" s="18" t="n">
        <v>306.56969545</v>
      </c>
      <c r="P34" s="20" t="n">
        <v>10.27624616</v>
      </c>
      <c r="Q34" s="18" t="s">
        <v>327</v>
      </c>
      <c r="R34" s="20" t="s">
        <v>327</v>
      </c>
      <c r="S34" s="18" t="n">
        <v>436.21989321</v>
      </c>
      <c r="T34" s="20" t="n">
        <v>5.26967738</v>
      </c>
    </row>
    <row r="35" spans="1:20">
      <c r="A35" s="15" t="s">
        <v>355</v>
      </c>
      <c r="B35" s="17" t="n">
        <v>6406</v>
      </c>
      <c r="C35" s="18">
        <f>(103.0/B35*100)</f>
        <v/>
      </c>
      <c r="D35" s="19" t="n">
        <v>6303</v>
      </c>
      <c r="E35" s="18" t="n">
        <v>510.58560887</v>
      </c>
      <c r="F35" s="20" t="n">
        <v>3.95829652</v>
      </c>
      <c r="G35" s="18" t="n">
        <v>522.50577524</v>
      </c>
      <c r="H35" s="20" t="n">
        <v>3.59250314</v>
      </c>
      <c r="I35" s="18" t="n">
        <v>503.70848984</v>
      </c>
      <c r="J35" s="20" t="n">
        <v>7.34211162</v>
      </c>
      <c r="K35" s="18" t="n">
        <v>515.40103217</v>
      </c>
      <c r="L35" s="20" t="n">
        <v>2.23984643</v>
      </c>
      <c r="M35" s="18" t="s">
        <v>327</v>
      </c>
      <c r="N35" s="20" t="s">
        <v>327</v>
      </c>
      <c r="O35" s="18" t="n">
        <v>374.85244494</v>
      </c>
      <c r="P35" s="20" t="n">
        <v>5.84040672</v>
      </c>
      <c r="Q35" s="18" t="s">
        <v>327</v>
      </c>
      <c r="R35" s="20" t="s">
        <v>327</v>
      </c>
      <c r="S35" s="18" t="n">
        <v>508.56804017</v>
      </c>
      <c r="T35" s="20" t="n">
        <v>5.61258914</v>
      </c>
    </row>
    <row r="36" spans="1:20">
      <c r="A36" s="15" t="s">
        <v>356</v>
      </c>
      <c r="B36" s="17" t="n">
        <v>6736</v>
      </c>
      <c r="C36" s="18">
        <f>(124.0/B36*100)</f>
        <v/>
      </c>
      <c r="D36" s="19" t="n">
        <v>6612</v>
      </c>
      <c r="E36" s="18" t="n">
        <v>449.57014533</v>
      </c>
      <c r="F36" s="20" t="n">
        <v>5.65815866</v>
      </c>
      <c r="G36" s="18" t="n">
        <v>474.14406155</v>
      </c>
      <c r="H36" s="20" t="n">
        <v>3.54441425</v>
      </c>
      <c r="I36" s="18" t="n">
        <v>486.84212884</v>
      </c>
      <c r="J36" s="20" t="n">
        <v>5.23641958</v>
      </c>
      <c r="K36" s="18" t="n">
        <v>503.53411424</v>
      </c>
      <c r="L36" s="20" t="n">
        <v>2.14566851</v>
      </c>
      <c r="M36" s="18" t="s">
        <v>327</v>
      </c>
      <c r="N36" s="20" t="s">
        <v>327</v>
      </c>
      <c r="O36" s="18" t="s">
        <v>327</v>
      </c>
      <c r="P36" s="20" t="s">
        <v>327</v>
      </c>
      <c r="Q36" s="18" t="s">
        <v>327</v>
      </c>
      <c r="R36" s="20" t="s">
        <v>327</v>
      </c>
      <c r="S36" s="18" t="n">
        <v>468.46991365</v>
      </c>
      <c r="T36" s="20" t="n">
        <v>5.3877504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484.09865894</v>
      </c>
      <c r="F40" s="20" t="n">
        <v>5.6322604</v>
      </c>
      <c r="G40" s="18" t="n">
        <v>518.6996708299999</v>
      </c>
      <c r="H40" s="20" t="n">
        <v>3.20216183</v>
      </c>
      <c r="I40" s="18" t="n">
        <v>506.37456687</v>
      </c>
      <c r="J40" s="20" t="n">
        <v>7.23048759</v>
      </c>
      <c r="K40" s="18" t="n">
        <v>527.90431962</v>
      </c>
      <c r="L40" s="20" t="n">
        <v>4.16341999</v>
      </c>
      <c r="M40" s="18" t="s">
        <v>327</v>
      </c>
      <c r="N40" s="20" t="s">
        <v>327</v>
      </c>
      <c r="O40" s="18" t="n">
        <v>496.75531263</v>
      </c>
      <c r="P40" s="20" t="n">
        <v>2.35939816</v>
      </c>
      <c r="Q40" s="18" t="s">
        <v>327</v>
      </c>
      <c r="R40" s="20" t="s">
        <v>327</v>
      </c>
      <c r="S40" s="18" t="n">
        <v>457.17914886</v>
      </c>
      <c r="T40" s="20" t="n">
        <v>6.92618278</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429.97765844</v>
      </c>
      <c r="F47" s="20" t="n">
        <v>5.33897939</v>
      </c>
      <c r="G47" s="18" t="n">
        <v>462.40568193</v>
      </c>
      <c r="H47" s="20" t="n">
        <v>4.95197286</v>
      </c>
      <c r="I47" s="18" t="n">
        <v>447.24860215</v>
      </c>
      <c r="J47" s="20" t="n">
        <v>6.15491753</v>
      </c>
      <c r="K47" s="18" t="n">
        <v>451.12537899</v>
      </c>
      <c r="L47" s="20" t="n">
        <v>5.7320013</v>
      </c>
      <c r="M47" s="18" t="s">
        <v>327</v>
      </c>
      <c r="N47" s="20" t="s">
        <v>327</v>
      </c>
      <c r="O47" s="18" t="s">
        <v>327</v>
      </c>
      <c r="P47" s="20" t="s">
        <v>327</v>
      </c>
      <c r="Q47" s="18" t="s">
        <v>327</v>
      </c>
      <c r="R47" s="20" t="s">
        <v>327</v>
      </c>
      <c r="S47" s="18" t="n">
        <v>432.88484033</v>
      </c>
      <c r="T47" s="20" t="n">
        <v>5.23331789</v>
      </c>
    </row>
    <row r="48" spans="1:20">
      <c r="A48" s="15" t="s">
        <v>368</v>
      </c>
      <c r="B48" s="17" t="n">
        <v>9841</v>
      </c>
      <c r="C48" s="18">
        <f>(31.0/B48*100)</f>
        <v/>
      </c>
      <c r="D48" s="19" t="n">
        <v>9810</v>
      </c>
      <c r="E48" s="18" t="n">
        <v>493.96665225</v>
      </c>
      <c r="F48" s="20" t="n">
        <v>5.55066618</v>
      </c>
      <c r="G48" s="18" t="n">
        <v>515.72899339</v>
      </c>
      <c r="H48" s="20" t="n">
        <v>5.68373345</v>
      </c>
      <c r="I48" s="18" t="n">
        <v>486.94439114</v>
      </c>
      <c r="J48" s="20" t="n">
        <v>10.3229352</v>
      </c>
      <c r="K48" s="18" t="n">
        <v>535.94062128</v>
      </c>
      <c r="L48" s="20" t="n">
        <v>4.55308929</v>
      </c>
      <c r="M48" s="18" t="s">
        <v>327</v>
      </c>
      <c r="N48" s="20" t="s">
        <v>327</v>
      </c>
      <c r="O48" s="18" t="s">
        <v>327</v>
      </c>
      <c r="P48" s="20" t="s">
        <v>327</v>
      </c>
      <c r="Q48" s="18" t="s">
        <v>327</v>
      </c>
      <c r="R48" s="20" t="s">
        <v>327</v>
      </c>
      <c r="S48" s="18" t="n">
        <v>436.75028103</v>
      </c>
      <c r="T48" s="20" t="n">
        <v>13.68660837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431.69342718</v>
      </c>
      <c r="F52" s="20" t="n">
        <v>4.99432427</v>
      </c>
      <c r="G52" s="18" t="n">
        <v>466.44425319</v>
      </c>
      <c r="H52" s="20" t="n">
        <v>4.10570695</v>
      </c>
      <c r="I52" s="18" t="n">
        <v>472.94995953</v>
      </c>
      <c r="J52" s="20" t="n">
        <v>7.19786938</v>
      </c>
      <c r="K52" s="18" t="n">
        <v>485.33342368</v>
      </c>
      <c r="L52" s="20" t="n">
        <v>2.56869582</v>
      </c>
      <c r="M52" s="18" t="s">
        <v>327</v>
      </c>
      <c r="N52" s="20" t="s">
        <v>327</v>
      </c>
      <c r="O52" s="18" t="s">
        <v>327</v>
      </c>
      <c r="P52" s="20" t="s">
        <v>327</v>
      </c>
      <c r="Q52" s="18" t="s">
        <v>327</v>
      </c>
      <c r="R52" s="20" t="s">
        <v>327</v>
      </c>
      <c r="S52" s="18" t="n">
        <v>424.32648075</v>
      </c>
      <c r="T52" s="20" t="n">
        <v>6.50094611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517.57159776</v>
      </c>
      <c r="F56" s="20" t="n">
        <v>5.18597561</v>
      </c>
      <c r="G56" s="18" t="n">
        <v>521.75608506</v>
      </c>
      <c r="H56" s="20" t="n">
        <v>3.69499131</v>
      </c>
      <c r="I56" s="18" t="n">
        <v>531.53819466</v>
      </c>
      <c r="J56" s="20" t="n">
        <v>7.03510861</v>
      </c>
      <c r="K56" s="18" t="n">
        <v>524.99526096</v>
      </c>
      <c r="L56" s="20" t="n">
        <v>2.62284739</v>
      </c>
      <c r="M56" s="18" t="s">
        <v>327</v>
      </c>
      <c r="N56" s="20" t="s">
        <v>327</v>
      </c>
      <c r="O56" s="18" t="s">
        <v>327</v>
      </c>
      <c r="P56" s="20" t="s">
        <v>327</v>
      </c>
      <c r="Q56" s="18" t="s">
        <v>327</v>
      </c>
      <c r="R56" s="20" t="s">
        <v>327</v>
      </c>
      <c r="S56" s="18" t="n">
        <v>502.47386067</v>
      </c>
      <c r="T56" s="20" t="n">
        <v>10.54725235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454.72009733</v>
      </c>
      <c r="F61" s="20" t="n">
        <v>4.36105186</v>
      </c>
      <c r="G61" s="18" t="n">
        <v>462.6385793</v>
      </c>
      <c r="H61" s="20" t="n">
        <v>4.69039827</v>
      </c>
      <c r="I61" s="18" t="n">
        <v>438.94656807</v>
      </c>
      <c r="J61" s="20" t="n">
        <v>6.74002117</v>
      </c>
      <c r="K61" s="18" t="n">
        <v>492.6609931</v>
      </c>
      <c r="L61" s="20" t="n">
        <v>2.86212518</v>
      </c>
      <c r="M61" s="18" t="s">
        <v>327</v>
      </c>
      <c r="N61" s="20" t="s">
        <v>327</v>
      </c>
      <c r="O61" s="18" t="s">
        <v>327</v>
      </c>
      <c r="P61" s="20" t="s">
        <v>327</v>
      </c>
      <c r="Q61" s="18" t="s">
        <v>327</v>
      </c>
      <c r="R61" s="20" t="s">
        <v>327</v>
      </c>
      <c r="S61" s="18" t="n">
        <v>435.44340806</v>
      </c>
      <c r="T61" s="20" t="n">
        <v>6.41341313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363.86053648</v>
      </c>
      <c r="F67" s="20" t="n">
        <v>2.45354109</v>
      </c>
      <c r="G67" s="18" t="n">
        <v>400.06203129</v>
      </c>
      <c r="H67" s="20" t="n">
        <v>3.31362737</v>
      </c>
      <c r="I67" s="18" t="n">
        <v>391.8214601</v>
      </c>
      <c r="J67" s="20" t="n">
        <v>6.33034993</v>
      </c>
      <c r="K67" s="18" t="n">
        <v>420.76767121</v>
      </c>
      <c r="L67" s="20" t="n">
        <v>2.92991006</v>
      </c>
      <c r="M67" s="18" t="s">
        <v>327</v>
      </c>
      <c r="N67" s="20" t="s">
        <v>327</v>
      </c>
      <c r="O67" s="18" t="s">
        <v>327</v>
      </c>
      <c r="P67" s="20" t="s">
        <v>327</v>
      </c>
      <c r="Q67" s="18" t="s">
        <v>327</v>
      </c>
      <c r="R67" s="20" t="s">
        <v>327</v>
      </c>
      <c r="S67" s="18" t="n">
        <v>336.10491136</v>
      </c>
      <c r="T67" s="20" t="n">
        <v>5.62897862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410.36758465</v>
      </c>
      <c r="F73" s="20" t="n">
        <v>2.68541729</v>
      </c>
      <c r="G73" s="18" t="n">
        <v>429.69694469</v>
      </c>
      <c r="H73" s="20" t="n">
        <v>4.08778559</v>
      </c>
      <c r="I73" s="18" t="n">
        <v>409.32242848</v>
      </c>
      <c r="J73" s="20" t="n">
        <v>4.56746279</v>
      </c>
      <c r="K73" s="18" t="n">
        <v>435.30911062</v>
      </c>
      <c r="L73" s="20" t="n">
        <v>3.63278398</v>
      </c>
      <c r="M73" s="18" t="s">
        <v>327</v>
      </c>
      <c r="N73" s="20" t="s">
        <v>327</v>
      </c>
      <c r="O73" s="18" t="s">
        <v>327</v>
      </c>
      <c r="P73" s="20" t="s">
        <v>327</v>
      </c>
      <c r="Q73" s="18" t="s">
        <v>327</v>
      </c>
      <c r="R73" s="20" t="s">
        <v>327</v>
      </c>
      <c r="S73" s="18" t="n">
        <v>390.57132055</v>
      </c>
      <c r="T73" s="20" t="n">
        <v>7.0381887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(2247.0/B7*100)</f>
        <v/>
      </c>
      <c r="D7" s="19" t="n">
        <v>12283</v>
      </c>
      <c r="E7" s="18" t="n">
        <v>475.92272437</v>
      </c>
      <c r="F7" s="20" t="n">
        <v>4.27338326</v>
      </c>
      <c r="G7" s="18" t="n">
        <v>482.16157841</v>
      </c>
      <c r="H7" s="20" t="n">
        <v>2.96554071</v>
      </c>
      <c r="I7" s="18" t="n">
        <v>478.89369985</v>
      </c>
      <c r="J7" s="20" t="n">
        <v>7.96002785</v>
      </c>
      <c r="K7" s="18" t="n">
        <v>530.20051232</v>
      </c>
      <c r="L7" s="20" t="n">
        <v>1.84376291</v>
      </c>
      <c r="M7" s="18" t="s">
        <v>327</v>
      </c>
      <c r="N7" s="20" t="s">
        <v>327</v>
      </c>
      <c r="O7" s="18" t="s">
        <v>327</v>
      </c>
      <c r="P7" s="20" t="s">
        <v>327</v>
      </c>
      <c r="Q7" s="18" t="s">
        <v>327</v>
      </c>
      <c r="R7" s="20" t="s">
        <v>327</v>
      </c>
      <c r="S7" s="18" t="n">
        <v>480.17720215</v>
      </c>
      <c r="T7" s="20" t="n">
        <v>4.40157518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(8440.0/B9*100)</f>
        <v/>
      </c>
      <c r="D9" s="19" t="n">
        <v>1211</v>
      </c>
      <c r="E9" s="18" t="n">
        <v>452.18844757</v>
      </c>
      <c r="F9" s="20" t="n">
        <v>7.66957353</v>
      </c>
      <c r="G9" s="18" t="n">
        <v>479.80940024</v>
      </c>
      <c r="H9" s="20" t="n">
        <v>7.72650581</v>
      </c>
      <c r="I9" s="18" t="n">
        <v>438.3742445</v>
      </c>
      <c r="J9" s="20" t="n">
        <v>10.64342711</v>
      </c>
      <c r="K9" s="18" t="s">
        <v>327</v>
      </c>
      <c r="L9" s="20" t="s">
        <v>327</v>
      </c>
      <c r="M9" s="18" t="s">
        <v>327</v>
      </c>
      <c r="N9" s="20" t="s">
        <v>327</v>
      </c>
      <c r="O9" s="18" t="n">
        <v>374.78530698</v>
      </c>
      <c r="P9" s="20" t="n">
        <v>11.62763904</v>
      </c>
      <c r="Q9" s="18" t="s">
        <v>327</v>
      </c>
      <c r="R9" s="20" t="s">
        <v>327</v>
      </c>
      <c r="S9" s="18" t="n">
        <v>455.18265409</v>
      </c>
      <c r="T9" s="20" t="n">
        <v>7.45904084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(192.0/B13*100)</f>
        <v/>
      </c>
      <c r="D13" s="19" t="n">
        <v>6969</v>
      </c>
      <c r="E13" s="18" t="n">
        <v>436.4614063</v>
      </c>
      <c r="F13" s="20" t="n">
        <v>10.78311417</v>
      </c>
      <c r="G13" s="18" t="n">
        <v>459.0511661</v>
      </c>
      <c r="H13" s="20" t="n">
        <v>7.82326151</v>
      </c>
      <c r="I13" s="18" t="n">
        <v>490.43906153</v>
      </c>
      <c r="J13" s="20" t="n">
        <v>28.32713699</v>
      </c>
      <c r="K13" s="18" t="n">
        <v>511.30419768</v>
      </c>
      <c r="L13" s="20" t="n">
        <v>2.36876931</v>
      </c>
      <c r="M13" s="18" t="s">
        <v>327</v>
      </c>
      <c r="N13" s="20" t="s">
        <v>327</v>
      </c>
      <c r="O13" s="18" t="n">
        <v>436.36003517</v>
      </c>
      <c r="P13" s="20" t="n">
        <v>6.43426798</v>
      </c>
      <c r="Q13" s="18" t="s">
        <v>327</v>
      </c>
      <c r="R13" s="20" t="s">
        <v>327</v>
      </c>
      <c r="S13" s="18" t="n">
        <v>451.27819726</v>
      </c>
      <c r="T13" s="20" t="n">
        <v>7.00481495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(49.0/B18*100)</f>
        <v/>
      </c>
      <c r="D18" s="19" t="n">
        <v>5483</v>
      </c>
      <c r="E18" s="18" t="n">
        <v>419.73412905</v>
      </c>
      <c r="F18" s="20" t="n">
        <v>4.47564376</v>
      </c>
      <c r="G18" s="18" t="n">
        <v>469.48102161</v>
      </c>
      <c r="H18" s="20" t="n">
        <v>4.19960708</v>
      </c>
      <c r="I18" s="18" t="n">
        <v>474.6573272</v>
      </c>
      <c r="J18" s="20" t="n">
        <v>4.5967997</v>
      </c>
      <c r="K18" s="18" t="n">
        <v>453.29258969</v>
      </c>
      <c r="L18" s="20" t="n">
        <v>4.7530233</v>
      </c>
      <c r="M18" s="18" t="s">
        <v>327</v>
      </c>
      <c r="N18" s="20" t="s">
        <v>327</v>
      </c>
      <c r="O18" s="18" t="s">
        <v>327</v>
      </c>
      <c r="P18" s="20" t="s">
        <v>327</v>
      </c>
      <c r="Q18" s="18" t="s">
        <v>327</v>
      </c>
      <c r="R18" s="20" t="s">
        <v>327</v>
      </c>
      <c r="S18" s="18" t="n">
        <v>413.94475204</v>
      </c>
      <c r="T18" s="20" t="n">
        <v>7.25956916</v>
      </c>
    </row>
    <row r="19" spans="1:20">
      <c r="A19" s="15" t="s">
        <v>339</v>
      </c>
      <c r="B19" s="17" t="n">
        <v>5658</v>
      </c>
      <c r="C19" s="18">
        <f>(264.0/B19*100)</f>
        <v/>
      </c>
      <c r="D19" s="19" t="n">
        <v>5394</v>
      </c>
      <c r="E19" s="18" t="n">
        <v>415.36912565</v>
      </c>
      <c r="F19" s="20" t="n">
        <v>7.39031709</v>
      </c>
      <c r="G19" s="18" t="n">
        <v>442.27663496</v>
      </c>
      <c r="H19" s="20" t="n">
        <v>5.24312932</v>
      </c>
      <c r="I19" s="18" t="n">
        <v>454.76829922</v>
      </c>
      <c r="J19" s="20" t="n">
        <v>8.034129070000001</v>
      </c>
      <c r="K19" s="18" t="n">
        <v>491.08886027</v>
      </c>
      <c r="L19" s="20" t="n">
        <v>2.46852131</v>
      </c>
      <c r="M19" s="18" t="s">
        <v>327</v>
      </c>
      <c r="N19" s="20" t="s">
        <v>327</v>
      </c>
      <c r="O19" s="18" t="s">
        <v>327</v>
      </c>
      <c r="P19" s="20" t="s">
        <v>327</v>
      </c>
      <c r="Q19" s="18" t="s">
        <v>327</v>
      </c>
      <c r="R19" s="20" t="s">
        <v>327</v>
      </c>
      <c r="S19" s="18" t="n">
        <v>437.03312673</v>
      </c>
      <c r="T19" s="20" t="n">
        <v>6.57746161</v>
      </c>
    </row>
    <row r="20" spans="1:20">
      <c r="A20" s="15" t="s">
        <v>340</v>
      </c>
      <c r="B20" s="17" t="n">
        <v>3371</v>
      </c>
      <c r="C20" s="18">
        <f>(82.0/B20*100)</f>
        <v/>
      </c>
      <c r="D20" s="19" t="n">
        <v>3289</v>
      </c>
      <c r="E20" s="18" t="n">
        <v>401.93268386</v>
      </c>
      <c r="F20" s="20" t="n">
        <v>8.804043139999999</v>
      </c>
      <c r="G20" s="18" t="n">
        <v>433.07631926</v>
      </c>
      <c r="H20" s="20" t="n">
        <v>6.35266538</v>
      </c>
      <c r="I20" s="18" t="n">
        <v>397.8712372</v>
      </c>
      <c r="J20" s="20" t="n">
        <v>19.78445267</v>
      </c>
      <c r="K20" s="18" t="n">
        <v>484.13350066</v>
      </c>
      <c r="L20" s="20" t="n">
        <v>1.70062162</v>
      </c>
      <c r="M20" s="18" t="s">
        <v>327</v>
      </c>
      <c r="N20" s="20" t="s">
        <v>327</v>
      </c>
      <c r="O20" s="18" t="s">
        <v>327</v>
      </c>
      <c r="P20" s="20" t="s">
        <v>327</v>
      </c>
      <c r="Q20" s="18" t="s">
        <v>327</v>
      </c>
      <c r="R20" s="20" t="s">
        <v>327</v>
      </c>
      <c r="S20" s="18" t="n">
        <v>423.69180965</v>
      </c>
      <c r="T20" s="20" t="n">
        <v>7.18964391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(685.0/B23*100)</f>
        <v/>
      </c>
      <c r="D23" s="19" t="n">
        <v>10898</v>
      </c>
      <c r="E23" s="18" t="n">
        <v>436.47569249</v>
      </c>
      <c r="F23" s="20" t="n">
        <v>6.04617347</v>
      </c>
      <c r="G23" s="18" t="n">
        <v>455.63981079</v>
      </c>
      <c r="H23" s="20" t="n">
        <v>4.17486568</v>
      </c>
      <c r="I23" s="18" t="n">
        <v>443.65469677</v>
      </c>
      <c r="J23" s="20" t="n">
        <v>7.17030702</v>
      </c>
      <c r="K23" s="18" t="n">
        <v>501.07728139</v>
      </c>
      <c r="L23" s="20" t="n">
        <v>2.63277914</v>
      </c>
      <c r="M23" s="18" t="s">
        <v>327</v>
      </c>
      <c r="N23" s="20" t="s">
        <v>327</v>
      </c>
      <c r="O23" s="18" t="s">
        <v>327</v>
      </c>
      <c r="P23" s="20" t="s">
        <v>327</v>
      </c>
      <c r="Q23" s="18" t="s">
        <v>327</v>
      </c>
      <c r="R23" s="20" t="s">
        <v>327</v>
      </c>
      <c r="S23" s="18" t="n">
        <v>435.59728841</v>
      </c>
      <c r="T23" s="20" t="n">
        <v>6.17228254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503.04089167</v>
      </c>
      <c r="F25" s="20" t="n">
        <v>5.41200197</v>
      </c>
      <c r="G25" s="18" t="n">
        <v>509.13152326</v>
      </c>
      <c r="H25" s="20" t="n">
        <v>4.17620495</v>
      </c>
      <c r="I25" s="18" t="n">
        <v>555.69343316</v>
      </c>
      <c r="J25" s="20" t="n">
        <v>6.08761381</v>
      </c>
      <c r="K25" s="18" t="n">
        <v>519.03114823</v>
      </c>
      <c r="L25" s="20" t="n">
        <v>3.5595895</v>
      </c>
      <c r="M25" s="18" t="s">
        <v>327</v>
      </c>
      <c r="N25" s="20" t="s">
        <v>327</v>
      </c>
      <c r="O25" s="18" t="s">
        <v>327</v>
      </c>
      <c r="P25" s="20" t="s">
        <v>327</v>
      </c>
      <c r="Q25" s="18" t="s">
        <v>327</v>
      </c>
      <c r="R25" s="20" t="s">
        <v>327</v>
      </c>
      <c r="S25" s="18" t="n">
        <v>499.79830525</v>
      </c>
      <c r="T25" s="20" t="n">
        <v>8.58126599</v>
      </c>
    </row>
    <row r="26" spans="1:20">
      <c r="A26" s="15" t="s">
        <v>346</v>
      </c>
      <c r="B26" s="17" t="n">
        <v>4869</v>
      </c>
      <c r="C26" s="18">
        <f>(186.0/B26*100)</f>
        <v/>
      </c>
      <c r="D26" s="19" t="n">
        <v>4683</v>
      </c>
      <c r="E26" s="18" t="n">
        <v>459.53726401</v>
      </c>
      <c r="F26" s="20" t="n">
        <v>4.79073732</v>
      </c>
      <c r="G26" s="18" t="n">
        <v>471.21615981</v>
      </c>
      <c r="H26" s="20" t="n">
        <v>3.00693373</v>
      </c>
      <c r="I26" s="18" t="n">
        <v>488.54829206</v>
      </c>
      <c r="J26" s="20" t="n">
        <v>6.04062862</v>
      </c>
      <c r="K26" s="18" t="n">
        <v>503.65984055</v>
      </c>
      <c r="L26" s="20" t="n">
        <v>1.85827654</v>
      </c>
      <c r="M26" s="18" t="s">
        <v>327</v>
      </c>
      <c r="N26" s="20" t="s">
        <v>327</v>
      </c>
      <c r="O26" s="18" t="s">
        <v>327</v>
      </c>
      <c r="P26" s="20" t="s">
        <v>327</v>
      </c>
      <c r="Q26" s="18" t="s">
        <v>327</v>
      </c>
      <c r="R26" s="20" t="s">
        <v>327</v>
      </c>
      <c r="S26" s="18" t="n">
        <v>469.14822814</v>
      </c>
      <c r="T26" s="20" t="n">
        <v>6.02145361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(35.0/B32*100)</f>
        <v/>
      </c>
      <c r="D32" s="19" t="n">
        <v>4443</v>
      </c>
      <c r="E32" s="18" t="n">
        <v>468.98833547</v>
      </c>
      <c r="F32" s="20" t="n">
        <v>4.92077995</v>
      </c>
      <c r="G32" s="18" t="n">
        <v>488.84207086</v>
      </c>
      <c r="H32" s="20" t="n">
        <v>3.92654986</v>
      </c>
      <c r="I32" s="18" t="n">
        <v>516.71047982</v>
      </c>
      <c r="J32" s="20" t="n">
        <v>6.72418362</v>
      </c>
      <c r="K32" s="18" t="n">
        <v>512.921909</v>
      </c>
      <c r="L32" s="20" t="n">
        <v>2.68930248</v>
      </c>
      <c r="M32" s="18" t="s">
        <v>327</v>
      </c>
      <c r="N32" s="20" t="s">
        <v>327</v>
      </c>
      <c r="O32" s="18" t="s">
        <v>327</v>
      </c>
      <c r="P32" s="20" t="s">
        <v>327</v>
      </c>
      <c r="Q32" s="18" t="s">
        <v>327</v>
      </c>
      <c r="R32" s="20" t="s">
        <v>327</v>
      </c>
      <c r="S32" s="18" t="n">
        <v>466.31556903</v>
      </c>
      <c r="T32" s="20" t="n">
        <v>7.632929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(134.0/B34*100)</f>
        <v/>
      </c>
      <c r="D34" s="19" t="n">
        <v>6216</v>
      </c>
      <c r="E34" s="18" t="n">
        <v>428.283028</v>
      </c>
      <c r="F34" s="20" t="n">
        <v>5.0509371</v>
      </c>
      <c r="G34" s="18" t="n">
        <v>441.42934006</v>
      </c>
      <c r="H34" s="20" t="n">
        <v>3.58202219</v>
      </c>
      <c r="I34" s="18" t="n">
        <v>434.03890791</v>
      </c>
      <c r="J34" s="20" t="n">
        <v>5.8851656</v>
      </c>
      <c r="K34" s="18" t="n">
        <v>484.84241139</v>
      </c>
      <c r="L34" s="20" t="n">
        <v>2.69159379</v>
      </c>
      <c r="M34" s="18" t="s">
        <v>327</v>
      </c>
      <c r="N34" s="20" t="s">
        <v>327</v>
      </c>
      <c r="O34" s="18" t="n">
        <v>306.56969545</v>
      </c>
      <c r="P34" s="20" t="n">
        <v>10.27624616</v>
      </c>
      <c r="Q34" s="18" t="s">
        <v>327</v>
      </c>
      <c r="R34" s="20" t="s">
        <v>327</v>
      </c>
      <c r="S34" s="18" t="n">
        <v>438.60370981</v>
      </c>
      <c r="T34" s="20" t="n">
        <v>5.37201116</v>
      </c>
    </row>
    <row r="35" spans="1:20">
      <c r="A35" s="15" t="s">
        <v>355</v>
      </c>
      <c r="B35" s="17" t="n">
        <v>6406</v>
      </c>
      <c r="C35" s="18">
        <f>(103.0/B35*100)</f>
        <v/>
      </c>
      <c r="D35" s="19" t="n">
        <v>6303</v>
      </c>
      <c r="E35" s="18" t="n">
        <v>511.43162601</v>
      </c>
      <c r="F35" s="20" t="n">
        <v>4.15804963</v>
      </c>
      <c r="G35" s="18" t="n">
        <v>515.67655466</v>
      </c>
      <c r="H35" s="20" t="n">
        <v>3.51441323</v>
      </c>
      <c r="I35" s="18" t="n">
        <v>521.79451112</v>
      </c>
      <c r="J35" s="20" t="n">
        <v>7.37189792</v>
      </c>
      <c r="K35" s="18" t="n">
        <v>515.40103217</v>
      </c>
      <c r="L35" s="20" t="n">
        <v>2.23984643</v>
      </c>
      <c r="M35" s="18" t="s">
        <v>327</v>
      </c>
      <c r="N35" s="20" t="s">
        <v>327</v>
      </c>
      <c r="O35" s="18" t="n">
        <v>374.85244494</v>
      </c>
      <c r="P35" s="20" t="n">
        <v>5.84040672</v>
      </c>
      <c r="Q35" s="18" t="s">
        <v>327</v>
      </c>
      <c r="R35" s="20" t="s">
        <v>327</v>
      </c>
      <c r="S35" s="18" t="n">
        <v>509.35597539</v>
      </c>
      <c r="T35" s="20" t="n">
        <v>5.59158805</v>
      </c>
    </row>
    <row r="36" spans="1:20">
      <c r="A36" s="15" t="s">
        <v>356</v>
      </c>
      <c r="B36" s="17" t="n">
        <v>6736</v>
      </c>
      <c r="C36" s="18">
        <f>(124.0/B36*100)</f>
        <v/>
      </c>
      <c r="D36" s="19" t="n">
        <v>6612</v>
      </c>
      <c r="E36" s="18" t="n">
        <v>458.2998196</v>
      </c>
      <c r="F36" s="20" t="n">
        <v>5.18212598</v>
      </c>
      <c r="G36" s="18" t="n">
        <v>475.17660005</v>
      </c>
      <c r="H36" s="20" t="n">
        <v>3.7807928</v>
      </c>
      <c r="I36" s="18" t="n">
        <v>477.68423031</v>
      </c>
      <c r="J36" s="20" t="n">
        <v>5.03630965</v>
      </c>
      <c r="K36" s="18" t="n">
        <v>503.53411424</v>
      </c>
      <c r="L36" s="20" t="n">
        <v>2.14566851</v>
      </c>
      <c r="M36" s="18" t="s">
        <v>327</v>
      </c>
      <c r="N36" s="20" t="s">
        <v>327</v>
      </c>
      <c r="O36" s="18" t="s">
        <v>327</v>
      </c>
      <c r="P36" s="20" t="s">
        <v>327</v>
      </c>
      <c r="Q36" s="18" t="s">
        <v>327</v>
      </c>
      <c r="R36" s="20" t="s">
        <v>327</v>
      </c>
      <c r="S36" s="18" t="n">
        <v>467.55722875</v>
      </c>
      <c r="T36" s="20" t="n">
        <v>5.62100362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(5811.0/B40*100)</f>
        <v/>
      </c>
      <c r="D40" s="19" t="n">
        <v>8346</v>
      </c>
      <c r="E40" s="18" t="n">
        <v>486.93956248</v>
      </c>
      <c r="F40" s="20" t="n">
        <v>5.66541717</v>
      </c>
      <c r="G40" s="18" t="n">
        <v>516.34139539</v>
      </c>
      <c r="H40" s="20" t="n">
        <v>3.38611789</v>
      </c>
      <c r="I40" s="18" t="n">
        <v>513.9623539299999</v>
      </c>
      <c r="J40" s="20" t="n">
        <v>8.053751869999999</v>
      </c>
      <c r="K40" s="18" t="n">
        <v>527.90431962</v>
      </c>
      <c r="L40" s="20" t="n">
        <v>4.16341999</v>
      </c>
      <c r="M40" s="18" t="s">
        <v>327</v>
      </c>
      <c r="N40" s="20" t="s">
        <v>327</v>
      </c>
      <c r="O40" s="18" t="n">
        <v>496.75531263</v>
      </c>
      <c r="P40" s="20" t="n">
        <v>2.35939816</v>
      </c>
      <c r="Q40" s="18" t="s">
        <v>327</v>
      </c>
      <c r="R40" s="20" t="s">
        <v>327</v>
      </c>
      <c r="S40" s="18" t="n">
        <v>456.99461904</v>
      </c>
      <c r="T40" s="20" t="n">
        <v>6.82541461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(218.0/B47*100)</f>
        <v/>
      </c>
      <c r="D47" s="19" t="n">
        <v>5710</v>
      </c>
      <c r="E47" s="18" t="n">
        <v>435.03314904</v>
      </c>
      <c r="F47" s="20" t="n">
        <v>5.12683043</v>
      </c>
      <c r="G47" s="18" t="n">
        <v>460.31240371</v>
      </c>
      <c r="H47" s="20" t="n">
        <v>4.827758</v>
      </c>
      <c r="I47" s="18" t="n">
        <v>445.17268374</v>
      </c>
      <c r="J47" s="20" t="n">
        <v>6.43092747</v>
      </c>
      <c r="K47" s="18" t="n">
        <v>451.12537899</v>
      </c>
      <c r="L47" s="20" t="n">
        <v>5.7320013</v>
      </c>
      <c r="M47" s="18" t="s">
        <v>327</v>
      </c>
      <c r="N47" s="20" t="s">
        <v>327</v>
      </c>
      <c r="O47" s="18" t="s">
        <v>327</v>
      </c>
      <c r="P47" s="20" t="s">
        <v>327</v>
      </c>
      <c r="Q47" s="18" t="s">
        <v>327</v>
      </c>
      <c r="R47" s="20" t="s">
        <v>327</v>
      </c>
      <c r="S47" s="18" t="n">
        <v>431.81599616</v>
      </c>
      <c r="T47" s="20" t="n">
        <v>5.08231498</v>
      </c>
    </row>
    <row r="48" spans="1:20">
      <c r="A48" s="15" t="s">
        <v>368</v>
      </c>
      <c r="B48" s="17" t="n">
        <v>9841</v>
      </c>
      <c r="C48" s="18">
        <f>(31.0/B48*100)</f>
        <v/>
      </c>
      <c r="D48" s="19" t="n">
        <v>9810</v>
      </c>
      <c r="E48" s="18" t="n">
        <v>498.30555524</v>
      </c>
      <c r="F48" s="20" t="n">
        <v>4.91995048</v>
      </c>
      <c r="G48" s="18" t="n">
        <v>516.73143349</v>
      </c>
      <c r="H48" s="20" t="n">
        <v>6.37041778</v>
      </c>
      <c r="I48" s="18" t="n">
        <v>476.67413014</v>
      </c>
      <c r="J48" s="20" t="n">
        <v>11.62495087</v>
      </c>
      <c r="K48" s="18" t="n">
        <v>535.94062128</v>
      </c>
      <c r="L48" s="20" t="n">
        <v>4.55308929</v>
      </c>
      <c r="M48" s="18" t="s">
        <v>327</v>
      </c>
      <c r="N48" s="20" t="s">
        <v>327</v>
      </c>
      <c r="O48" s="18" t="s">
        <v>327</v>
      </c>
      <c r="P48" s="20" t="s">
        <v>327</v>
      </c>
      <c r="Q48" s="18" t="s">
        <v>327</v>
      </c>
      <c r="R48" s="20" t="s">
        <v>327</v>
      </c>
      <c r="S48" s="18" t="n">
        <v>422.97646805</v>
      </c>
      <c r="T48" s="20" t="n">
        <v>11.64463961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(156.0/B52*100)</f>
        <v/>
      </c>
      <c r="D52" s="19" t="n">
        <v>5653</v>
      </c>
      <c r="E52" s="18" t="n">
        <v>432.84160515</v>
      </c>
      <c r="F52" s="20" t="n">
        <v>4.92226372</v>
      </c>
      <c r="G52" s="18" t="n">
        <v>463.52942741</v>
      </c>
      <c r="H52" s="20" t="n">
        <v>4.27765203</v>
      </c>
      <c r="I52" s="18" t="n">
        <v>480.44109998</v>
      </c>
      <c r="J52" s="20" t="n">
        <v>6.77317975</v>
      </c>
      <c r="K52" s="18" t="n">
        <v>485.33342368</v>
      </c>
      <c r="L52" s="20" t="n">
        <v>2.56869582</v>
      </c>
      <c r="M52" s="18" t="s">
        <v>327</v>
      </c>
      <c r="N52" s="20" t="s">
        <v>327</v>
      </c>
      <c r="O52" s="18" t="s">
        <v>327</v>
      </c>
      <c r="P52" s="20" t="s">
        <v>327</v>
      </c>
      <c r="Q52" s="18" t="s">
        <v>327</v>
      </c>
      <c r="R52" s="20" t="s">
        <v>327</v>
      </c>
      <c r="S52" s="18" t="n">
        <v>424.98647776</v>
      </c>
      <c r="T52" s="20" t="n">
        <v>6.39974414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(96.0/B56*100)</f>
        <v/>
      </c>
      <c r="D56" s="19" t="n">
        <v>5263</v>
      </c>
      <c r="E56" s="18" t="n">
        <v>520.57440539</v>
      </c>
      <c r="F56" s="20" t="n">
        <v>5.25882651</v>
      </c>
      <c r="G56" s="18" t="n">
        <v>518.99410253</v>
      </c>
      <c r="H56" s="20" t="n">
        <v>3.92794584</v>
      </c>
      <c r="I56" s="18" t="n">
        <v>536.759102</v>
      </c>
      <c r="J56" s="20" t="n">
        <v>6.03504829</v>
      </c>
      <c r="K56" s="18" t="n">
        <v>524.99526096</v>
      </c>
      <c r="L56" s="20" t="n">
        <v>2.62284739</v>
      </c>
      <c r="M56" s="18" t="s">
        <v>327</v>
      </c>
      <c r="N56" s="20" t="s">
        <v>327</v>
      </c>
      <c r="O56" s="18" t="s">
        <v>327</v>
      </c>
      <c r="P56" s="20" t="s">
        <v>327</v>
      </c>
      <c r="Q56" s="18" t="s">
        <v>327</v>
      </c>
      <c r="R56" s="20" t="s">
        <v>327</v>
      </c>
      <c r="S56" s="18" t="n">
        <v>499.08361178</v>
      </c>
      <c r="T56" s="20" t="n">
        <v>10.84459337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443.17952866</v>
      </c>
      <c r="F61" s="20" t="n">
        <v>4.11649368</v>
      </c>
      <c r="G61" s="18" t="n">
        <v>461.6844238</v>
      </c>
      <c r="H61" s="20" t="n">
        <v>4.34426893</v>
      </c>
      <c r="I61" s="18" t="n">
        <v>468.40068054</v>
      </c>
      <c r="J61" s="20" t="n">
        <v>6.67784618</v>
      </c>
      <c r="K61" s="18" t="n">
        <v>492.6609931</v>
      </c>
      <c r="L61" s="20" t="n">
        <v>2.86212518</v>
      </c>
      <c r="M61" s="18" t="s">
        <v>327</v>
      </c>
      <c r="N61" s="20" t="s">
        <v>327</v>
      </c>
      <c r="O61" s="18" t="s">
        <v>327</v>
      </c>
      <c r="P61" s="20" t="s">
        <v>327</v>
      </c>
      <c r="Q61" s="18" t="s">
        <v>327</v>
      </c>
      <c r="R61" s="20" t="s">
        <v>327</v>
      </c>
      <c r="S61" s="18" t="n">
        <v>435.37349891</v>
      </c>
      <c r="T61" s="20" t="n">
        <v>6.34390633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(59.0/B67*100)</f>
        <v/>
      </c>
      <c r="D67" s="19" t="n">
        <v>6912</v>
      </c>
      <c r="E67" s="18" t="n">
        <v>365.29619089</v>
      </c>
      <c r="F67" s="20" t="n">
        <v>2.35235698</v>
      </c>
      <c r="G67" s="18" t="n">
        <v>406.59271816</v>
      </c>
      <c r="H67" s="20" t="n">
        <v>4.08823045</v>
      </c>
      <c r="I67" s="18" t="n">
        <v>390.43701298</v>
      </c>
      <c r="J67" s="20" t="n">
        <v>7.22572038</v>
      </c>
      <c r="K67" s="18" t="n">
        <v>420.76767121</v>
      </c>
      <c r="L67" s="20" t="n">
        <v>2.92991006</v>
      </c>
      <c r="M67" s="18" t="s">
        <v>327</v>
      </c>
      <c r="N67" s="20" t="s">
        <v>327</v>
      </c>
      <c r="O67" s="18" t="s">
        <v>327</v>
      </c>
      <c r="P67" s="20" t="s">
        <v>327</v>
      </c>
      <c r="Q67" s="18" t="s">
        <v>327</v>
      </c>
      <c r="R67" s="20" t="s">
        <v>327</v>
      </c>
      <c r="S67" s="18" t="n">
        <v>334.37916015</v>
      </c>
      <c r="T67" s="20" t="n">
        <v>4.91333177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(393.0/B73*100)</f>
        <v/>
      </c>
      <c r="D73" s="19" t="n">
        <v>7856</v>
      </c>
      <c r="E73" s="18" t="n">
        <v>411.89792646</v>
      </c>
      <c r="F73" s="20" t="n">
        <v>2.77819979</v>
      </c>
      <c r="G73" s="18" t="n">
        <v>427.64053214</v>
      </c>
      <c r="H73" s="20" t="n">
        <v>4.00050124</v>
      </c>
      <c r="I73" s="18" t="n">
        <v>415.07348793</v>
      </c>
      <c r="J73" s="20" t="n">
        <v>4.73956716</v>
      </c>
      <c r="K73" s="18" t="n">
        <v>435.30911062</v>
      </c>
      <c r="L73" s="20" t="n">
        <v>3.63278398</v>
      </c>
      <c r="M73" s="18" t="s">
        <v>327</v>
      </c>
      <c r="N73" s="20" t="s">
        <v>327</v>
      </c>
      <c r="O73" s="18" t="s">
        <v>327</v>
      </c>
      <c r="P73" s="20" t="s">
        <v>327</v>
      </c>
      <c r="Q73" s="18" t="s">
        <v>327</v>
      </c>
      <c r="R73" s="20" t="s">
        <v>327</v>
      </c>
      <c r="S73" s="18" t="n">
        <v>388.2989593</v>
      </c>
      <c r="T73" s="20" t="n">
        <v>6.98243598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461.39232091</v>
      </c>
      <c r="F7" s="20" t="n">
        <v>3.44473469</v>
      </c>
      <c r="G7" s="18" t="n">
        <v>491.66242997</v>
      </c>
      <c r="H7" s="20" t="n">
        <v>3.42807019</v>
      </c>
      <c r="I7" s="18" t="n">
        <v>484.72921129</v>
      </c>
      <c r="J7" s="20" t="n">
        <v>8.278602490000001</v>
      </c>
      <c r="K7" s="18" t="n">
        <v>530.20051232</v>
      </c>
      <c r="L7" s="20" t="n">
        <v>1.84376291</v>
      </c>
      <c r="M7" s="18" t="s">
        <v>327</v>
      </c>
      <c r="N7" s="20" t="s">
        <v>327</v>
      </c>
      <c r="O7" s="18" t="s">
        <v>327</v>
      </c>
      <c r="P7" s="20" t="s">
        <v>327</v>
      </c>
      <c r="Q7" s="18" t="s">
        <v>327</v>
      </c>
      <c r="R7" s="20" t="s">
        <v>327</v>
      </c>
      <c r="S7" s="18" t="n">
        <v>487.29796419</v>
      </c>
      <c r="T7" s="20" t="n">
        <v>4.77255238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(8443.0/B9*100)</f>
        <v/>
      </c>
      <c r="D9" s="19" t="n">
        <v>1208</v>
      </c>
      <c r="E9" s="18" t="n">
        <v>435.2210105</v>
      </c>
      <c r="F9" s="20" t="n">
        <v>6.75488197</v>
      </c>
      <c r="G9" s="18" t="n">
        <v>471.32894188</v>
      </c>
      <c r="H9" s="20" t="n">
        <v>7.26628658</v>
      </c>
      <c r="I9" s="18" t="n">
        <v>484.86525121</v>
      </c>
      <c r="J9" s="20" t="n">
        <v>12.24180155</v>
      </c>
      <c r="K9" s="18" t="s">
        <v>327</v>
      </c>
      <c r="L9" s="20" t="s">
        <v>327</v>
      </c>
      <c r="M9" s="18" t="s">
        <v>327</v>
      </c>
      <c r="N9" s="20" t="s">
        <v>327</v>
      </c>
      <c r="O9" s="18" t="n">
        <v>374.78530698</v>
      </c>
      <c r="P9" s="20" t="n">
        <v>11.62763904</v>
      </c>
      <c r="Q9" s="18" t="s">
        <v>327</v>
      </c>
      <c r="R9" s="20" t="s">
        <v>327</v>
      </c>
      <c r="S9" s="18" t="n">
        <v>467.18720526</v>
      </c>
      <c r="T9" s="20" t="n">
        <v>7.51020633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(194.0/B13*100)</f>
        <v/>
      </c>
      <c r="D13" s="19" t="n">
        <v>6967</v>
      </c>
      <c r="E13" s="18" t="n">
        <v>425.43339498</v>
      </c>
      <c r="F13" s="20" t="n">
        <v>7.33076948</v>
      </c>
      <c r="G13" s="18" t="n">
        <v>474.34724315</v>
      </c>
      <c r="H13" s="20" t="n">
        <v>10.30478005</v>
      </c>
      <c r="I13" s="18" t="n">
        <v>499.71403961</v>
      </c>
      <c r="J13" s="20" t="n">
        <v>22.89638466</v>
      </c>
      <c r="K13" s="18" t="n">
        <v>511.30419768</v>
      </c>
      <c r="L13" s="20" t="n">
        <v>2.36876931</v>
      </c>
      <c r="M13" s="18" t="s">
        <v>327</v>
      </c>
      <c r="N13" s="20" t="s">
        <v>327</v>
      </c>
      <c r="O13" s="18" t="n">
        <v>436.36003517</v>
      </c>
      <c r="P13" s="20" t="n">
        <v>6.43426798</v>
      </c>
      <c r="Q13" s="18" t="s">
        <v>327</v>
      </c>
      <c r="R13" s="20" t="s">
        <v>327</v>
      </c>
      <c r="S13" s="18" t="n">
        <v>457.47371142</v>
      </c>
      <c r="T13" s="20" t="n">
        <v>7.00835025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(52.0/B18*100)</f>
        <v/>
      </c>
      <c r="D18" s="19" t="n">
        <v>5480</v>
      </c>
      <c r="E18" s="18" t="n">
        <v>395.25384045</v>
      </c>
      <c r="F18" s="20" t="n">
        <v>4.22488165</v>
      </c>
      <c r="G18" s="18" t="n">
        <v>478.22260879</v>
      </c>
      <c r="H18" s="20" t="n">
        <v>3.62319765</v>
      </c>
      <c r="I18" s="18" t="n">
        <v>484.15653471</v>
      </c>
      <c r="J18" s="20" t="n">
        <v>4.13287231</v>
      </c>
      <c r="K18" s="18" t="n">
        <v>453.29258969</v>
      </c>
      <c r="L18" s="20" t="n">
        <v>4.7530233</v>
      </c>
      <c r="M18" s="18" t="s">
        <v>327</v>
      </c>
      <c r="N18" s="20" t="s">
        <v>327</v>
      </c>
      <c r="O18" s="18" t="s">
        <v>327</v>
      </c>
      <c r="P18" s="20" t="s">
        <v>327</v>
      </c>
      <c r="Q18" s="18" t="s">
        <v>327</v>
      </c>
      <c r="R18" s="20" t="s">
        <v>327</v>
      </c>
      <c r="S18" s="18" t="n">
        <v>416.14667798</v>
      </c>
      <c r="T18" s="20" t="n">
        <v>7.61848372</v>
      </c>
    </row>
    <row r="19" spans="1:20">
      <c r="A19" s="15" t="s">
        <v>339</v>
      </c>
      <c r="B19" s="17" t="n">
        <v>5658</v>
      </c>
      <c r="C19" s="18">
        <f>(268.0/B19*100)</f>
        <v/>
      </c>
      <c r="D19" s="19" t="n">
        <v>5390</v>
      </c>
      <c r="E19" s="18" t="n">
        <v>399.81209439</v>
      </c>
      <c r="F19" s="20" t="n">
        <v>5.57279209</v>
      </c>
      <c r="G19" s="18" t="n">
        <v>453.05349433</v>
      </c>
      <c r="H19" s="20" t="n">
        <v>5.69299803</v>
      </c>
      <c r="I19" s="18" t="n">
        <v>485.929738</v>
      </c>
      <c r="J19" s="20" t="n">
        <v>8.04275337</v>
      </c>
      <c r="K19" s="18" t="n">
        <v>491.08886027</v>
      </c>
      <c r="L19" s="20" t="n">
        <v>2.46852131</v>
      </c>
      <c r="M19" s="18" t="s">
        <v>327</v>
      </c>
      <c r="N19" s="20" t="s">
        <v>327</v>
      </c>
      <c r="O19" s="18" t="s">
        <v>327</v>
      </c>
      <c r="P19" s="20" t="s">
        <v>327</v>
      </c>
      <c r="Q19" s="18" t="s">
        <v>327</v>
      </c>
      <c r="R19" s="20" t="s">
        <v>327</v>
      </c>
      <c r="S19" s="18" t="n">
        <v>439.86516822</v>
      </c>
      <c r="T19" s="20" t="n">
        <v>7.34282438</v>
      </c>
    </row>
    <row r="20" spans="1:20">
      <c r="A20" s="15" t="s">
        <v>340</v>
      </c>
      <c r="B20" s="17" t="n">
        <v>3371</v>
      </c>
      <c r="C20" s="18">
        <f>(82.0/B20*100)</f>
        <v/>
      </c>
      <c r="D20" s="19" t="n">
        <v>3289</v>
      </c>
      <c r="E20" s="18" t="n">
        <v>402.25234041</v>
      </c>
      <c r="F20" s="20" t="n">
        <v>7.63059481</v>
      </c>
      <c r="G20" s="18" t="n">
        <v>436.58099574</v>
      </c>
      <c r="H20" s="20" t="n">
        <v>6.80582137</v>
      </c>
      <c r="I20" s="18" t="n">
        <v>404.75852144</v>
      </c>
      <c r="J20" s="20" t="n">
        <v>17.58024631</v>
      </c>
      <c r="K20" s="18" t="n">
        <v>484.13350066</v>
      </c>
      <c r="L20" s="20" t="n">
        <v>1.70062162</v>
      </c>
      <c r="M20" s="18" t="s">
        <v>327</v>
      </c>
      <c r="N20" s="20" t="s">
        <v>327</v>
      </c>
      <c r="O20" s="18" t="s">
        <v>327</v>
      </c>
      <c r="P20" s="20" t="s">
        <v>327</v>
      </c>
      <c r="Q20" s="18" t="s">
        <v>327</v>
      </c>
      <c r="R20" s="20" t="s">
        <v>327</v>
      </c>
      <c r="S20" s="18" t="n">
        <v>421.01345903</v>
      </c>
      <c r="T20" s="20" t="n">
        <v>7.22314548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(690.0/B23*100)</f>
        <v/>
      </c>
      <c r="D23" s="19" t="n">
        <v>10893</v>
      </c>
      <c r="E23" s="18" t="n">
        <v>419.48022901</v>
      </c>
      <c r="F23" s="20" t="n">
        <v>4.66831098</v>
      </c>
      <c r="G23" s="18" t="n">
        <v>460.50734779</v>
      </c>
      <c r="H23" s="20" t="n">
        <v>4.54389256</v>
      </c>
      <c r="I23" s="18" t="n">
        <v>470.9165228</v>
      </c>
      <c r="J23" s="20" t="n">
        <v>6.66380053</v>
      </c>
      <c r="K23" s="18" t="n">
        <v>501.07728139</v>
      </c>
      <c r="L23" s="20" t="n">
        <v>2.63277914</v>
      </c>
      <c r="M23" s="18" t="s">
        <v>327</v>
      </c>
      <c r="N23" s="20" t="s">
        <v>327</v>
      </c>
      <c r="O23" s="18" t="s">
        <v>327</v>
      </c>
      <c r="P23" s="20" t="s">
        <v>327</v>
      </c>
      <c r="Q23" s="18" t="s">
        <v>327</v>
      </c>
      <c r="R23" s="20" t="s">
        <v>327</v>
      </c>
      <c r="S23" s="18" t="n">
        <v>445.82893942</v>
      </c>
      <c r="T23" s="20" t="n">
        <v>5.88103268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493.70179383</v>
      </c>
      <c r="F25" s="20" t="n">
        <v>4.8047834</v>
      </c>
      <c r="G25" s="18" t="n">
        <v>518.32117905</v>
      </c>
      <c r="H25" s="20" t="n">
        <v>4.1921613</v>
      </c>
      <c r="I25" s="18" t="n">
        <v>534.38163837</v>
      </c>
      <c r="J25" s="20" t="n">
        <v>7.79691054</v>
      </c>
      <c r="K25" s="18" t="n">
        <v>519.03114823</v>
      </c>
      <c r="L25" s="20" t="n">
        <v>3.5595895</v>
      </c>
      <c r="M25" s="18" t="s">
        <v>327</v>
      </c>
      <c r="N25" s="20" t="s">
        <v>327</v>
      </c>
      <c r="O25" s="18" t="s">
        <v>327</v>
      </c>
      <c r="P25" s="20" t="s">
        <v>327</v>
      </c>
      <c r="Q25" s="18" t="s">
        <v>327</v>
      </c>
      <c r="R25" s="20" t="s">
        <v>327</v>
      </c>
      <c r="S25" s="18" t="n">
        <v>506.09061172</v>
      </c>
      <c r="T25" s="20" t="n">
        <v>9.189943810000001</v>
      </c>
    </row>
    <row r="26" spans="1:20">
      <c r="A26" s="15" t="s">
        <v>346</v>
      </c>
      <c r="B26" s="17" t="n">
        <v>4869</v>
      </c>
      <c r="C26" s="18">
        <f>(186.0/B26*100)</f>
        <v/>
      </c>
      <c r="D26" s="19" t="n">
        <v>4683</v>
      </c>
      <c r="E26" s="18" t="n">
        <v>453.76793254</v>
      </c>
      <c r="F26" s="20" t="n">
        <v>4.07782857</v>
      </c>
      <c r="G26" s="18" t="n">
        <v>479.06100611</v>
      </c>
      <c r="H26" s="20" t="n">
        <v>3.27524842</v>
      </c>
      <c r="I26" s="18" t="n">
        <v>486.26635824</v>
      </c>
      <c r="J26" s="20" t="n">
        <v>8.053948589999999</v>
      </c>
      <c r="K26" s="18" t="n">
        <v>503.65984055</v>
      </c>
      <c r="L26" s="20" t="n">
        <v>1.85827654</v>
      </c>
      <c r="M26" s="18" t="s">
        <v>327</v>
      </c>
      <c r="N26" s="20" t="s">
        <v>327</v>
      </c>
      <c r="O26" s="18" t="s">
        <v>327</v>
      </c>
      <c r="P26" s="20" t="s">
        <v>327</v>
      </c>
      <c r="Q26" s="18" t="s">
        <v>327</v>
      </c>
      <c r="R26" s="20" t="s">
        <v>327</v>
      </c>
      <c r="S26" s="18" t="n">
        <v>460.90174233</v>
      </c>
      <c r="T26" s="20" t="n">
        <v>8.259574539999999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(36.0/B32*100)</f>
        <v/>
      </c>
      <c r="D32" s="19" t="n">
        <v>4442</v>
      </c>
      <c r="E32" s="18" t="n">
        <v>460.75241215</v>
      </c>
      <c r="F32" s="20" t="n">
        <v>3.83506941</v>
      </c>
      <c r="G32" s="18" t="n">
        <v>498.31015753</v>
      </c>
      <c r="H32" s="20" t="n">
        <v>4.21830839</v>
      </c>
      <c r="I32" s="18" t="n">
        <v>513.99349363</v>
      </c>
      <c r="J32" s="20" t="n">
        <v>5.92445457</v>
      </c>
      <c r="K32" s="18" t="n">
        <v>512.921909</v>
      </c>
      <c r="L32" s="20" t="n">
        <v>2.68930248</v>
      </c>
      <c r="M32" s="18" t="s">
        <v>327</v>
      </c>
      <c r="N32" s="20" t="s">
        <v>327</v>
      </c>
      <c r="O32" s="18" t="s">
        <v>327</v>
      </c>
      <c r="P32" s="20" t="s">
        <v>327</v>
      </c>
      <c r="Q32" s="18" t="s">
        <v>327</v>
      </c>
      <c r="R32" s="20" t="s">
        <v>327</v>
      </c>
      <c r="S32" s="18" t="n">
        <v>472.31562422</v>
      </c>
      <c r="T32" s="20" t="n">
        <v>7.77143228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(137.0/B34*100)</f>
        <v/>
      </c>
      <c r="D34" s="19" t="n">
        <v>6213</v>
      </c>
      <c r="E34" s="18" t="n">
        <v>410.04878507</v>
      </c>
      <c r="F34" s="20" t="n">
        <v>3.24637565</v>
      </c>
      <c r="G34" s="18" t="n">
        <v>458.93926856</v>
      </c>
      <c r="H34" s="20" t="n">
        <v>4.2847409</v>
      </c>
      <c r="I34" s="18" t="n">
        <v>442.27621544</v>
      </c>
      <c r="J34" s="20" t="n">
        <v>8.4811692</v>
      </c>
      <c r="K34" s="18" t="n">
        <v>484.84241139</v>
      </c>
      <c r="L34" s="20" t="n">
        <v>2.69159379</v>
      </c>
      <c r="M34" s="18" t="s">
        <v>327</v>
      </c>
      <c r="N34" s="20" t="s">
        <v>327</v>
      </c>
      <c r="O34" s="18" t="n">
        <v>306.56969545</v>
      </c>
      <c r="P34" s="20" t="n">
        <v>10.27624616</v>
      </c>
      <c r="Q34" s="18" t="s">
        <v>327</v>
      </c>
      <c r="R34" s="20" t="s">
        <v>327</v>
      </c>
      <c r="S34" s="18" t="n">
        <v>447.42718008</v>
      </c>
      <c r="T34" s="20" t="n">
        <v>5.40767988</v>
      </c>
    </row>
    <row r="35" spans="1:20">
      <c r="A35" s="15" t="s">
        <v>355</v>
      </c>
      <c r="B35" s="17" t="n">
        <v>6406</v>
      </c>
      <c r="C35" s="18">
        <f>(106.0/B35*100)</f>
        <v/>
      </c>
      <c r="D35" s="19" t="n">
        <v>6300</v>
      </c>
      <c r="E35" s="18" t="n">
        <v>479.64491037</v>
      </c>
      <c r="F35" s="20" t="n">
        <v>4.22843442</v>
      </c>
      <c r="G35" s="18" t="n">
        <v>529.1559948300001</v>
      </c>
      <c r="H35" s="20" t="n">
        <v>3.70445207</v>
      </c>
      <c r="I35" s="18" t="n">
        <v>526.34172987</v>
      </c>
      <c r="J35" s="20" t="n">
        <v>5.47794487</v>
      </c>
      <c r="K35" s="18" t="n">
        <v>515.40103217</v>
      </c>
      <c r="L35" s="20" t="n">
        <v>2.23984643</v>
      </c>
      <c r="M35" s="18" t="s">
        <v>327</v>
      </c>
      <c r="N35" s="20" t="s">
        <v>327</v>
      </c>
      <c r="O35" s="18" t="n">
        <v>374.85244494</v>
      </c>
      <c r="P35" s="20" t="n">
        <v>5.84040672</v>
      </c>
      <c r="Q35" s="18" t="s">
        <v>327</v>
      </c>
      <c r="R35" s="20" t="s">
        <v>327</v>
      </c>
      <c r="S35" s="18" t="n">
        <v>517.20926284</v>
      </c>
      <c r="T35" s="20" t="n">
        <v>5.8334293</v>
      </c>
    </row>
    <row r="36" spans="1:20">
      <c r="A36" s="15" t="s">
        <v>356</v>
      </c>
      <c r="B36" s="17" t="n">
        <v>6736</v>
      </c>
      <c r="C36" s="18">
        <f>(132.0/B36*100)</f>
        <v/>
      </c>
      <c r="D36" s="19" t="n">
        <v>6604</v>
      </c>
      <c r="E36" s="18" t="n">
        <v>426.7122627</v>
      </c>
      <c r="F36" s="20" t="n">
        <v>4.60817305</v>
      </c>
      <c r="G36" s="18" t="n">
        <v>471.07431092</v>
      </c>
      <c r="H36" s="20" t="n">
        <v>3.90397411</v>
      </c>
      <c r="I36" s="18" t="n">
        <v>497.57023676</v>
      </c>
      <c r="J36" s="20" t="n">
        <v>4.09377799</v>
      </c>
      <c r="K36" s="18" t="n">
        <v>503.53411424</v>
      </c>
      <c r="L36" s="20" t="n">
        <v>2.14566851</v>
      </c>
      <c r="M36" s="18" t="s">
        <v>327</v>
      </c>
      <c r="N36" s="20" t="s">
        <v>327</v>
      </c>
      <c r="O36" s="18" t="s">
        <v>327</v>
      </c>
      <c r="P36" s="20" t="s">
        <v>327</v>
      </c>
      <c r="Q36" s="18" t="s">
        <v>327</v>
      </c>
      <c r="R36" s="20" t="s">
        <v>327</v>
      </c>
      <c r="S36" s="18" t="n">
        <v>478.44339582</v>
      </c>
      <c r="T36" s="20" t="n">
        <v>5.41080634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(5818.0/B40*100)</f>
        <v/>
      </c>
      <c r="D40" s="19" t="n">
        <v>8339</v>
      </c>
      <c r="E40" s="18" t="n">
        <v>458.79612627</v>
      </c>
      <c r="F40" s="20" t="n">
        <v>4.79904147</v>
      </c>
      <c r="G40" s="18" t="n">
        <v>521.80386291</v>
      </c>
      <c r="H40" s="20" t="n">
        <v>3.20082842</v>
      </c>
      <c r="I40" s="18" t="n">
        <v>522.79068227</v>
      </c>
      <c r="J40" s="20" t="n">
        <v>6.04234728</v>
      </c>
      <c r="K40" s="18" t="n">
        <v>527.90431962</v>
      </c>
      <c r="L40" s="20" t="n">
        <v>4.16341999</v>
      </c>
      <c r="M40" s="18" t="s">
        <v>327</v>
      </c>
      <c r="N40" s="20" t="s">
        <v>327</v>
      </c>
      <c r="O40" s="18" t="n">
        <v>496.75531263</v>
      </c>
      <c r="P40" s="20" t="n">
        <v>2.35939816</v>
      </c>
      <c r="Q40" s="18" t="s">
        <v>327</v>
      </c>
      <c r="R40" s="20" t="s">
        <v>327</v>
      </c>
      <c r="S40" s="18" t="n">
        <v>463.30903711</v>
      </c>
      <c r="T40" s="20" t="n">
        <v>8.544637229999999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(230.0/B47*100)</f>
        <v/>
      </c>
      <c r="D47" s="19" t="n">
        <v>5698</v>
      </c>
      <c r="E47" s="18" t="n">
        <v>422.71869542</v>
      </c>
      <c r="F47" s="20" t="n">
        <v>3.93875993</v>
      </c>
      <c r="G47" s="18" t="n">
        <v>478.39166503</v>
      </c>
      <c r="H47" s="20" t="n">
        <v>4.90430376</v>
      </c>
      <c r="I47" s="18" t="n">
        <v>439.8563873</v>
      </c>
      <c r="J47" s="20" t="n">
        <v>7.52369951</v>
      </c>
      <c r="K47" s="18" t="n">
        <v>451.12537899</v>
      </c>
      <c r="L47" s="20" t="n">
        <v>5.7320013</v>
      </c>
      <c r="M47" s="18" t="s">
        <v>327</v>
      </c>
      <c r="N47" s="20" t="s">
        <v>327</v>
      </c>
      <c r="O47" s="18" t="s">
        <v>327</v>
      </c>
      <c r="P47" s="20" t="s">
        <v>327</v>
      </c>
      <c r="Q47" s="18" t="s">
        <v>327</v>
      </c>
      <c r="R47" s="20" t="s">
        <v>327</v>
      </c>
      <c r="S47" s="18" t="n">
        <v>435.78106328</v>
      </c>
      <c r="T47" s="20" t="n">
        <v>6.25086923</v>
      </c>
    </row>
    <row r="48" spans="1:20">
      <c r="A48" s="15" t="s">
        <v>368</v>
      </c>
      <c r="B48" s="17" t="n">
        <v>9841</v>
      </c>
      <c r="C48" s="18">
        <f>(31.0/B48*100)</f>
        <v/>
      </c>
      <c r="D48" s="19" t="n">
        <v>9810</v>
      </c>
      <c r="E48" s="18" t="n">
        <v>486.2274729</v>
      </c>
      <c r="F48" s="20" t="n">
        <v>4.98027632</v>
      </c>
      <c r="G48" s="18" t="n">
        <v>518.78112708</v>
      </c>
      <c r="H48" s="20" t="n">
        <v>5.61543848</v>
      </c>
      <c r="I48" s="18" t="n">
        <v>495.07305077</v>
      </c>
      <c r="J48" s="20" t="n">
        <v>10.53617032</v>
      </c>
      <c r="K48" s="18" t="n">
        <v>535.94062128</v>
      </c>
      <c r="L48" s="20" t="n">
        <v>4.55308929</v>
      </c>
      <c r="M48" s="18" t="s">
        <v>327</v>
      </c>
      <c r="N48" s="20" t="s">
        <v>327</v>
      </c>
      <c r="O48" s="18" t="s">
        <v>327</v>
      </c>
      <c r="P48" s="20" t="s">
        <v>327</v>
      </c>
      <c r="Q48" s="18" t="s">
        <v>327</v>
      </c>
      <c r="R48" s="20" t="s">
        <v>327</v>
      </c>
      <c r="S48" s="18" t="n">
        <v>437.14232032</v>
      </c>
      <c r="T48" s="20" t="n">
        <v>17.51026023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(157.0/B52*100)</f>
        <v/>
      </c>
      <c r="D52" s="19" t="n">
        <v>5652</v>
      </c>
      <c r="E52" s="18" t="n">
        <v>425.91594566</v>
      </c>
      <c r="F52" s="20" t="n">
        <v>3.57698837</v>
      </c>
      <c r="G52" s="18" t="n">
        <v>468.65004385</v>
      </c>
      <c r="H52" s="20" t="n">
        <v>4.46760271</v>
      </c>
      <c r="I52" s="18" t="n">
        <v>496.64484349</v>
      </c>
      <c r="J52" s="20" t="n">
        <v>5.94759439</v>
      </c>
      <c r="K52" s="18" t="n">
        <v>485.33342368</v>
      </c>
      <c r="L52" s="20" t="n">
        <v>2.56869582</v>
      </c>
      <c r="M52" s="18" t="s">
        <v>327</v>
      </c>
      <c r="N52" s="20" t="s">
        <v>327</v>
      </c>
      <c r="O52" s="18" t="s">
        <v>327</v>
      </c>
      <c r="P52" s="20" t="s">
        <v>327</v>
      </c>
      <c r="Q52" s="18" t="s">
        <v>327</v>
      </c>
      <c r="R52" s="20" t="s">
        <v>327</v>
      </c>
      <c r="S52" s="18" t="n">
        <v>427.36455304</v>
      </c>
      <c r="T52" s="20" t="n">
        <v>7.19198861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511.58025574</v>
      </c>
      <c r="F56" s="20" t="n">
        <v>4.56109654</v>
      </c>
      <c r="G56" s="18" t="n">
        <v>522.39132857</v>
      </c>
      <c r="H56" s="20" t="n">
        <v>3.81079142</v>
      </c>
      <c r="I56" s="18" t="n">
        <v>542.61723411</v>
      </c>
      <c r="J56" s="20" t="n">
        <v>5.50409162</v>
      </c>
      <c r="K56" s="18" t="n">
        <v>524.99526096</v>
      </c>
      <c r="L56" s="20" t="n">
        <v>2.62284739</v>
      </c>
      <c r="M56" s="18" t="s">
        <v>327</v>
      </c>
      <c r="N56" s="20" t="s">
        <v>327</v>
      </c>
      <c r="O56" s="18" t="s">
        <v>327</v>
      </c>
      <c r="P56" s="20" t="s">
        <v>327</v>
      </c>
      <c r="Q56" s="18" t="s">
        <v>327</v>
      </c>
      <c r="R56" s="20" t="s">
        <v>327</v>
      </c>
      <c r="S56" s="18" t="n">
        <v>502.81054561</v>
      </c>
      <c r="T56" s="20" t="n">
        <v>11.71598233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434.11556938</v>
      </c>
      <c r="F61" s="20" t="n">
        <v>3.3067589</v>
      </c>
      <c r="G61" s="18" t="n">
        <v>476.28556641</v>
      </c>
      <c r="H61" s="20" t="n">
        <v>4.64013104</v>
      </c>
      <c r="I61" s="18" t="n">
        <v>467.89150433</v>
      </c>
      <c r="J61" s="20" t="n">
        <v>9.115656599999999</v>
      </c>
      <c r="K61" s="18" t="n">
        <v>492.6609931</v>
      </c>
      <c r="L61" s="20" t="n">
        <v>2.86212518</v>
      </c>
      <c r="M61" s="18" t="s">
        <v>327</v>
      </c>
      <c r="N61" s="20" t="s">
        <v>327</v>
      </c>
      <c r="O61" s="18" t="s">
        <v>327</v>
      </c>
      <c r="P61" s="20" t="s">
        <v>327</v>
      </c>
      <c r="Q61" s="18" t="s">
        <v>327</v>
      </c>
      <c r="R61" s="20" t="s">
        <v>327</v>
      </c>
      <c r="S61" s="18" t="n">
        <v>432.8078666</v>
      </c>
      <c r="T61" s="20" t="n">
        <v>7.26265038</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(120.0/B67*100)</f>
        <v/>
      </c>
      <c r="D67" s="19" t="n">
        <v>6851</v>
      </c>
      <c r="E67" s="18" t="n">
        <v>357.87122321</v>
      </c>
      <c r="F67" s="20" t="n">
        <v>2.38139473</v>
      </c>
      <c r="G67" s="18" t="n">
        <v>420.7087648</v>
      </c>
      <c r="H67" s="20" t="n">
        <v>3.79386358</v>
      </c>
      <c r="I67" s="18" t="n">
        <v>392.69233177</v>
      </c>
      <c r="J67" s="20" t="n">
        <v>6.54607602</v>
      </c>
      <c r="K67" s="18" t="n">
        <v>420.76767121</v>
      </c>
      <c r="L67" s="20" t="n">
        <v>2.92991006</v>
      </c>
      <c r="M67" s="18" t="s">
        <v>327</v>
      </c>
      <c r="N67" s="20" t="s">
        <v>327</v>
      </c>
      <c r="O67" s="18" t="s">
        <v>327</v>
      </c>
      <c r="P67" s="20" t="s">
        <v>327</v>
      </c>
      <c r="Q67" s="18" t="s">
        <v>327</v>
      </c>
      <c r="R67" s="20" t="s">
        <v>327</v>
      </c>
      <c r="S67" s="18" t="n">
        <v>337.34310726</v>
      </c>
      <c r="T67" s="20" t="n">
        <v>10.11628116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(399.0/B73*100)</f>
        <v/>
      </c>
      <c r="D73" s="19" t="n">
        <v>7850</v>
      </c>
      <c r="E73" s="18" t="n">
        <v>407.90920517</v>
      </c>
      <c r="F73" s="20" t="n">
        <v>2.74015895</v>
      </c>
      <c r="G73" s="18" t="n">
        <v>433.27682287</v>
      </c>
      <c r="H73" s="20" t="n">
        <v>3.8487454</v>
      </c>
      <c r="I73" s="18" t="n">
        <v>422.9088843</v>
      </c>
      <c r="J73" s="20" t="n">
        <v>5.9852881</v>
      </c>
      <c r="K73" s="18" t="n">
        <v>435.30911062</v>
      </c>
      <c r="L73" s="20" t="n">
        <v>3.63278398</v>
      </c>
      <c r="M73" s="18" t="s">
        <v>327</v>
      </c>
      <c r="N73" s="20" t="s">
        <v>327</v>
      </c>
      <c r="O73" s="18" t="s">
        <v>327</v>
      </c>
      <c r="P73" s="20" t="s">
        <v>327</v>
      </c>
      <c r="Q73" s="18" t="s">
        <v>327</v>
      </c>
      <c r="R73" s="20" t="s">
        <v>327</v>
      </c>
      <c r="S73" s="18" t="n">
        <v>373.57933372</v>
      </c>
      <c r="T73" s="20" t="n">
        <v>8.14790395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464.46648235</v>
      </c>
      <c r="F7" s="20" t="n">
        <v>3.78154405</v>
      </c>
      <c r="G7" s="18" t="n">
        <v>487.50952635</v>
      </c>
      <c r="H7" s="20" t="n">
        <v>2.90797275</v>
      </c>
      <c r="I7" s="18" t="n">
        <v>484.76635411</v>
      </c>
      <c r="J7" s="20" t="n">
        <v>8.652292170000001</v>
      </c>
      <c r="K7" s="18" t="n">
        <v>530.20051232</v>
      </c>
      <c r="L7" s="20" t="n">
        <v>1.84376291</v>
      </c>
      <c r="M7" s="18" t="s">
        <v>327</v>
      </c>
      <c r="N7" s="20" t="s">
        <v>327</v>
      </c>
      <c r="O7" s="18" t="s">
        <v>327</v>
      </c>
      <c r="P7" s="20" t="s">
        <v>327</v>
      </c>
      <c r="Q7" s="18" t="s">
        <v>327</v>
      </c>
      <c r="R7" s="20" t="s">
        <v>327</v>
      </c>
      <c r="S7" s="18" t="n">
        <v>484.00275095</v>
      </c>
      <c r="T7" s="20" t="n">
        <v>4.81432847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(8443.0/B9*100)</f>
        <v/>
      </c>
      <c r="D9" s="19" t="n">
        <v>1208</v>
      </c>
      <c r="E9" s="18" t="n">
        <v>434.48383371</v>
      </c>
      <c r="F9" s="20" t="n">
        <v>7.92932393</v>
      </c>
      <c r="G9" s="18" t="n">
        <v>470.79862291</v>
      </c>
      <c r="H9" s="20" t="n">
        <v>7.01539399</v>
      </c>
      <c r="I9" s="18" t="n">
        <v>480.46554452</v>
      </c>
      <c r="J9" s="20" t="n">
        <v>13.45852233</v>
      </c>
      <c r="K9" s="18" t="s">
        <v>327</v>
      </c>
      <c r="L9" s="20" t="s">
        <v>327</v>
      </c>
      <c r="M9" s="18" t="s">
        <v>327</v>
      </c>
      <c r="N9" s="20" t="s">
        <v>327</v>
      </c>
      <c r="O9" s="18" t="n">
        <v>374.78530698</v>
      </c>
      <c r="P9" s="20" t="n">
        <v>11.62763904</v>
      </c>
      <c r="Q9" s="18" t="s">
        <v>327</v>
      </c>
      <c r="R9" s="20" t="s">
        <v>327</v>
      </c>
      <c r="S9" s="18" t="n">
        <v>459.7498245</v>
      </c>
      <c r="T9" s="20" t="n">
        <v>7.35516259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(194.0/B13*100)</f>
        <v/>
      </c>
      <c r="D13" s="19" t="n">
        <v>6967</v>
      </c>
      <c r="E13" s="18" t="n">
        <v>438.80290443</v>
      </c>
      <c r="F13" s="20" t="n">
        <v>9.06631732</v>
      </c>
      <c r="G13" s="18" t="n">
        <v>459.07823559</v>
      </c>
      <c r="H13" s="20" t="n">
        <v>9.06097778</v>
      </c>
      <c r="I13" s="18" t="n">
        <v>481.2715066</v>
      </c>
      <c r="J13" s="20" t="n">
        <v>30.63108363</v>
      </c>
      <c r="K13" s="18" t="n">
        <v>511.30419768</v>
      </c>
      <c r="L13" s="20" t="n">
        <v>2.36876931</v>
      </c>
      <c r="M13" s="18" t="s">
        <v>327</v>
      </c>
      <c r="N13" s="20" t="s">
        <v>327</v>
      </c>
      <c r="O13" s="18" t="n">
        <v>436.36003517</v>
      </c>
      <c r="P13" s="20" t="n">
        <v>6.43426798</v>
      </c>
      <c r="Q13" s="18" t="s">
        <v>327</v>
      </c>
      <c r="R13" s="20" t="s">
        <v>327</v>
      </c>
      <c r="S13" s="18" t="n">
        <v>456.84636525</v>
      </c>
      <c r="T13" s="20" t="n">
        <v>6.91574648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(52.0/B18*100)</f>
        <v/>
      </c>
      <c r="D18" s="19" t="n">
        <v>5480</v>
      </c>
      <c r="E18" s="18" t="n">
        <v>396.40306447</v>
      </c>
      <c r="F18" s="20" t="n">
        <v>4.58999735</v>
      </c>
      <c r="G18" s="18" t="n">
        <v>465.07779536</v>
      </c>
      <c r="H18" s="20" t="n">
        <v>3.98400868</v>
      </c>
      <c r="I18" s="18" t="n">
        <v>487.19774475</v>
      </c>
      <c r="J18" s="20" t="n">
        <v>3.89468464</v>
      </c>
      <c r="K18" s="18" t="n">
        <v>453.29258969</v>
      </c>
      <c r="L18" s="20" t="n">
        <v>4.7530233</v>
      </c>
      <c r="M18" s="18" t="s">
        <v>327</v>
      </c>
      <c r="N18" s="20" t="s">
        <v>327</v>
      </c>
      <c r="O18" s="18" t="s">
        <v>327</v>
      </c>
      <c r="P18" s="20" t="s">
        <v>327</v>
      </c>
      <c r="Q18" s="18" t="s">
        <v>327</v>
      </c>
      <c r="R18" s="20" t="s">
        <v>327</v>
      </c>
      <c r="S18" s="18" t="n">
        <v>413.71743463</v>
      </c>
      <c r="T18" s="20" t="n">
        <v>7.67530664</v>
      </c>
    </row>
    <row r="19" spans="1:20">
      <c r="A19" s="15" t="s">
        <v>339</v>
      </c>
      <c r="B19" s="17" t="n">
        <v>5658</v>
      </c>
      <c r="C19" s="18">
        <f>(268.0/B19*100)</f>
        <v/>
      </c>
      <c r="D19" s="19" t="n">
        <v>5390</v>
      </c>
      <c r="E19" s="18" t="n">
        <v>403.79602806</v>
      </c>
      <c r="F19" s="20" t="n">
        <v>7.45319581</v>
      </c>
      <c r="G19" s="18" t="n">
        <v>440.73691076</v>
      </c>
      <c r="H19" s="20" t="n">
        <v>5.17302237</v>
      </c>
      <c r="I19" s="18" t="n">
        <v>486.52189181</v>
      </c>
      <c r="J19" s="20" t="n">
        <v>7.83936816</v>
      </c>
      <c r="K19" s="18" t="n">
        <v>491.08886027</v>
      </c>
      <c r="L19" s="20" t="n">
        <v>2.46852131</v>
      </c>
      <c r="M19" s="18" t="s">
        <v>327</v>
      </c>
      <c r="N19" s="20" t="s">
        <v>327</v>
      </c>
      <c r="O19" s="18" t="s">
        <v>327</v>
      </c>
      <c r="P19" s="20" t="s">
        <v>327</v>
      </c>
      <c r="Q19" s="18" t="s">
        <v>327</v>
      </c>
      <c r="R19" s="20" t="s">
        <v>327</v>
      </c>
      <c r="S19" s="18" t="n">
        <v>433.23953199</v>
      </c>
      <c r="T19" s="20" t="n">
        <v>7.15887693</v>
      </c>
    </row>
    <row r="20" spans="1:20">
      <c r="A20" s="15" t="s">
        <v>340</v>
      </c>
      <c r="B20" s="17" t="n">
        <v>3371</v>
      </c>
      <c r="C20" s="18">
        <f>(82.0/B20*100)</f>
        <v/>
      </c>
      <c r="D20" s="19" t="n">
        <v>3289</v>
      </c>
      <c r="E20" s="18" t="n">
        <v>407.03747118</v>
      </c>
      <c r="F20" s="20" t="n">
        <v>9.058635000000001</v>
      </c>
      <c r="G20" s="18" t="n">
        <v>426.2981088</v>
      </c>
      <c r="H20" s="20" t="n">
        <v>6.59891279</v>
      </c>
      <c r="I20" s="18" t="n">
        <v>436.5453253</v>
      </c>
      <c r="J20" s="20" t="n">
        <v>20.31782576</v>
      </c>
      <c r="K20" s="18" t="n">
        <v>484.13350066</v>
      </c>
      <c r="L20" s="20" t="n">
        <v>1.70062162</v>
      </c>
      <c r="M20" s="18" t="s">
        <v>327</v>
      </c>
      <c r="N20" s="20" t="s">
        <v>327</v>
      </c>
      <c r="O20" s="18" t="s">
        <v>327</v>
      </c>
      <c r="P20" s="20" t="s">
        <v>327</v>
      </c>
      <c r="Q20" s="18" t="s">
        <v>327</v>
      </c>
      <c r="R20" s="20" t="s">
        <v>327</v>
      </c>
      <c r="S20" s="18" t="n">
        <v>422.23770121</v>
      </c>
      <c r="T20" s="20" t="n">
        <v>7.28482032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(690.0/B23*100)</f>
        <v/>
      </c>
      <c r="D23" s="19" t="n">
        <v>10893</v>
      </c>
      <c r="E23" s="18" t="n">
        <v>422.11593175</v>
      </c>
      <c r="F23" s="20" t="n">
        <v>5.33985354</v>
      </c>
      <c r="G23" s="18" t="n">
        <v>451.41176912</v>
      </c>
      <c r="H23" s="20" t="n">
        <v>4.280275</v>
      </c>
      <c r="I23" s="18" t="n">
        <v>472.57049587</v>
      </c>
      <c r="J23" s="20" t="n">
        <v>6.44731967</v>
      </c>
      <c r="K23" s="18" t="n">
        <v>501.07728139</v>
      </c>
      <c r="L23" s="20" t="n">
        <v>2.63277914</v>
      </c>
      <c r="M23" s="18" t="s">
        <v>327</v>
      </c>
      <c r="N23" s="20" t="s">
        <v>327</v>
      </c>
      <c r="O23" s="18" t="s">
        <v>327</v>
      </c>
      <c r="P23" s="20" t="s">
        <v>327</v>
      </c>
      <c r="Q23" s="18" t="s">
        <v>327</v>
      </c>
      <c r="R23" s="20" t="s">
        <v>327</v>
      </c>
      <c r="S23" s="18" t="n">
        <v>439.12765514</v>
      </c>
      <c r="T23" s="20" t="n">
        <v>6.01555987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480.81410992</v>
      </c>
      <c r="F25" s="20" t="n">
        <v>6.660837</v>
      </c>
      <c r="G25" s="18" t="n">
        <v>517.22451469</v>
      </c>
      <c r="H25" s="20" t="n">
        <v>3.89253439</v>
      </c>
      <c r="I25" s="18" t="n">
        <v>535.74039225</v>
      </c>
      <c r="J25" s="20" t="n">
        <v>10.43736508</v>
      </c>
      <c r="K25" s="18" t="n">
        <v>519.03114823</v>
      </c>
      <c r="L25" s="20" t="n">
        <v>3.5595895</v>
      </c>
      <c r="M25" s="18" t="s">
        <v>327</v>
      </c>
      <c r="N25" s="20" t="s">
        <v>327</v>
      </c>
      <c r="O25" s="18" t="s">
        <v>327</v>
      </c>
      <c r="P25" s="20" t="s">
        <v>327</v>
      </c>
      <c r="Q25" s="18" t="s">
        <v>327</v>
      </c>
      <c r="R25" s="20" t="s">
        <v>327</v>
      </c>
      <c r="S25" s="18" t="n">
        <v>508.42712153</v>
      </c>
      <c r="T25" s="20" t="n">
        <v>8.96842775</v>
      </c>
    </row>
    <row r="26" spans="1:20">
      <c r="A26" s="15" t="s">
        <v>346</v>
      </c>
      <c r="B26" s="17" t="n">
        <v>4869</v>
      </c>
      <c r="C26" s="18">
        <f>(186.0/B26*100)</f>
        <v/>
      </c>
      <c r="D26" s="19" t="n">
        <v>4683</v>
      </c>
      <c r="E26" s="18" t="n">
        <v>454.44027933</v>
      </c>
      <c r="F26" s="20" t="n">
        <v>5.02292173</v>
      </c>
      <c r="G26" s="18" t="n">
        <v>474.718111</v>
      </c>
      <c r="H26" s="20" t="n">
        <v>3.24486092</v>
      </c>
      <c r="I26" s="18" t="n">
        <v>486.83376727</v>
      </c>
      <c r="J26" s="20" t="n">
        <v>6.12705231</v>
      </c>
      <c r="K26" s="18" t="n">
        <v>503.65984055</v>
      </c>
      <c r="L26" s="20" t="n">
        <v>1.85827654</v>
      </c>
      <c r="M26" s="18" t="s">
        <v>327</v>
      </c>
      <c r="N26" s="20" t="s">
        <v>327</v>
      </c>
      <c r="O26" s="18" t="s">
        <v>327</v>
      </c>
      <c r="P26" s="20" t="s">
        <v>327</v>
      </c>
      <c r="Q26" s="18" t="s">
        <v>327</v>
      </c>
      <c r="R26" s="20" t="s">
        <v>327</v>
      </c>
      <c r="S26" s="18" t="n">
        <v>466.229263</v>
      </c>
      <c r="T26" s="20" t="n">
        <v>7.12022554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(36.0/B32*100)</f>
        <v/>
      </c>
      <c r="D32" s="19" t="n">
        <v>4442</v>
      </c>
      <c r="E32" s="18" t="n">
        <v>461.70972803</v>
      </c>
      <c r="F32" s="20" t="n">
        <v>4.91533815</v>
      </c>
      <c r="G32" s="18" t="n">
        <v>491.31708047</v>
      </c>
      <c r="H32" s="20" t="n">
        <v>4.09166873</v>
      </c>
      <c r="I32" s="18" t="n">
        <v>520.0925993</v>
      </c>
      <c r="J32" s="20" t="n">
        <v>5.74916926</v>
      </c>
      <c r="K32" s="18" t="n">
        <v>512.921909</v>
      </c>
      <c r="L32" s="20" t="n">
        <v>2.68930248</v>
      </c>
      <c r="M32" s="18" t="s">
        <v>327</v>
      </c>
      <c r="N32" s="20" t="s">
        <v>327</v>
      </c>
      <c r="O32" s="18" t="s">
        <v>327</v>
      </c>
      <c r="P32" s="20" t="s">
        <v>327</v>
      </c>
      <c r="Q32" s="18" t="s">
        <v>327</v>
      </c>
      <c r="R32" s="20" t="s">
        <v>327</v>
      </c>
      <c r="S32" s="18" t="n">
        <v>466.64872986</v>
      </c>
      <c r="T32" s="20" t="n">
        <v>8.581854679999999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(137.0/B34*100)</f>
        <v/>
      </c>
      <c r="D34" s="19" t="n">
        <v>6213</v>
      </c>
      <c r="E34" s="18" t="n">
        <v>414.04065532</v>
      </c>
      <c r="F34" s="20" t="n">
        <v>3.91254609</v>
      </c>
      <c r="G34" s="18" t="n">
        <v>445.96779759</v>
      </c>
      <c r="H34" s="20" t="n">
        <v>3.73841977</v>
      </c>
      <c r="I34" s="18" t="n">
        <v>449.59784567</v>
      </c>
      <c r="J34" s="20" t="n">
        <v>7.6437356</v>
      </c>
      <c r="K34" s="18" t="n">
        <v>484.84241139</v>
      </c>
      <c r="L34" s="20" t="n">
        <v>2.69159379</v>
      </c>
      <c r="M34" s="18" t="s">
        <v>327</v>
      </c>
      <c r="N34" s="20" t="s">
        <v>327</v>
      </c>
      <c r="O34" s="18" t="n">
        <v>306.56969545</v>
      </c>
      <c r="P34" s="20" t="n">
        <v>10.27624616</v>
      </c>
      <c r="Q34" s="18" t="s">
        <v>327</v>
      </c>
      <c r="R34" s="20" t="s">
        <v>327</v>
      </c>
      <c r="S34" s="18" t="n">
        <v>439.17061816</v>
      </c>
      <c r="T34" s="20" t="n">
        <v>5.52389921</v>
      </c>
    </row>
    <row r="35" spans="1:20">
      <c r="A35" s="15" t="s">
        <v>355</v>
      </c>
      <c r="B35" s="17" t="n">
        <v>6406</v>
      </c>
      <c r="C35" s="18">
        <f>(106.0/B35*100)</f>
        <v/>
      </c>
      <c r="D35" s="19" t="n">
        <v>6300</v>
      </c>
      <c r="E35" s="18" t="n">
        <v>483.91892161</v>
      </c>
      <c r="F35" s="20" t="n">
        <v>4.61516155</v>
      </c>
      <c r="G35" s="18" t="n">
        <v>523.70579938</v>
      </c>
      <c r="H35" s="20" t="n">
        <v>3.39808845</v>
      </c>
      <c r="I35" s="18" t="n">
        <v>523.17126952</v>
      </c>
      <c r="J35" s="20" t="n">
        <v>6.15680834</v>
      </c>
      <c r="K35" s="18" t="n">
        <v>515.40103217</v>
      </c>
      <c r="L35" s="20" t="n">
        <v>2.23984643</v>
      </c>
      <c r="M35" s="18" t="s">
        <v>327</v>
      </c>
      <c r="N35" s="20" t="s">
        <v>327</v>
      </c>
      <c r="O35" s="18" t="n">
        <v>374.85244494</v>
      </c>
      <c r="P35" s="20" t="n">
        <v>5.84040672</v>
      </c>
      <c r="Q35" s="18" t="s">
        <v>327</v>
      </c>
      <c r="R35" s="20" t="s">
        <v>327</v>
      </c>
      <c r="S35" s="18" t="n">
        <v>515.79548629</v>
      </c>
      <c r="T35" s="20" t="n">
        <v>5.55714372</v>
      </c>
    </row>
    <row r="36" spans="1:20">
      <c r="A36" s="15" t="s">
        <v>356</v>
      </c>
      <c r="B36" s="17" t="n">
        <v>6736</v>
      </c>
      <c r="C36" s="18">
        <f>(132.0/B36*100)</f>
        <v/>
      </c>
      <c r="D36" s="19" t="n">
        <v>6604</v>
      </c>
      <c r="E36" s="18" t="n">
        <v>429.42634637</v>
      </c>
      <c r="F36" s="20" t="n">
        <v>5.46997496</v>
      </c>
      <c r="G36" s="18" t="n">
        <v>465.96346984</v>
      </c>
      <c r="H36" s="20" t="n">
        <v>3.6265307</v>
      </c>
      <c r="I36" s="18" t="n">
        <v>500.43861943</v>
      </c>
      <c r="J36" s="20" t="n">
        <v>4.23135851</v>
      </c>
      <c r="K36" s="18" t="n">
        <v>503.53411424</v>
      </c>
      <c r="L36" s="20" t="n">
        <v>2.14566851</v>
      </c>
      <c r="M36" s="18" t="s">
        <v>327</v>
      </c>
      <c r="N36" s="20" t="s">
        <v>327</v>
      </c>
      <c r="O36" s="18" t="s">
        <v>327</v>
      </c>
      <c r="P36" s="20" t="s">
        <v>327</v>
      </c>
      <c r="Q36" s="18" t="s">
        <v>327</v>
      </c>
      <c r="R36" s="20" t="s">
        <v>327</v>
      </c>
      <c r="S36" s="18" t="n">
        <v>474.15921025</v>
      </c>
      <c r="T36" s="20" t="n">
        <v>5.42788175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(5818.0/B40*100)</f>
        <v/>
      </c>
      <c r="D40" s="19" t="n">
        <v>8339</v>
      </c>
      <c r="E40" s="18" t="n">
        <v>459.29268053</v>
      </c>
      <c r="F40" s="20" t="n">
        <v>4.58682364</v>
      </c>
      <c r="G40" s="18" t="n">
        <v>521.09944091</v>
      </c>
      <c r="H40" s="20" t="n">
        <v>3.08261427</v>
      </c>
      <c r="I40" s="18" t="n">
        <v>513.96554747</v>
      </c>
      <c r="J40" s="20" t="n">
        <v>6.85485581</v>
      </c>
      <c r="K40" s="18" t="n">
        <v>527.90431962</v>
      </c>
      <c r="L40" s="20" t="n">
        <v>4.16341999</v>
      </c>
      <c r="M40" s="18" t="s">
        <v>327</v>
      </c>
      <c r="N40" s="20" t="s">
        <v>327</v>
      </c>
      <c r="O40" s="18" t="n">
        <v>496.75531263</v>
      </c>
      <c r="P40" s="20" t="n">
        <v>2.35939816</v>
      </c>
      <c r="Q40" s="18" t="s">
        <v>327</v>
      </c>
      <c r="R40" s="20" t="s">
        <v>327</v>
      </c>
      <c r="S40" s="18" t="n">
        <v>456.75064929</v>
      </c>
      <c r="T40" s="20" t="n">
        <v>8.61015737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(230.0/B47*100)</f>
        <v/>
      </c>
      <c r="D47" s="19" t="n">
        <v>5698</v>
      </c>
      <c r="E47" s="18" t="n">
        <v>420.01192806</v>
      </c>
      <c r="F47" s="20" t="n">
        <v>4.58827514</v>
      </c>
      <c r="G47" s="18" t="n">
        <v>463.24921644</v>
      </c>
      <c r="H47" s="20" t="n">
        <v>4.44566364</v>
      </c>
      <c r="I47" s="18" t="n">
        <v>457.83527494</v>
      </c>
      <c r="J47" s="20" t="n">
        <v>7.62335798</v>
      </c>
      <c r="K47" s="18" t="n">
        <v>451.12537899</v>
      </c>
      <c r="L47" s="20" t="n">
        <v>5.7320013</v>
      </c>
      <c r="M47" s="18" t="s">
        <v>327</v>
      </c>
      <c r="N47" s="20" t="s">
        <v>327</v>
      </c>
      <c r="O47" s="18" t="s">
        <v>327</v>
      </c>
      <c r="P47" s="20" t="s">
        <v>327</v>
      </c>
      <c r="Q47" s="18" t="s">
        <v>327</v>
      </c>
      <c r="R47" s="20" t="s">
        <v>327</v>
      </c>
      <c r="S47" s="18" t="n">
        <v>433.97632009</v>
      </c>
      <c r="T47" s="20" t="n">
        <v>5.78454381</v>
      </c>
    </row>
    <row r="48" spans="1:20">
      <c r="A48" s="15" t="s">
        <v>368</v>
      </c>
      <c r="B48" s="17" t="n">
        <v>9841</v>
      </c>
      <c r="C48" s="18">
        <f>(31.0/B48*100)</f>
        <v/>
      </c>
      <c r="D48" s="19" t="n">
        <v>9810</v>
      </c>
      <c r="E48" s="18" t="n">
        <v>495.42331712</v>
      </c>
      <c r="F48" s="20" t="n">
        <v>5.48734165</v>
      </c>
      <c r="G48" s="18" t="n">
        <v>511.44443195</v>
      </c>
      <c r="H48" s="20" t="n">
        <v>5.57803382</v>
      </c>
      <c r="I48" s="18" t="n">
        <v>488.19252367</v>
      </c>
      <c r="J48" s="20" t="n">
        <v>9.907632570000001</v>
      </c>
      <c r="K48" s="18" t="n">
        <v>535.94062128</v>
      </c>
      <c r="L48" s="20" t="n">
        <v>4.55308929</v>
      </c>
      <c r="M48" s="18" t="s">
        <v>327</v>
      </c>
      <c r="N48" s="20" t="s">
        <v>327</v>
      </c>
      <c r="O48" s="18" t="s">
        <v>327</v>
      </c>
      <c r="P48" s="20" t="s">
        <v>327</v>
      </c>
      <c r="Q48" s="18" t="s">
        <v>327</v>
      </c>
      <c r="R48" s="20" t="s">
        <v>327</v>
      </c>
      <c r="S48" s="18" t="n">
        <v>420.08383678</v>
      </c>
      <c r="T48" s="20" t="n">
        <v>14.84319016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(157.0/B52*100)</f>
        <v/>
      </c>
      <c r="D52" s="19" t="n">
        <v>5652</v>
      </c>
      <c r="E52" s="18" t="n">
        <v>426.5612978</v>
      </c>
      <c r="F52" s="20" t="n">
        <v>4.14850532</v>
      </c>
      <c r="G52" s="18" t="n">
        <v>463.85716269</v>
      </c>
      <c r="H52" s="20" t="n">
        <v>4.47102033</v>
      </c>
      <c r="I52" s="18" t="n">
        <v>492.35061906</v>
      </c>
      <c r="J52" s="20" t="n">
        <v>7.30769292</v>
      </c>
      <c r="K52" s="18" t="n">
        <v>485.33342368</v>
      </c>
      <c r="L52" s="20" t="n">
        <v>2.56869582</v>
      </c>
      <c r="M52" s="18" t="s">
        <v>327</v>
      </c>
      <c r="N52" s="20" t="s">
        <v>327</v>
      </c>
      <c r="O52" s="18" t="s">
        <v>327</v>
      </c>
      <c r="P52" s="20" t="s">
        <v>327</v>
      </c>
      <c r="Q52" s="18" t="s">
        <v>327</v>
      </c>
      <c r="R52" s="20" t="s">
        <v>327</v>
      </c>
      <c r="S52" s="18" t="n">
        <v>424.37783859</v>
      </c>
      <c r="T52" s="20" t="n">
        <v>7.3859947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514.67848279</v>
      </c>
      <c r="F56" s="20" t="n">
        <v>5.0943562</v>
      </c>
      <c r="G56" s="18" t="n">
        <v>523.55703147</v>
      </c>
      <c r="H56" s="20" t="n">
        <v>3.71265161</v>
      </c>
      <c r="I56" s="18" t="n">
        <v>527.92949231</v>
      </c>
      <c r="J56" s="20" t="n">
        <v>6.96780179</v>
      </c>
      <c r="K56" s="18" t="n">
        <v>524.99526096</v>
      </c>
      <c r="L56" s="20" t="n">
        <v>2.62284739</v>
      </c>
      <c r="M56" s="18" t="s">
        <v>327</v>
      </c>
      <c r="N56" s="20" t="s">
        <v>327</v>
      </c>
      <c r="O56" s="18" t="s">
        <v>327</v>
      </c>
      <c r="P56" s="20" t="s">
        <v>327</v>
      </c>
      <c r="Q56" s="18" t="s">
        <v>327</v>
      </c>
      <c r="R56" s="20" t="s">
        <v>327</v>
      </c>
      <c r="S56" s="18" t="n">
        <v>505.00932646</v>
      </c>
      <c r="T56" s="20" t="n">
        <v>11.7979373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437.10784823</v>
      </c>
      <c r="F61" s="20" t="n">
        <v>3.82538037</v>
      </c>
      <c r="G61" s="18" t="n">
        <v>466.63500168</v>
      </c>
      <c r="H61" s="20" t="n">
        <v>4.50784478</v>
      </c>
      <c r="I61" s="18" t="n">
        <v>467.86192873</v>
      </c>
      <c r="J61" s="20" t="n">
        <v>7.86478747</v>
      </c>
      <c r="K61" s="18" t="n">
        <v>492.6609931</v>
      </c>
      <c r="L61" s="20" t="n">
        <v>2.86212518</v>
      </c>
      <c r="M61" s="18" t="s">
        <v>327</v>
      </c>
      <c r="N61" s="20" t="s">
        <v>327</v>
      </c>
      <c r="O61" s="18" t="s">
        <v>327</v>
      </c>
      <c r="P61" s="20" t="s">
        <v>327</v>
      </c>
      <c r="Q61" s="18" t="s">
        <v>327</v>
      </c>
      <c r="R61" s="20" t="s">
        <v>327</v>
      </c>
      <c r="S61" s="18" t="n">
        <v>431.45069976</v>
      </c>
      <c r="T61" s="20" t="n">
        <v>6.95054726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(120.0/B67*100)</f>
        <v/>
      </c>
      <c r="D67" s="19" t="n">
        <v>6851</v>
      </c>
      <c r="E67" s="18" t="n">
        <v>362.78353197</v>
      </c>
      <c r="F67" s="20" t="n">
        <v>2.60074022</v>
      </c>
      <c r="G67" s="18" t="n">
        <v>396.94592388</v>
      </c>
      <c r="H67" s="20" t="n">
        <v>3.27216982</v>
      </c>
      <c r="I67" s="18" t="n">
        <v>373.42311547</v>
      </c>
      <c r="J67" s="20" t="n">
        <v>7.52131002</v>
      </c>
      <c r="K67" s="18" t="n">
        <v>420.76767121</v>
      </c>
      <c r="L67" s="20" t="n">
        <v>2.92991006</v>
      </c>
      <c r="M67" s="18" t="s">
        <v>327</v>
      </c>
      <c r="N67" s="20" t="s">
        <v>327</v>
      </c>
      <c r="O67" s="18" t="s">
        <v>327</v>
      </c>
      <c r="P67" s="20" t="s">
        <v>327</v>
      </c>
      <c r="Q67" s="18" t="s">
        <v>327</v>
      </c>
      <c r="R67" s="20" t="s">
        <v>327</v>
      </c>
      <c r="S67" s="18" t="n">
        <v>327.92525379</v>
      </c>
      <c r="T67" s="20" t="n">
        <v>6.97972704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(399.0/B73*100)</f>
        <v/>
      </c>
      <c r="D73" s="19" t="n">
        <v>7850</v>
      </c>
      <c r="E73" s="18" t="n">
        <v>412.40652105</v>
      </c>
      <c r="F73" s="20" t="n">
        <v>2.77146609</v>
      </c>
      <c r="G73" s="18" t="n">
        <v>431.1149871</v>
      </c>
      <c r="H73" s="20" t="n">
        <v>3.75139631</v>
      </c>
      <c r="I73" s="18" t="n">
        <v>405.16946254</v>
      </c>
      <c r="J73" s="20" t="n">
        <v>5.54705256</v>
      </c>
      <c r="K73" s="18" t="n">
        <v>435.30911062</v>
      </c>
      <c r="L73" s="20" t="n">
        <v>3.63278398</v>
      </c>
      <c r="M73" s="18" t="s">
        <v>327</v>
      </c>
      <c r="N73" s="20" t="s">
        <v>327</v>
      </c>
      <c r="O73" s="18" t="s">
        <v>327</v>
      </c>
      <c r="P73" s="20" t="s">
        <v>327</v>
      </c>
      <c r="Q73" s="18" t="s">
        <v>327</v>
      </c>
      <c r="R73" s="20" t="s">
        <v>327</v>
      </c>
      <c r="S73" s="18" t="n">
        <v>384.27824492</v>
      </c>
      <c r="T73" s="20" t="n">
        <v>9.2331387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464.19494034</v>
      </c>
      <c r="F7" s="20" t="n">
        <v>3.66590702</v>
      </c>
      <c r="G7" s="18" t="n">
        <v>486.80368848</v>
      </c>
      <c r="H7" s="20" t="n">
        <v>3.1942267</v>
      </c>
      <c r="I7" s="18" t="n">
        <v>493.61733444</v>
      </c>
      <c r="J7" s="20" t="n">
        <v>7.74559509</v>
      </c>
      <c r="K7" s="18" t="n">
        <v>530.20051232</v>
      </c>
      <c r="L7" s="20" t="n">
        <v>1.84376291</v>
      </c>
      <c r="M7" s="18" t="s">
        <v>327</v>
      </c>
      <c r="N7" s="20" t="s">
        <v>327</v>
      </c>
      <c r="O7" s="18" t="s">
        <v>327</v>
      </c>
      <c r="P7" s="20" t="s">
        <v>327</v>
      </c>
      <c r="Q7" s="18" t="s">
        <v>327</v>
      </c>
      <c r="R7" s="20" t="s">
        <v>327</v>
      </c>
      <c r="S7" s="18" t="n">
        <v>483.38486199</v>
      </c>
      <c r="T7" s="20" t="n">
        <v>4.5897678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(8443.0/B9*100)</f>
        <v/>
      </c>
      <c r="D9" s="19" t="n">
        <v>1208</v>
      </c>
      <c r="E9" s="18" t="n">
        <v>434.16676762</v>
      </c>
      <c r="F9" s="20" t="n">
        <v>7.58026215</v>
      </c>
      <c r="G9" s="18" t="n">
        <v>469.40184377</v>
      </c>
      <c r="H9" s="20" t="n">
        <v>7.15428318</v>
      </c>
      <c r="I9" s="18" t="n">
        <v>476.59027957</v>
      </c>
      <c r="J9" s="20" t="n">
        <v>11.36758829</v>
      </c>
      <c r="K9" s="18" t="s">
        <v>327</v>
      </c>
      <c r="L9" s="20" t="s">
        <v>327</v>
      </c>
      <c r="M9" s="18" t="s">
        <v>327</v>
      </c>
      <c r="N9" s="20" t="s">
        <v>327</v>
      </c>
      <c r="O9" s="18" t="n">
        <v>374.78530698</v>
      </c>
      <c r="P9" s="20" t="n">
        <v>11.62763904</v>
      </c>
      <c r="Q9" s="18" t="s">
        <v>327</v>
      </c>
      <c r="R9" s="20" t="s">
        <v>327</v>
      </c>
      <c r="S9" s="18" t="n">
        <v>465.33119517</v>
      </c>
      <c r="T9" s="20" t="n">
        <v>7.4633821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(194.0/B13*100)</f>
        <v/>
      </c>
      <c r="D13" s="19" t="n">
        <v>6967</v>
      </c>
      <c r="E13" s="18" t="n">
        <v>427.7884869</v>
      </c>
      <c r="F13" s="20" t="n">
        <v>7.16723373</v>
      </c>
      <c r="G13" s="18" t="n">
        <v>465.70782818</v>
      </c>
      <c r="H13" s="20" t="n">
        <v>8.79524191</v>
      </c>
      <c r="I13" s="18" t="n">
        <v>489.63299005</v>
      </c>
      <c r="J13" s="20" t="n">
        <v>22.52951348</v>
      </c>
      <c r="K13" s="18" t="n">
        <v>511.30419768</v>
      </c>
      <c r="L13" s="20" t="n">
        <v>2.36876931</v>
      </c>
      <c r="M13" s="18" t="s">
        <v>327</v>
      </c>
      <c r="N13" s="20" t="s">
        <v>327</v>
      </c>
      <c r="O13" s="18" t="n">
        <v>436.36003517</v>
      </c>
      <c r="P13" s="20" t="n">
        <v>6.43426798</v>
      </c>
      <c r="Q13" s="18" t="s">
        <v>327</v>
      </c>
      <c r="R13" s="20" t="s">
        <v>327</v>
      </c>
      <c r="S13" s="18" t="n">
        <v>457.5070176</v>
      </c>
      <c r="T13" s="20" t="n">
        <v>6.9829798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(52.0/B18*100)</f>
        <v/>
      </c>
      <c r="D18" s="19" t="n">
        <v>5480</v>
      </c>
      <c r="E18" s="18" t="n">
        <v>396.66235836</v>
      </c>
      <c r="F18" s="20" t="n">
        <v>4.42975974</v>
      </c>
      <c r="G18" s="18" t="n">
        <v>469.10223623</v>
      </c>
      <c r="H18" s="20" t="n">
        <v>4.13696289</v>
      </c>
      <c r="I18" s="18" t="n">
        <v>480.51022359</v>
      </c>
      <c r="J18" s="20" t="n">
        <v>3.96048724</v>
      </c>
      <c r="K18" s="18" t="n">
        <v>453.29258969</v>
      </c>
      <c r="L18" s="20" t="n">
        <v>4.7530233</v>
      </c>
      <c r="M18" s="18" t="s">
        <v>327</v>
      </c>
      <c r="N18" s="20" t="s">
        <v>327</v>
      </c>
      <c r="O18" s="18" t="s">
        <v>327</v>
      </c>
      <c r="P18" s="20" t="s">
        <v>327</v>
      </c>
      <c r="Q18" s="18" t="s">
        <v>327</v>
      </c>
      <c r="R18" s="20" t="s">
        <v>327</v>
      </c>
      <c r="S18" s="18" t="n">
        <v>415.0925933</v>
      </c>
      <c r="T18" s="20" t="n">
        <v>7.96074035</v>
      </c>
    </row>
    <row r="19" spans="1:20">
      <c r="A19" s="15" t="s">
        <v>339</v>
      </c>
      <c r="B19" s="17" t="n">
        <v>5658</v>
      </c>
      <c r="C19" s="18">
        <f>(268.0/B19*100)</f>
        <v/>
      </c>
      <c r="D19" s="19" t="n">
        <v>5390</v>
      </c>
      <c r="E19" s="18" t="n">
        <v>405.2038421</v>
      </c>
      <c r="F19" s="20" t="n">
        <v>6.51048203</v>
      </c>
      <c r="G19" s="18" t="n">
        <v>449.11932982</v>
      </c>
      <c r="H19" s="20" t="n">
        <v>5.65754226</v>
      </c>
      <c r="I19" s="18" t="n">
        <v>457.629476</v>
      </c>
      <c r="J19" s="20" t="n">
        <v>7.36505164</v>
      </c>
      <c r="K19" s="18" t="n">
        <v>491.08886027</v>
      </c>
      <c r="L19" s="20" t="n">
        <v>2.46852131</v>
      </c>
      <c r="M19" s="18" t="s">
        <v>327</v>
      </c>
      <c r="N19" s="20" t="s">
        <v>327</v>
      </c>
      <c r="O19" s="18" t="s">
        <v>327</v>
      </c>
      <c r="P19" s="20" t="s">
        <v>327</v>
      </c>
      <c r="Q19" s="18" t="s">
        <v>327</v>
      </c>
      <c r="R19" s="20" t="s">
        <v>327</v>
      </c>
      <c r="S19" s="18" t="n">
        <v>434.06625373</v>
      </c>
      <c r="T19" s="20" t="n">
        <v>7.50271459</v>
      </c>
    </row>
    <row r="20" spans="1:20">
      <c r="A20" s="15" t="s">
        <v>340</v>
      </c>
      <c r="B20" s="17" t="n">
        <v>3371</v>
      </c>
      <c r="C20" s="18">
        <f>(82.0/B20*100)</f>
        <v/>
      </c>
      <c r="D20" s="19" t="n">
        <v>3289</v>
      </c>
      <c r="E20" s="18" t="n">
        <v>405.02003798</v>
      </c>
      <c r="F20" s="20" t="n">
        <v>8.460755069999999</v>
      </c>
      <c r="G20" s="18" t="n">
        <v>432.63520779</v>
      </c>
      <c r="H20" s="20" t="n">
        <v>7.03907267</v>
      </c>
      <c r="I20" s="18" t="n">
        <v>417.14438571</v>
      </c>
      <c r="J20" s="20" t="n">
        <v>14.50679801</v>
      </c>
      <c r="K20" s="18" t="n">
        <v>484.13350066</v>
      </c>
      <c r="L20" s="20" t="n">
        <v>1.70062162</v>
      </c>
      <c r="M20" s="18" t="s">
        <v>327</v>
      </c>
      <c r="N20" s="20" t="s">
        <v>327</v>
      </c>
      <c r="O20" s="18" t="s">
        <v>327</v>
      </c>
      <c r="P20" s="20" t="s">
        <v>327</v>
      </c>
      <c r="Q20" s="18" t="s">
        <v>327</v>
      </c>
      <c r="R20" s="20" t="s">
        <v>327</v>
      </c>
      <c r="S20" s="18" t="n">
        <v>419.62562797</v>
      </c>
      <c r="T20" s="20" t="n">
        <v>7.1964187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(690.0/B23*100)</f>
        <v/>
      </c>
      <c r="D23" s="19" t="n">
        <v>10893</v>
      </c>
      <c r="E23" s="18" t="n">
        <v>419.55585093</v>
      </c>
      <c r="F23" s="20" t="n">
        <v>5.51481559</v>
      </c>
      <c r="G23" s="18" t="n">
        <v>453.05163232</v>
      </c>
      <c r="H23" s="20" t="n">
        <v>4.03650588</v>
      </c>
      <c r="I23" s="18" t="n">
        <v>466.38392795</v>
      </c>
      <c r="J23" s="20" t="n">
        <v>6.56051526</v>
      </c>
      <c r="K23" s="18" t="n">
        <v>501.07728139</v>
      </c>
      <c r="L23" s="20" t="n">
        <v>2.63277914</v>
      </c>
      <c r="M23" s="18" t="s">
        <v>327</v>
      </c>
      <c r="N23" s="20" t="s">
        <v>327</v>
      </c>
      <c r="O23" s="18" t="s">
        <v>327</v>
      </c>
      <c r="P23" s="20" t="s">
        <v>327</v>
      </c>
      <c r="Q23" s="18" t="s">
        <v>327</v>
      </c>
      <c r="R23" s="20" t="s">
        <v>327</v>
      </c>
      <c r="S23" s="18" t="n">
        <v>442.52937811</v>
      </c>
      <c r="T23" s="20" t="n">
        <v>6.18889934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490.94487271</v>
      </c>
      <c r="F25" s="20" t="n">
        <v>5.31599601</v>
      </c>
      <c r="G25" s="18" t="n">
        <v>517.91147027</v>
      </c>
      <c r="H25" s="20" t="n">
        <v>4.12351754</v>
      </c>
      <c r="I25" s="18" t="n">
        <v>532.50057164</v>
      </c>
      <c r="J25" s="20" t="n">
        <v>7.01309542</v>
      </c>
      <c r="K25" s="18" t="n">
        <v>519.03114823</v>
      </c>
      <c r="L25" s="20" t="n">
        <v>3.5595895</v>
      </c>
      <c r="M25" s="18" t="s">
        <v>327</v>
      </c>
      <c r="N25" s="20" t="s">
        <v>327</v>
      </c>
      <c r="O25" s="18" t="s">
        <v>327</v>
      </c>
      <c r="P25" s="20" t="s">
        <v>327</v>
      </c>
      <c r="Q25" s="18" t="s">
        <v>327</v>
      </c>
      <c r="R25" s="20" t="s">
        <v>327</v>
      </c>
      <c r="S25" s="18" t="n">
        <v>506.06398209</v>
      </c>
      <c r="T25" s="20" t="n">
        <v>9.00223523</v>
      </c>
    </row>
    <row r="26" spans="1:20">
      <c r="A26" s="15" t="s">
        <v>346</v>
      </c>
      <c r="B26" s="17" t="n">
        <v>4869</v>
      </c>
      <c r="C26" s="18">
        <f>(186.0/B26*100)</f>
        <v/>
      </c>
      <c r="D26" s="19" t="n">
        <v>4683</v>
      </c>
      <c r="E26" s="18" t="n">
        <v>460.06075969</v>
      </c>
      <c r="F26" s="20" t="n">
        <v>4.54762229</v>
      </c>
      <c r="G26" s="18" t="n">
        <v>476.50963161</v>
      </c>
      <c r="H26" s="20" t="n">
        <v>3.35427067</v>
      </c>
      <c r="I26" s="18" t="n">
        <v>477.38883418</v>
      </c>
      <c r="J26" s="20" t="n">
        <v>6.25202233</v>
      </c>
      <c r="K26" s="18" t="n">
        <v>503.65984055</v>
      </c>
      <c r="L26" s="20" t="n">
        <v>1.85827654</v>
      </c>
      <c r="M26" s="18" t="s">
        <v>327</v>
      </c>
      <c r="N26" s="20" t="s">
        <v>327</v>
      </c>
      <c r="O26" s="18" t="s">
        <v>327</v>
      </c>
      <c r="P26" s="20" t="s">
        <v>327</v>
      </c>
      <c r="Q26" s="18" t="s">
        <v>327</v>
      </c>
      <c r="R26" s="20" t="s">
        <v>327</v>
      </c>
      <c r="S26" s="18" t="n">
        <v>460.63317661</v>
      </c>
      <c r="T26" s="20" t="n">
        <v>7.23484971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(36.0/B32*100)</f>
        <v/>
      </c>
      <c r="D32" s="19" t="n">
        <v>4442</v>
      </c>
      <c r="E32" s="18" t="n">
        <v>458.45554281</v>
      </c>
      <c r="F32" s="20" t="n">
        <v>4.04547684</v>
      </c>
      <c r="G32" s="18" t="n">
        <v>496.06202229</v>
      </c>
      <c r="H32" s="20" t="n">
        <v>3.94992239</v>
      </c>
      <c r="I32" s="18" t="n">
        <v>512.0293151</v>
      </c>
      <c r="J32" s="20" t="n">
        <v>5.89312491</v>
      </c>
      <c r="K32" s="18" t="n">
        <v>512.921909</v>
      </c>
      <c r="L32" s="20" t="n">
        <v>2.68930248</v>
      </c>
      <c r="M32" s="18" t="s">
        <v>327</v>
      </c>
      <c r="N32" s="20" t="s">
        <v>327</v>
      </c>
      <c r="O32" s="18" t="s">
        <v>327</v>
      </c>
      <c r="P32" s="20" t="s">
        <v>327</v>
      </c>
      <c r="Q32" s="18" t="s">
        <v>327</v>
      </c>
      <c r="R32" s="20" t="s">
        <v>327</v>
      </c>
      <c r="S32" s="18" t="n">
        <v>464.93453629</v>
      </c>
      <c r="T32" s="20" t="n">
        <v>7.8918531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(137.0/B34*100)</f>
        <v/>
      </c>
      <c r="D34" s="19" t="n">
        <v>6213</v>
      </c>
      <c r="E34" s="18" t="n">
        <v>411.23255776</v>
      </c>
      <c r="F34" s="20" t="n">
        <v>4.17131856</v>
      </c>
      <c r="G34" s="18" t="n">
        <v>448.44234602</v>
      </c>
      <c r="H34" s="20" t="n">
        <v>4.07487409</v>
      </c>
      <c r="I34" s="18" t="n">
        <v>443.65209197</v>
      </c>
      <c r="J34" s="20" t="n">
        <v>6.17462136</v>
      </c>
      <c r="K34" s="18" t="n">
        <v>484.84241139</v>
      </c>
      <c r="L34" s="20" t="n">
        <v>2.69159379</v>
      </c>
      <c r="M34" s="18" t="s">
        <v>327</v>
      </c>
      <c r="N34" s="20" t="s">
        <v>327</v>
      </c>
      <c r="O34" s="18" t="n">
        <v>306.56969545</v>
      </c>
      <c r="P34" s="20" t="n">
        <v>10.27624616</v>
      </c>
      <c r="Q34" s="18" t="s">
        <v>327</v>
      </c>
      <c r="R34" s="20" t="s">
        <v>327</v>
      </c>
      <c r="S34" s="18" t="n">
        <v>443.21651997</v>
      </c>
      <c r="T34" s="20" t="n">
        <v>5.20161501</v>
      </c>
    </row>
    <row r="35" spans="1:20">
      <c r="A35" s="15" t="s">
        <v>355</v>
      </c>
      <c r="B35" s="17" t="n">
        <v>6406</v>
      </c>
      <c r="C35" s="18">
        <f>(106.0/B35*100)</f>
        <v/>
      </c>
      <c r="D35" s="19" t="n">
        <v>6300</v>
      </c>
      <c r="E35" s="18" t="n">
        <v>485.49496848</v>
      </c>
      <c r="F35" s="20" t="n">
        <v>4.58524802</v>
      </c>
      <c r="G35" s="18" t="n">
        <v>522.91963197</v>
      </c>
      <c r="H35" s="20" t="n">
        <v>3.4510167</v>
      </c>
      <c r="I35" s="18" t="n">
        <v>524.0303258500001</v>
      </c>
      <c r="J35" s="20" t="n">
        <v>5.87869935</v>
      </c>
      <c r="K35" s="18" t="n">
        <v>515.40103217</v>
      </c>
      <c r="L35" s="20" t="n">
        <v>2.23984643</v>
      </c>
      <c r="M35" s="18" t="s">
        <v>327</v>
      </c>
      <c r="N35" s="20" t="s">
        <v>327</v>
      </c>
      <c r="O35" s="18" t="n">
        <v>374.85244494</v>
      </c>
      <c r="P35" s="20" t="n">
        <v>5.84040672</v>
      </c>
      <c r="Q35" s="18" t="s">
        <v>327</v>
      </c>
      <c r="R35" s="20" t="s">
        <v>327</v>
      </c>
      <c r="S35" s="18" t="n">
        <v>516.19300255</v>
      </c>
      <c r="T35" s="20" t="n">
        <v>5.47507786</v>
      </c>
    </row>
    <row r="36" spans="1:20">
      <c r="A36" s="15" t="s">
        <v>356</v>
      </c>
      <c r="B36" s="17" t="n">
        <v>6736</v>
      </c>
      <c r="C36" s="18">
        <f>(132.0/B36*100)</f>
        <v/>
      </c>
      <c r="D36" s="19" t="n">
        <v>6604</v>
      </c>
      <c r="E36" s="18" t="n">
        <v>431.29949285</v>
      </c>
      <c r="F36" s="20" t="n">
        <v>5.38213555</v>
      </c>
      <c r="G36" s="18" t="n">
        <v>469.31761617</v>
      </c>
      <c r="H36" s="20" t="n">
        <v>4.03817044</v>
      </c>
      <c r="I36" s="18" t="n">
        <v>493.22660201</v>
      </c>
      <c r="J36" s="20" t="n">
        <v>4.18924061</v>
      </c>
      <c r="K36" s="18" t="n">
        <v>503.53411424</v>
      </c>
      <c r="L36" s="20" t="n">
        <v>2.14566851</v>
      </c>
      <c r="M36" s="18" t="s">
        <v>327</v>
      </c>
      <c r="N36" s="20" t="s">
        <v>327</v>
      </c>
      <c r="O36" s="18" t="s">
        <v>327</v>
      </c>
      <c r="P36" s="20" t="s">
        <v>327</v>
      </c>
      <c r="Q36" s="18" t="s">
        <v>327</v>
      </c>
      <c r="R36" s="20" t="s">
        <v>327</v>
      </c>
      <c r="S36" s="18" t="n">
        <v>476.2764876</v>
      </c>
      <c r="T36" s="20" t="n">
        <v>5.30542329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(5818.0/B40*100)</f>
        <v/>
      </c>
      <c r="D40" s="19" t="n">
        <v>8339</v>
      </c>
      <c r="E40" s="18" t="n">
        <v>457.59535804</v>
      </c>
      <c r="F40" s="20" t="n">
        <v>4.83333417</v>
      </c>
      <c r="G40" s="18" t="n">
        <v>517.90561899</v>
      </c>
      <c r="H40" s="20" t="n">
        <v>3.11999643</v>
      </c>
      <c r="I40" s="18" t="n">
        <v>525.1306547</v>
      </c>
      <c r="J40" s="20" t="n">
        <v>6.495427</v>
      </c>
      <c r="K40" s="18" t="n">
        <v>527.90431962</v>
      </c>
      <c r="L40" s="20" t="n">
        <v>4.16341999</v>
      </c>
      <c r="M40" s="18" t="s">
        <v>327</v>
      </c>
      <c r="N40" s="20" t="s">
        <v>327</v>
      </c>
      <c r="O40" s="18" t="n">
        <v>496.75531263</v>
      </c>
      <c r="P40" s="20" t="n">
        <v>2.35939816</v>
      </c>
      <c r="Q40" s="18" t="s">
        <v>327</v>
      </c>
      <c r="R40" s="20" t="s">
        <v>327</v>
      </c>
      <c r="S40" s="18" t="n">
        <v>457.9258271</v>
      </c>
      <c r="T40" s="20" t="n">
        <v>8.344319970000001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(230.0/B47*100)</f>
        <v/>
      </c>
      <c r="D47" s="19" t="n">
        <v>5698</v>
      </c>
      <c r="E47" s="18" t="n">
        <v>422.50253588</v>
      </c>
      <c r="F47" s="20" t="n">
        <v>4.37204063</v>
      </c>
      <c r="G47" s="18" t="n">
        <v>469.49519183</v>
      </c>
      <c r="H47" s="20" t="n">
        <v>4.38190564</v>
      </c>
      <c r="I47" s="18" t="n">
        <v>441.95310946</v>
      </c>
      <c r="J47" s="20" t="n">
        <v>6.21750774</v>
      </c>
      <c r="K47" s="18" t="n">
        <v>451.12537899</v>
      </c>
      <c r="L47" s="20" t="n">
        <v>5.7320013</v>
      </c>
      <c r="M47" s="18" t="s">
        <v>327</v>
      </c>
      <c r="N47" s="20" t="s">
        <v>327</v>
      </c>
      <c r="O47" s="18" t="s">
        <v>327</v>
      </c>
      <c r="P47" s="20" t="s">
        <v>327</v>
      </c>
      <c r="Q47" s="18" t="s">
        <v>327</v>
      </c>
      <c r="R47" s="20" t="s">
        <v>327</v>
      </c>
      <c r="S47" s="18" t="n">
        <v>434.67772453</v>
      </c>
      <c r="T47" s="20" t="n">
        <v>6.08115279</v>
      </c>
    </row>
    <row r="48" spans="1:20">
      <c r="A48" s="15" t="s">
        <v>368</v>
      </c>
      <c r="B48" s="17" t="n">
        <v>9841</v>
      </c>
      <c r="C48" s="18">
        <f>(31.0/B48*100)</f>
        <v/>
      </c>
      <c r="D48" s="19" t="n">
        <v>9810</v>
      </c>
      <c r="E48" s="18" t="n">
        <v>491.92348397</v>
      </c>
      <c r="F48" s="20" t="n">
        <v>5.78182254</v>
      </c>
      <c r="G48" s="18" t="n">
        <v>507.11587089</v>
      </c>
      <c r="H48" s="20" t="n">
        <v>5.01400529</v>
      </c>
      <c r="I48" s="18" t="n">
        <v>500.13954183</v>
      </c>
      <c r="J48" s="20" t="n">
        <v>11.62716191</v>
      </c>
      <c r="K48" s="18" t="n">
        <v>535.94062128</v>
      </c>
      <c r="L48" s="20" t="n">
        <v>4.55308929</v>
      </c>
      <c r="M48" s="18" t="s">
        <v>327</v>
      </c>
      <c r="N48" s="20" t="s">
        <v>327</v>
      </c>
      <c r="O48" s="18" t="s">
        <v>327</v>
      </c>
      <c r="P48" s="20" t="s">
        <v>327</v>
      </c>
      <c r="Q48" s="18" t="s">
        <v>327</v>
      </c>
      <c r="R48" s="20" t="s">
        <v>327</v>
      </c>
      <c r="S48" s="18" t="n">
        <v>450.13837258</v>
      </c>
      <c r="T48" s="20" t="n">
        <v>15.52215627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(157.0/B52*100)</f>
        <v/>
      </c>
      <c r="D52" s="19" t="n">
        <v>5652</v>
      </c>
      <c r="E52" s="18" t="n">
        <v>425.68942694</v>
      </c>
      <c r="F52" s="20" t="n">
        <v>3.98606633</v>
      </c>
      <c r="G52" s="18" t="n">
        <v>463.27677742</v>
      </c>
      <c r="H52" s="20" t="n">
        <v>4.45462232</v>
      </c>
      <c r="I52" s="18" t="n">
        <v>488.31204913</v>
      </c>
      <c r="J52" s="20" t="n">
        <v>6.84653744</v>
      </c>
      <c r="K52" s="18" t="n">
        <v>485.33342368</v>
      </c>
      <c r="L52" s="20" t="n">
        <v>2.56869582</v>
      </c>
      <c r="M52" s="18" t="s">
        <v>327</v>
      </c>
      <c r="N52" s="20" t="s">
        <v>327</v>
      </c>
      <c r="O52" s="18" t="s">
        <v>327</v>
      </c>
      <c r="P52" s="20" t="s">
        <v>327</v>
      </c>
      <c r="Q52" s="18" t="s">
        <v>327</v>
      </c>
      <c r="R52" s="20" t="s">
        <v>327</v>
      </c>
      <c r="S52" s="18" t="n">
        <v>429.10193378</v>
      </c>
      <c r="T52" s="20" t="n">
        <v>6.99115093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512.38900667</v>
      </c>
      <c r="F56" s="20" t="n">
        <v>4.53690537</v>
      </c>
      <c r="G56" s="18" t="n">
        <v>524.25436355</v>
      </c>
      <c r="H56" s="20" t="n">
        <v>4.00012856</v>
      </c>
      <c r="I56" s="18" t="n">
        <v>528.03310146</v>
      </c>
      <c r="J56" s="20" t="n">
        <v>6.62556785</v>
      </c>
      <c r="K56" s="18" t="n">
        <v>524.99526096</v>
      </c>
      <c r="L56" s="20" t="n">
        <v>2.62284739</v>
      </c>
      <c r="M56" s="18" t="s">
        <v>327</v>
      </c>
      <c r="N56" s="20" t="s">
        <v>327</v>
      </c>
      <c r="O56" s="18" t="s">
        <v>327</v>
      </c>
      <c r="P56" s="20" t="s">
        <v>327</v>
      </c>
      <c r="Q56" s="18" t="s">
        <v>327</v>
      </c>
      <c r="R56" s="20" t="s">
        <v>327</v>
      </c>
      <c r="S56" s="18" t="n">
        <v>504.82668698</v>
      </c>
      <c r="T56" s="20" t="n">
        <v>11.01641689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434.51402864</v>
      </c>
      <c r="F61" s="20" t="n">
        <v>3.52559394</v>
      </c>
      <c r="G61" s="18" t="n">
        <v>469.57837092</v>
      </c>
      <c r="H61" s="20" t="n">
        <v>4.77780668</v>
      </c>
      <c r="I61" s="18" t="n">
        <v>472.80252208</v>
      </c>
      <c r="J61" s="20" t="n">
        <v>6.43506923</v>
      </c>
      <c r="K61" s="18" t="n">
        <v>492.6609931</v>
      </c>
      <c r="L61" s="20" t="n">
        <v>2.86212518</v>
      </c>
      <c r="M61" s="18" t="s">
        <v>327</v>
      </c>
      <c r="N61" s="20" t="s">
        <v>327</v>
      </c>
      <c r="O61" s="18" t="s">
        <v>327</v>
      </c>
      <c r="P61" s="20" t="s">
        <v>327</v>
      </c>
      <c r="Q61" s="18" t="s">
        <v>327</v>
      </c>
      <c r="R61" s="20" t="s">
        <v>327</v>
      </c>
      <c r="S61" s="18" t="n">
        <v>428.68115767</v>
      </c>
      <c r="T61" s="20" t="n">
        <v>7.3816573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(120.0/B67*100)</f>
        <v/>
      </c>
      <c r="D67" s="19" t="n">
        <v>6851</v>
      </c>
      <c r="E67" s="18" t="n">
        <v>359.69389391</v>
      </c>
      <c r="F67" s="20" t="n">
        <v>2.55517967</v>
      </c>
      <c r="G67" s="18" t="n">
        <v>416.54628809</v>
      </c>
      <c r="H67" s="20" t="n">
        <v>3.3417274</v>
      </c>
      <c r="I67" s="18" t="n">
        <v>385.62711888</v>
      </c>
      <c r="J67" s="20" t="n">
        <v>6.01340276</v>
      </c>
      <c r="K67" s="18" t="n">
        <v>420.76767121</v>
      </c>
      <c r="L67" s="20" t="n">
        <v>2.92991006</v>
      </c>
      <c r="M67" s="18" t="s">
        <v>327</v>
      </c>
      <c r="N67" s="20" t="s">
        <v>327</v>
      </c>
      <c r="O67" s="18" t="s">
        <v>327</v>
      </c>
      <c r="P67" s="20" t="s">
        <v>327</v>
      </c>
      <c r="Q67" s="18" t="s">
        <v>327</v>
      </c>
      <c r="R67" s="20" t="s">
        <v>327</v>
      </c>
      <c r="S67" s="18" t="n">
        <v>326.16527453</v>
      </c>
      <c r="T67" s="20" t="n">
        <v>6.76619466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(399.0/B73*100)</f>
        <v/>
      </c>
      <c r="D73" s="19" t="n">
        <v>7850</v>
      </c>
      <c r="E73" s="18" t="n">
        <v>411.55420381</v>
      </c>
      <c r="F73" s="20" t="n">
        <v>2.73076684</v>
      </c>
      <c r="G73" s="18" t="n">
        <v>432.37167645</v>
      </c>
      <c r="H73" s="20" t="n">
        <v>3.84680159</v>
      </c>
      <c r="I73" s="18" t="n">
        <v>408.94268143</v>
      </c>
      <c r="J73" s="20" t="n">
        <v>5.16397904</v>
      </c>
      <c r="K73" s="18" t="n">
        <v>435.30911062</v>
      </c>
      <c r="L73" s="20" t="n">
        <v>3.63278398</v>
      </c>
      <c r="M73" s="18" t="s">
        <v>327</v>
      </c>
      <c r="N73" s="20" t="s">
        <v>327</v>
      </c>
      <c r="O73" s="18" t="s">
        <v>327</v>
      </c>
      <c r="P73" s="20" t="s">
        <v>327</v>
      </c>
      <c r="Q73" s="18" t="s">
        <v>327</v>
      </c>
      <c r="R73" s="20" t="s">
        <v>327</v>
      </c>
      <c r="S73" s="18" t="n">
        <v>380.35930304</v>
      </c>
      <c r="T73" s="20" t="n">
        <v>9.069590720000001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459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464.85914886</v>
      </c>
      <c r="F7" s="20" t="n">
        <v>3.6211022</v>
      </c>
      <c r="G7" s="18" t="n">
        <v>484.28519663</v>
      </c>
      <c r="H7" s="20" t="n">
        <v>3.17933542</v>
      </c>
      <c r="I7" s="18" t="n">
        <v>501.30013291</v>
      </c>
      <c r="J7" s="20" t="n">
        <v>6.22010512</v>
      </c>
      <c r="K7" s="18" t="n">
        <v>530.20051232</v>
      </c>
      <c r="L7" s="20" t="n">
        <v>1.84376291</v>
      </c>
      <c r="M7" s="18" t="s">
        <v>327</v>
      </c>
      <c r="N7" s="20" t="s">
        <v>327</v>
      </c>
      <c r="O7" s="18" t="s">
        <v>327</v>
      </c>
      <c r="P7" s="20" t="s">
        <v>327</v>
      </c>
      <c r="Q7" s="18" t="s">
        <v>327</v>
      </c>
      <c r="R7" s="20" t="s">
        <v>327</v>
      </c>
      <c r="S7" s="18" t="n">
        <v>482.98627148</v>
      </c>
      <c r="T7" s="20" t="n">
        <v>4.67673223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(8443.0/B9*100)</f>
        <v/>
      </c>
      <c r="D9" s="19" t="n">
        <v>1208</v>
      </c>
      <c r="E9" s="18" t="n">
        <v>437.55627756</v>
      </c>
      <c r="F9" s="20" t="n">
        <v>7.87540128</v>
      </c>
      <c r="G9" s="18" t="n">
        <v>466.85072513</v>
      </c>
      <c r="H9" s="20" t="n">
        <v>7.72436345</v>
      </c>
      <c r="I9" s="18" t="n">
        <v>480.77652569</v>
      </c>
      <c r="J9" s="20" t="n">
        <v>9.991468920000001</v>
      </c>
      <c r="K9" s="18" t="s">
        <v>327</v>
      </c>
      <c r="L9" s="20" t="s">
        <v>327</v>
      </c>
      <c r="M9" s="18" t="s">
        <v>327</v>
      </c>
      <c r="N9" s="20" t="s">
        <v>327</v>
      </c>
      <c r="O9" s="18" t="n">
        <v>374.78530698</v>
      </c>
      <c r="P9" s="20" t="n">
        <v>11.62763904</v>
      </c>
      <c r="Q9" s="18" t="s">
        <v>327</v>
      </c>
      <c r="R9" s="20" t="s">
        <v>327</v>
      </c>
      <c r="S9" s="18" t="n">
        <v>462.09454875</v>
      </c>
      <c r="T9" s="20" t="n">
        <v>7.22828568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(194.0/B13*100)</f>
        <v/>
      </c>
      <c r="D13" s="19" t="n">
        <v>6967</v>
      </c>
      <c r="E13" s="18" t="n">
        <v>425.97097669</v>
      </c>
      <c r="F13" s="20" t="n">
        <v>7.96666862</v>
      </c>
      <c r="G13" s="18" t="n">
        <v>463.62044462</v>
      </c>
      <c r="H13" s="20" t="n">
        <v>9.5249845</v>
      </c>
      <c r="I13" s="18" t="n">
        <v>488.70071408</v>
      </c>
      <c r="J13" s="20" t="n">
        <v>19.43405758</v>
      </c>
      <c r="K13" s="18" t="n">
        <v>511.30419768</v>
      </c>
      <c r="L13" s="20" t="n">
        <v>2.36876931</v>
      </c>
      <c r="M13" s="18" t="s">
        <v>327</v>
      </c>
      <c r="N13" s="20" t="s">
        <v>327</v>
      </c>
      <c r="O13" s="18" t="n">
        <v>436.36003517</v>
      </c>
      <c r="P13" s="20" t="n">
        <v>6.43426798</v>
      </c>
      <c r="Q13" s="18" t="s">
        <v>327</v>
      </c>
      <c r="R13" s="20" t="s">
        <v>327</v>
      </c>
      <c r="S13" s="18" t="n">
        <v>457.24387218</v>
      </c>
      <c r="T13" s="20" t="n">
        <v>6.92947558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(52.0/B18*100)</f>
        <v/>
      </c>
      <c r="D18" s="19" t="n">
        <v>5480</v>
      </c>
      <c r="E18" s="18" t="n">
        <v>395.0474035</v>
      </c>
      <c r="F18" s="20" t="n">
        <v>4.46965211</v>
      </c>
      <c r="G18" s="18" t="n">
        <v>461.95807133</v>
      </c>
      <c r="H18" s="20" t="n">
        <v>4.1097415</v>
      </c>
      <c r="I18" s="18" t="n">
        <v>483.9755335</v>
      </c>
      <c r="J18" s="20" t="n">
        <v>3.77080802</v>
      </c>
      <c r="K18" s="18" t="n">
        <v>453.29258969</v>
      </c>
      <c r="L18" s="20" t="n">
        <v>4.7530233</v>
      </c>
      <c r="M18" s="18" t="s">
        <v>327</v>
      </c>
      <c r="N18" s="20" t="s">
        <v>327</v>
      </c>
      <c r="O18" s="18" t="s">
        <v>327</v>
      </c>
      <c r="P18" s="20" t="s">
        <v>327</v>
      </c>
      <c r="Q18" s="18" t="s">
        <v>327</v>
      </c>
      <c r="R18" s="20" t="s">
        <v>327</v>
      </c>
      <c r="S18" s="18" t="n">
        <v>416.41081893</v>
      </c>
      <c r="T18" s="20" t="n">
        <v>7.76345473</v>
      </c>
    </row>
    <row r="19" spans="1:20">
      <c r="A19" s="15" t="s">
        <v>339</v>
      </c>
      <c r="B19" s="17" t="n">
        <v>5658</v>
      </c>
      <c r="C19" s="18">
        <f>(268.0/B19*100)</f>
        <v/>
      </c>
      <c r="D19" s="19" t="n">
        <v>5390</v>
      </c>
      <c r="E19" s="18" t="n">
        <v>408.23698675</v>
      </c>
      <c r="F19" s="20" t="n">
        <v>6.15740275</v>
      </c>
      <c r="G19" s="18" t="n">
        <v>438.54394166</v>
      </c>
      <c r="H19" s="20" t="n">
        <v>5.28592023</v>
      </c>
      <c r="I19" s="18" t="n">
        <v>476.57491545</v>
      </c>
      <c r="J19" s="20" t="n">
        <v>7.13317685</v>
      </c>
      <c r="K19" s="18" t="n">
        <v>491.08886027</v>
      </c>
      <c r="L19" s="20" t="n">
        <v>2.46852131</v>
      </c>
      <c r="M19" s="18" t="s">
        <v>327</v>
      </c>
      <c r="N19" s="20" t="s">
        <v>327</v>
      </c>
      <c r="O19" s="18" t="s">
        <v>327</v>
      </c>
      <c r="P19" s="20" t="s">
        <v>327</v>
      </c>
      <c r="Q19" s="18" t="s">
        <v>327</v>
      </c>
      <c r="R19" s="20" t="s">
        <v>327</v>
      </c>
      <c r="S19" s="18" t="n">
        <v>435.16610164</v>
      </c>
      <c r="T19" s="20" t="n">
        <v>7.0041701</v>
      </c>
    </row>
    <row r="20" spans="1:20">
      <c r="A20" s="15" t="s">
        <v>340</v>
      </c>
      <c r="B20" s="17" t="n">
        <v>3371</v>
      </c>
      <c r="C20" s="18">
        <f>(82.0/B20*100)</f>
        <v/>
      </c>
      <c r="D20" s="19" t="n">
        <v>3289</v>
      </c>
      <c r="E20" s="18" t="n">
        <v>412.20480111</v>
      </c>
      <c r="F20" s="20" t="n">
        <v>8.54678635</v>
      </c>
      <c r="G20" s="18" t="n">
        <v>431.71974226</v>
      </c>
      <c r="H20" s="20" t="n">
        <v>6.68467395</v>
      </c>
      <c r="I20" s="18" t="n">
        <v>408.16978081</v>
      </c>
      <c r="J20" s="20" t="n">
        <v>15.45644376</v>
      </c>
      <c r="K20" s="18" t="n">
        <v>484.13350066</v>
      </c>
      <c r="L20" s="20" t="n">
        <v>1.70062162</v>
      </c>
      <c r="M20" s="18" t="s">
        <v>327</v>
      </c>
      <c r="N20" s="20" t="s">
        <v>327</v>
      </c>
      <c r="O20" s="18" t="s">
        <v>327</v>
      </c>
      <c r="P20" s="20" t="s">
        <v>327</v>
      </c>
      <c r="Q20" s="18" t="s">
        <v>327</v>
      </c>
      <c r="R20" s="20" t="s">
        <v>327</v>
      </c>
      <c r="S20" s="18" t="n">
        <v>416.6602935</v>
      </c>
      <c r="T20" s="20" t="n">
        <v>7.39422502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(690.0/B23*100)</f>
        <v/>
      </c>
      <c r="D23" s="19" t="n">
        <v>10893</v>
      </c>
      <c r="E23" s="18" t="n">
        <v>418.66508363</v>
      </c>
      <c r="F23" s="20" t="n">
        <v>5.15724216</v>
      </c>
      <c r="G23" s="18" t="n">
        <v>452.33107966</v>
      </c>
      <c r="H23" s="20" t="n">
        <v>4.27859009</v>
      </c>
      <c r="I23" s="18" t="n">
        <v>468.90945759</v>
      </c>
      <c r="J23" s="20" t="n">
        <v>5.4870701</v>
      </c>
      <c r="K23" s="18" t="n">
        <v>501.07728139</v>
      </c>
      <c r="L23" s="20" t="n">
        <v>2.63277914</v>
      </c>
      <c r="M23" s="18" t="s">
        <v>327</v>
      </c>
      <c r="N23" s="20" t="s">
        <v>327</v>
      </c>
      <c r="O23" s="18" t="s">
        <v>327</v>
      </c>
      <c r="P23" s="20" t="s">
        <v>327</v>
      </c>
      <c r="Q23" s="18" t="s">
        <v>327</v>
      </c>
      <c r="R23" s="20" t="s">
        <v>327</v>
      </c>
      <c r="S23" s="18" t="n">
        <v>444.48601958</v>
      </c>
      <c r="T23" s="20" t="n">
        <v>6.07397013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499.84615478</v>
      </c>
      <c r="F25" s="20" t="n">
        <v>5.1954669</v>
      </c>
      <c r="G25" s="18" t="n">
        <v>514.84822156</v>
      </c>
      <c r="H25" s="20" t="n">
        <v>4.16021478</v>
      </c>
      <c r="I25" s="18" t="n">
        <v>537.56989843</v>
      </c>
      <c r="J25" s="20" t="n">
        <v>6.66899294</v>
      </c>
      <c r="K25" s="18" t="n">
        <v>519.03114823</v>
      </c>
      <c r="L25" s="20" t="n">
        <v>3.5595895</v>
      </c>
      <c r="M25" s="18" t="s">
        <v>327</v>
      </c>
      <c r="N25" s="20" t="s">
        <v>327</v>
      </c>
      <c r="O25" s="18" t="s">
        <v>327</v>
      </c>
      <c r="P25" s="20" t="s">
        <v>327</v>
      </c>
      <c r="Q25" s="18" t="s">
        <v>327</v>
      </c>
      <c r="R25" s="20" t="s">
        <v>327</v>
      </c>
      <c r="S25" s="18" t="n">
        <v>505.82250636</v>
      </c>
      <c r="T25" s="20" t="n">
        <v>8.744365</v>
      </c>
    </row>
    <row r="26" spans="1:20">
      <c r="A26" s="15" t="s">
        <v>346</v>
      </c>
      <c r="B26" s="17" t="n">
        <v>4869</v>
      </c>
      <c r="C26" s="18">
        <f>(186.0/B26*100)</f>
        <v/>
      </c>
      <c r="D26" s="19" t="n">
        <v>4683</v>
      </c>
      <c r="E26" s="18" t="n">
        <v>460.81437806</v>
      </c>
      <c r="F26" s="20" t="n">
        <v>5.06405529</v>
      </c>
      <c r="G26" s="18" t="n">
        <v>474.78923848</v>
      </c>
      <c r="H26" s="20" t="n">
        <v>3.13690693</v>
      </c>
      <c r="I26" s="18" t="n">
        <v>484.66138115</v>
      </c>
      <c r="J26" s="20" t="n">
        <v>6.40886561</v>
      </c>
      <c r="K26" s="18" t="n">
        <v>503.65984055</v>
      </c>
      <c r="L26" s="20" t="n">
        <v>1.85827654</v>
      </c>
      <c r="M26" s="18" t="s">
        <v>327</v>
      </c>
      <c r="N26" s="20" t="s">
        <v>327</v>
      </c>
      <c r="O26" s="18" t="s">
        <v>327</v>
      </c>
      <c r="P26" s="20" t="s">
        <v>327</v>
      </c>
      <c r="Q26" s="18" t="s">
        <v>327</v>
      </c>
      <c r="R26" s="20" t="s">
        <v>327</v>
      </c>
      <c r="S26" s="18" t="n">
        <v>458.60294684</v>
      </c>
      <c r="T26" s="20" t="n">
        <v>7.20774723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(36.0/B32*100)</f>
        <v/>
      </c>
      <c r="D32" s="19" t="n">
        <v>4442</v>
      </c>
      <c r="E32" s="18" t="n">
        <v>465.16602786</v>
      </c>
      <c r="F32" s="20" t="n">
        <v>4.53387122</v>
      </c>
      <c r="G32" s="18" t="n">
        <v>491.44498487</v>
      </c>
      <c r="H32" s="20" t="n">
        <v>4.15111005</v>
      </c>
      <c r="I32" s="18" t="n">
        <v>509.76544516</v>
      </c>
      <c r="J32" s="20" t="n">
        <v>5.53673591</v>
      </c>
      <c r="K32" s="18" t="n">
        <v>512.921909</v>
      </c>
      <c r="L32" s="20" t="n">
        <v>2.68930248</v>
      </c>
      <c r="M32" s="18" t="s">
        <v>327</v>
      </c>
      <c r="N32" s="20" t="s">
        <v>327</v>
      </c>
      <c r="O32" s="18" t="s">
        <v>327</v>
      </c>
      <c r="P32" s="20" t="s">
        <v>327</v>
      </c>
      <c r="Q32" s="18" t="s">
        <v>327</v>
      </c>
      <c r="R32" s="20" t="s">
        <v>327</v>
      </c>
      <c r="S32" s="18" t="n">
        <v>472.14856014</v>
      </c>
      <c r="T32" s="20" t="n">
        <v>8.01136578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(137.0/B34*100)</f>
        <v/>
      </c>
      <c r="D34" s="19" t="n">
        <v>6213</v>
      </c>
      <c r="E34" s="18" t="n">
        <v>414.987454</v>
      </c>
      <c r="F34" s="20" t="n">
        <v>4.07443436</v>
      </c>
      <c r="G34" s="18" t="n">
        <v>444.01858095</v>
      </c>
      <c r="H34" s="20" t="n">
        <v>3.86904498</v>
      </c>
      <c r="I34" s="18" t="n">
        <v>451.98636537</v>
      </c>
      <c r="J34" s="20" t="n">
        <v>7.00071915</v>
      </c>
      <c r="K34" s="18" t="n">
        <v>484.84241139</v>
      </c>
      <c r="L34" s="20" t="n">
        <v>2.69159379</v>
      </c>
      <c r="M34" s="18" t="s">
        <v>327</v>
      </c>
      <c r="N34" s="20" t="s">
        <v>327</v>
      </c>
      <c r="O34" s="18" t="n">
        <v>306.56969545</v>
      </c>
      <c r="P34" s="20" t="n">
        <v>10.27624616</v>
      </c>
      <c r="Q34" s="18" t="s">
        <v>327</v>
      </c>
      <c r="R34" s="20" t="s">
        <v>327</v>
      </c>
      <c r="S34" s="18" t="n">
        <v>441.2538372</v>
      </c>
      <c r="T34" s="20" t="n">
        <v>5.28393206</v>
      </c>
    </row>
    <row r="35" spans="1:20">
      <c r="A35" s="15" t="s">
        <v>355</v>
      </c>
      <c r="B35" s="17" t="n">
        <v>6406</v>
      </c>
      <c r="C35" s="18">
        <f>(106.0/B35*100)</f>
        <v/>
      </c>
      <c r="D35" s="19" t="n">
        <v>6300</v>
      </c>
      <c r="E35" s="18" t="n">
        <v>486.13834609</v>
      </c>
      <c r="F35" s="20" t="n">
        <v>5.20866787</v>
      </c>
      <c r="G35" s="18" t="n">
        <v>523.90797094</v>
      </c>
      <c r="H35" s="20" t="n">
        <v>3.78371088</v>
      </c>
      <c r="I35" s="18" t="n">
        <v>521.22032426</v>
      </c>
      <c r="J35" s="20" t="n">
        <v>5.27286378</v>
      </c>
      <c r="K35" s="18" t="n">
        <v>515.40103217</v>
      </c>
      <c r="L35" s="20" t="n">
        <v>2.23984643</v>
      </c>
      <c r="M35" s="18" t="s">
        <v>327</v>
      </c>
      <c r="N35" s="20" t="s">
        <v>327</v>
      </c>
      <c r="O35" s="18" t="n">
        <v>374.85244494</v>
      </c>
      <c r="P35" s="20" t="n">
        <v>5.84040672</v>
      </c>
      <c r="Q35" s="18" t="s">
        <v>327</v>
      </c>
      <c r="R35" s="20" t="s">
        <v>327</v>
      </c>
      <c r="S35" s="18" t="n">
        <v>514.42705689</v>
      </c>
      <c r="T35" s="20" t="n">
        <v>5.31497009</v>
      </c>
    </row>
    <row r="36" spans="1:20">
      <c r="A36" s="15" t="s">
        <v>356</v>
      </c>
      <c r="B36" s="17" t="n">
        <v>6736</v>
      </c>
      <c r="C36" s="18">
        <f>(132.0/B36*100)</f>
        <v/>
      </c>
      <c r="D36" s="19" t="n">
        <v>6604</v>
      </c>
      <c r="E36" s="18" t="n">
        <v>425.56238707</v>
      </c>
      <c r="F36" s="20" t="n">
        <v>4.98193436</v>
      </c>
      <c r="G36" s="18" t="n">
        <v>467.14739622</v>
      </c>
      <c r="H36" s="20" t="n">
        <v>4.12069795</v>
      </c>
      <c r="I36" s="18" t="n">
        <v>498.41535446</v>
      </c>
      <c r="J36" s="20" t="n">
        <v>3.72509009</v>
      </c>
      <c r="K36" s="18" t="n">
        <v>503.53411424</v>
      </c>
      <c r="L36" s="20" t="n">
        <v>2.14566851</v>
      </c>
      <c r="M36" s="18" t="s">
        <v>327</v>
      </c>
      <c r="N36" s="20" t="s">
        <v>327</v>
      </c>
      <c r="O36" s="18" t="s">
        <v>327</v>
      </c>
      <c r="P36" s="20" t="s">
        <v>327</v>
      </c>
      <c r="Q36" s="18" t="s">
        <v>327</v>
      </c>
      <c r="R36" s="20" t="s">
        <v>327</v>
      </c>
      <c r="S36" s="18" t="n">
        <v>472.24010276</v>
      </c>
      <c r="T36" s="20" t="n">
        <v>5.72020617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(5818.0/B40*100)</f>
        <v/>
      </c>
      <c r="D40" s="19" t="n">
        <v>8339</v>
      </c>
      <c r="E40" s="18" t="n">
        <v>461.22927765</v>
      </c>
      <c r="F40" s="20" t="n">
        <v>5.06695397</v>
      </c>
      <c r="G40" s="18" t="n">
        <v>516.3935947</v>
      </c>
      <c r="H40" s="20" t="n">
        <v>2.9635718</v>
      </c>
      <c r="I40" s="18" t="n">
        <v>528.43481791</v>
      </c>
      <c r="J40" s="20" t="n">
        <v>5.98702843</v>
      </c>
      <c r="K40" s="18" t="n">
        <v>527.90431962</v>
      </c>
      <c r="L40" s="20" t="n">
        <v>4.16341999</v>
      </c>
      <c r="M40" s="18" t="s">
        <v>327</v>
      </c>
      <c r="N40" s="20" t="s">
        <v>327</v>
      </c>
      <c r="O40" s="18" t="n">
        <v>496.75531263</v>
      </c>
      <c r="P40" s="20" t="n">
        <v>2.35939816</v>
      </c>
      <c r="Q40" s="18" t="s">
        <v>327</v>
      </c>
      <c r="R40" s="20" t="s">
        <v>327</v>
      </c>
      <c r="S40" s="18" t="n">
        <v>459.54919058</v>
      </c>
      <c r="T40" s="20" t="n">
        <v>8.39384332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(230.0/B47*100)</f>
        <v/>
      </c>
      <c r="D47" s="19" t="n">
        <v>5698</v>
      </c>
      <c r="E47" s="18" t="n">
        <v>426.69416068</v>
      </c>
      <c r="F47" s="20" t="n">
        <v>4.42711767</v>
      </c>
      <c r="G47" s="18" t="n">
        <v>464.8272186</v>
      </c>
      <c r="H47" s="20" t="n">
        <v>4.52869234</v>
      </c>
      <c r="I47" s="18" t="n">
        <v>448.59826263</v>
      </c>
      <c r="J47" s="20" t="n">
        <v>6.95142351</v>
      </c>
      <c r="K47" s="18" t="n">
        <v>451.12537899</v>
      </c>
      <c r="L47" s="20" t="n">
        <v>5.7320013</v>
      </c>
      <c r="M47" s="18" t="s">
        <v>327</v>
      </c>
      <c r="N47" s="20" t="s">
        <v>327</v>
      </c>
      <c r="O47" s="18" t="s">
        <v>327</v>
      </c>
      <c r="P47" s="20" t="s">
        <v>327</v>
      </c>
      <c r="Q47" s="18" t="s">
        <v>327</v>
      </c>
      <c r="R47" s="20" t="s">
        <v>327</v>
      </c>
      <c r="S47" s="18" t="n">
        <v>431.22863151</v>
      </c>
      <c r="T47" s="20" t="n">
        <v>6.13256147</v>
      </c>
    </row>
    <row r="48" spans="1:20">
      <c r="A48" s="15" t="s">
        <v>368</v>
      </c>
      <c r="B48" s="17" t="n">
        <v>9841</v>
      </c>
      <c r="C48" s="18">
        <f>(31.0/B48*100)</f>
        <v/>
      </c>
      <c r="D48" s="19" t="n">
        <v>9810</v>
      </c>
      <c r="E48" s="18" t="n">
        <v>492.95065016</v>
      </c>
      <c r="F48" s="20" t="n">
        <v>5.07088858</v>
      </c>
      <c r="G48" s="18" t="n">
        <v>512.38141303</v>
      </c>
      <c r="H48" s="20" t="n">
        <v>5.63163198</v>
      </c>
      <c r="I48" s="18" t="n">
        <v>491.44774846</v>
      </c>
      <c r="J48" s="20" t="n">
        <v>9.49543304</v>
      </c>
      <c r="K48" s="18" t="n">
        <v>535.94062128</v>
      </c>
      <c r="L48" s="20" t="n">
        <v>4.55308929</v>
      </c>
      <c r="M48" s="18" t="s">
        <v>327</v>
      </c>
      <c r="N48" s="20" t="s">
        <v>327</v>
      </c>
      <c r="O48" s="18" t="s">
        <v>327</v>
      </c>
      <c r="P48" s="20" t="s">
        <v>327</v>
      </c>
      <c r="Q48" s="18" t="s">
        <v>327</v>
      </c>
      <c r="R48" s="20" t="s">
        <v>327</v>
      </c>
      <c r="S48" s="18" t="n">
        <v>439.01336072</v>
      </c>
      <c r="T48" s="20" t="n">
        <v>13.73893142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(157.0/B52*100)</f>
        <v/>
      </c>
      <c r="D52" s="19" t="n">
        <v>5652</v>
      </c>
      <c r="E52" s="18" t="n">
        <v>423.34410167</v>
      </c>
      <c r="F52" s="20" t="n">
        <v>4.18956065</v>
      </c>
      <c r="G52" s="18" t="n">
        <v>461.75103808</v>
      </c>
      <c r="H52" s="20" t="n">
        <v>4.2527656</v>
      </c>
      <c r="I52" s="18" t="n">
        <v>491.60947709</v>
      </c>
      <c r="J52" s="20" t="n">
        <v>5.83214077</v>
      </c>
      <c r="K52" s="18" t="n">
        <v>485.33342368</v>
      </c>
      <c r="L52" s="20" t="n">
        <v>2.56869582</v>
      </c>
      <c r="M52" s="18" t="s">
        <v>327</v>
      </c>
      <c r="N52" s="20" t="s">
        <v>327</v>
      </c>
      <c r="O52" s="18" t="s">
        <v>327</v>
      </c>
      <c r="P52" s="20" t="s">
        <v>327</v>
      </c>
      <c r="Q52" s="18" t="s">
        <v>327</v>
      </c>
      <c r="R52" s="20" t="s">
        <v>327</v>
      </c>
      <c r="S52" s="18" t="n">
        <v>426.7263739</v>
      </c>
      <c r="T52" s="20" t="n">
        <v>6.49487539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510.76996409</v>
      </c>
      <c r="F56" s="20" t="n">
        <v>4.87638473</v>
      </c>
      <c r="G56" s="18" t="n">
        <v>521.33274962</v>
      </c>
      <c r="H56" s="20" t="n">
        <v>4.06241614</v>
      </c>
      <c r="I56" s="18" t="n">
        <v>542.76710843</v>
      </c>
      <c r="J56" s="20" t="n">
        <v>5.90934963</v>
      </c>
      <c r="K56" s="18" t="n">
        <v>524.99526096</v>
      </c>
      <c r="L56" s="20" t="n">
        <v>2.62284739</v>
      </c>
      <c r="M56" s="18" t="s">
        <v>327</v>
      </c>
      <c r="N56" s="20" t="s">
        <v>327</v>
      </c>
      <c r="O56" s="18" t="s">
        <v>327</v>
      </c>
      <c r="P56" s="20" t="s">
        <v>327</v>
      </c>
      <c r="Q56" s="18" t="s">
        <v>327</v>
      </c>
      <c r="R56" s="20" t="s">
        <v>327</v>
      </c>
      <c r="S56" s="18" t="n">
        <v>502.41740845</v>
      </c>
      <c r="T56" s="20" t="n">
        <v>11.32532208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436.18951296</v>
      </c>
      <c r="F61" s="20" t="n">
        <v>3.89253039</v>
      </c>
      <c r="G61" s="18" t="n">
        <v>470.95025087</v>
      </c>
      <c r="H61" s="20" t="n">
        <v>4.10034657</v>
      </c>
      <c r="I61" s="18" t="n">
        <v>464.24411507</v>
      </c>
      <c r="J61" s="20" t="n">
        <v>7.05275663</v>
      </c>
      <c r="K61" s="18" t="n">
        <v>492.6609931</v>
      </c>
      <c r="L61" s="20" t="n">
        <v>2.86212518</v>
      </c>
      <c r="M61" s="18" t="s">
        <v>327</v>
      </c>
      <c r="N61" s="20" t="s">
        <v>327</v>
      </c>
      <c r="O61" s="18" t="s">
        <v>327</v>
      </c>
      <c r="P61" s="20" t="s">
        <v>327</v>
      </c>
      <c r="Q61" s="18" t="s">
        <v>327</v>
      </c>
      <c r="R61" s="20" t="s">
        <v>327</v>
      </c>
      <c r="S61" s="18" t="n">
        <v>430.08464157</v>
      </c>
      <c r="T61" s="20" t="n">
        <v>7.2615787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(120.0/B67*100)</f>
        <v/>
      </c>
      <c r="D67" s="19" t="n">
        <v>6851</v>
      </c>
      <c r="E67" s="18" t="n">
        <v>358.45511958</v>
      </c>
      <c r="F67" s="20" t="n">
        <v>2.4705446</v>
      </c>
      <c r="G67" s="18" t="n">
        <v>405.98549841</v>
      </c>
      <c r="H67" s="20" t="n">
        <v>3.57688425</v>
      </c>
      <c r="I67" s="18" t="n">
        <v>394.92859457</v>
      </c>
      <c r="J67" s="20" t="n">
        <v>5.22711092</v>
      </c>
      <c r="K67" s="18" t="n">
        <v>420.76767121</v>
      </c>
      <c r="L67" s="20" t="n">
        <v>2.92991006</v>
      </c>
      <c r="M67" s="18" t="s">
        <v>327</v>
      </c>
      <c r="N67" s="20" t="s">
        <v>327</v>
      </c>
      <c r="O67" s="18" t="s">
        <v>327</v>
      </c>
      <c r="P67" s="20" t="s">
        <v>327</v>
      </c>
      <c r="Q67" s="18" t="s">
        <v>327</v>
      </c>
      <c r="R67" s="20" t="s">
        <v>327</v>
      </c>
      <c r="S67" s="18" t="n">
        <v>328.08086919</v>
      </c>
      <c r="T67" s="20" t="n">
        <v>5.96035613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(399.0/B73*100)</f>
        <v/>
      </c>
      <c r="D73" s="19" t="n">
        <v>7850</v>
      </c>
      <c r="E73" s="18" t="n">
        <v>410.81357726</v>
      </c>
      <c r="F73" s="20" t="n">
        <v>2.86212568</v>
      </c>
      <c r="G73" s="18" t="n">
        <v>430.18936991</v>
      </c>
      <c r="H73" s="20" t="n">
        <v>3.80907511</v>
      </c>
      <c r="I73" s="18" t="n">
        <v>414.44942433</v>
      </c>
      <c r="J73" s="20" t="n">
        <v>5.14804473</v>
      </c>
      <c r="K73" s="18" t="n">
        <v>435.30911062</v>
      </c>
      <c r="L73" s="20" t="n">
        <v>3.63278398</v>
      </c>
      <c r="M73" s="18" t="s">
        <v>327</v>
      </c>
      <c r="N73" s="20" t="s">
        <v>327</v>
      </c>
      <c r="O73" s="18" t="s">
        <v>327</v>
      </c>
      <c r="P73" s="20" t="s">
        <v>327</v>
      </c>
      <c r="Q73" s="18" t="s">
        <v>327</v>
      </c>
      <c r="R73" s="20" t="s">
        <v>327</v>
      </c>
      <c r="S73" s="18" t="n">
        <v>380.55886106</v>
      </c>
      <c r="T73" s="20" t="n">
        <v>8.290899530000001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460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(2285.0/B7*100)</f>
        <v/>
      </c>
      <c r="D7" s="19" t="n">
        <v>12245</v>
      </c>
      <c r="E7" s="18" t="n">
        <v>462.45948315</v>
      </c>
      <c r="F7" s="20" t="n">
        <v>3.54905165</v>
      </c>
      <c r="G7" s="18" t="n">
        <v>491.81701596</v>
      </c>
      <c r="H7" s="20" t="n">
        <v>3.09002577</v>
      </c>
      <c r="I7" s="18" t="n">
        <v>470.01661769</v>
      </c>
      <c r="J7" s="20" t="n">
        <v>8.55857567</v>
      </c>
      <c r="K7" s="18" t="n">
        <v>530.20051232</v>
      </c>
      <c r="L7" s="20" t="n">
        <v>1.84376291</v>
      </c>
      <c r="M7" s="18" t="s">
        <v>327</v>
      </c>
      <c r="N7" s="20" t="s">
        <v>327</v>
      </c>
      <c r="O7" s="18" t="s">
        <v>327</v>
      </c>
      <c r="P7" s="20" t="s">
        <v>327</v>
      </c>
      <c r="Q7" s="18" t="s">
        <v>327</v>
      </c>
      <c r="R7" s="20" t="s">
        <v>327</v>
      </c>
      <c r="S7" s="18" t="n">
        <v>483.20954423</v>
      </c>
      <c r="T7" s="20" t="n">
        <v>4.38407081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(8443.0/B9*100)</f>
        <v/>
      </c>
      <c r="D9" s="19" t="n">
        <v>1208</v>
      </c>
      <c r="E9" s="18" t="n">
        <v>433.64446234</v>
      </c>
      <c r="F9" s="20" t="n">
        <v>8.06984257</v>
      </c>
      <c r="G9" s="18" t="n">
        <v>476.34793393</v>
      </c>
      <c r="H9" s="20" t="n">
        <v>6.02040543</v>
      </c>
      <c r="I9" s="18" t="n">
        <v>464.0427352</v>
      </c>
      <c r="J9" s="20" t="n">
        <v>14.67357011</v>
      </c>
      <c r="K9" s="18" t="s">
        <v>327</v>
      </c>
      <c r="L9" s="20" t="s">
        <v>327</v>
      </c>
      <c r="M9" s="18" t="s">
        <v>327</v>
      </c>
      <c r="N9" s="20" t="s">
        <v>327</v>
      </c>
      <c r="O9" s="18" t="n">
        <v>374.78530698</v>
      </c>
      <c r="P9" s="20" t="n">
        <v>11.62763904</v>
      </c>
      <c r="Q9" s="18" t="s">
        <v>327</v>
      </c>
      <c r="R9" s="20" t="s">
        <v>327</v>
      </c>
      <c r="S9" s="18" t="n">
        <v>462.15578843</v>
      </c>
      <c r="T9" s="20" t="n">
        <v>7.30224679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(194.0/B13*100)</f>
        <v/>
      </c>
      <c r="D13" s="19" t="n">
        <v>6967</v>
      </c>
      <c r="E13" s="18" t="n">
        <v>428.47025177</v>
      </c>
      <c r="F13" s="20" t="n">
        <v>8.166788499999999</v>
      </c>
      <c r="G13" s="18" t="n">
        <v>469.37914498</v>
      </c>
      <c r="H13" s="20" t="n">
        <v>8.723493850000001</v>
      </c>
      <c r="I13" s="18" t="n">
        <v>456.18916338</v>
      </c>
      <c r="J13" s="20" t="n">
        <v>23.03300995</v>
      </c>
      <c r="K13" s="18" t="n">
        <v>511.30419768</v>
      </c>
      <c r="L13" s="20" t="n">
        <v>2.36876931</v>
      </c>
      <c r="M13" s="18" t="s">
        <v>327</v>
      </c>
      <c r="N13" s="20" t="s">
        <v>327</v>
      </c>
      <c r="O13" s="18" t="n">
        <v>436.36003517</v>
      </c>
      <c r="P13" s="20" t="n">
        <v>6.43426798</v>
      </c>
      <c r="Q13" s="18" t="s">
        <v>327</v>
      </c>
      <c r="R13" s="20" t="s">
        <v>327</v>
      </c>
      <c r="S13" s="18" t="n">
        <v>457.89588541</v>
      </c>
      <c r="T13" s="20" t="n">
        <v>6.94913913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(52.0/B18*100)</f>
        <v/>
      </c>
      <c r="D18" s="19" t="n">
        <v>5480</v>
      </c>
      <c r="E18" s="18" t="n">
        <v>396.01922267</v>
      </c>
      <c r="F18" s="20" t="n">
        <v>4.51282279</v>
      </c>
      <c r="G18" s="18" t="n">
        <v>478.21201699</v>
      </c>
      <c r="H18" s="20" t="n">
        <v>3.7513857</v>
      </c>
      <c r="I18" s="18" t="n">
        <v>467.71118442</v>
      </c>
      <c r="J18" s="20" t="n">
        <v>4.54642036</v>
      </c>
      <c r="K18" s="18" t="n">
        <v>453.29258969</v>
      </c>
      <c r="L18" s="20" t="n">
        <v>4.7530233</v>
      </c>
      <c r="M18" s="18" t="s">
        <v>327</v>
      </c>
      <c r="N18" s="20" t="s">
        <v>327</v>
      </c>
      <c r="O18" s="18" t="s">
        <v>327</v>
      </c>
      <c r="P18" s="20" t="s">
        <v>327</v>
      </c>
      <c r="Q18" s="18" t="s">
        <v>327</v>
      </c>
      <c r="R18" s="20" t="s">
        <v>327</v>
      </c>
      <c r="S18" s="18" t="n">
        <v>416.18860102</v>
      </c>
      <c r="T18" s="20" t="n">
        <v>7.71161383</v>
      </c>
    </row>
    <row r="19" spans="1:20">
      <c r="A19" s="15" t="s">
        <v>339</v>
      </c>
      <c r="B19" s="17" t="n">
        <v>5658</v>
      </c>
      <c r="C19" s="18">
        <f>(268.0/B19*100)</f>
        <v/>
      </c>
      <c r="D19" s="19" t="n">
        <v>5390</v>
      </c>
      <c r="E19" s="18" t="n">
        <v>409.73567934</v>
      </c>
      <c r="F19" s="20" t="n">
        <v>6.60753756</v>
      </c>
      <c r="G19" s="18" t="n">
        <v>451.55774599</v>
      </c>
      <c r="H19" s="20" t="n">
        <v>5.63770131</v>
      </c>
      <c r="I19" s="18" t="n">
        <v>441.18015082</v>
      </c>
      <c r="J19" s="20" t="n">
        <v>7.93318771</v>
      </c>
      <c r="K19" s="18" t="n">
        <v>491.08886027</v>
      </c>
      <c r="L19" s="20" t="n">
        <v>2.46852131</v>
      </c>
      <c r="M19" s="18" t="s">
        <v>327</v>
      </c>
      <c r="N19" s="20" t="s">
        <v>327</v>
      </c>
      <c r="O19" s="18" t="s">
        <v>327</v>
      </c>
      <c r="P19" s="20" t="s">
        <v>327</v>
      </c>
      <c r="Q19" s="18" t="s">
        <v>327</v>
      </c>
      <c r="R19" s="20" t="s">
        <v>327</v>
      </c>
      <c r="S19" s="18" t="n">
        <v>437.50876441</v>
      </c>
      <c r="T19" s="20" t="n">
        <v>7.46249559</v>
      </c>
    </row>
    <row r="20" spans="1:20">
      <c r="A20" s="15" t="s">
        <v>340</v>
      </c>
      <c r="B20" s="17" t="n">
        <v>3371</v>
      </c>
      <c r="C20" s="18">
        <f>(82.0/B20*100)</f>
        <v/>
      </c>
      <c r="D20" s="19" t="n">
        <v>3289</v>
      </c>
      <c r="E20" s="18" t="n">
        <v>404.47681041</v>
      </c>
      <c r="F20" s="20" t="n">
        <v>8.11962991</v>
      </c>
      <c r="G20" s="18" t="n">
        <v>437.83226723</v>
      </c>
      <c r="H20" s="20" t="n">
        <v>7.1472434</v>
      </c>
      <c r="I20" s="18" t="n">
        <v>388.89241333</v>
      </c>
      <c r="J20" s="20" t="n">
        <v>18.55470823</v>
      </c>
      <c r="K20" s="18" t="n">
        <v>484.13350066</v>
      </c>
      <c r="L20" s="20" t="n">
        <v>1.70062162</v>
      </c>
      <c r="M20" s="18" t="s">
        <v>327</v>
      </c>
      <c r="N20" s="20" t="s">
        <v>327</v>
      </c>
      <c r="O20" s="18" t="s">
        <v>327</v>
      </c>
      <c r="P20" s="20" t="s">
        <v>327</v>
      </c>
      <c r="Q20" s="18" t="s">
        <v>327</v>
      </c>
      <c r="R20" s="20" t="s">
        <v>327</v>
      </c>
      <c r="S20" s="18" t="n">
        <v>419.31496879</v>
      </c>
      <c r="T20" s="20" t="n">
        <v>7.14982619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(690.0/B23*100)</f>
        <v/>
      </c>
      <c r="D23" s="19" t="n">
        <v>10893</v>
      </c>
      <c r="E23" s="18" t="n">
        <v>422.49825329</v>
      </c>
      <c r="F23" s="20" t="n">
        <v>5.32916134</v>
      </c>
      <c r="G23" s="18" t="n">
        <v>460.89928153</v>
      </c>
      <c r="H23" s="20" t="n">
        <v>4.40440661</v>
      </c>
      <c r="I23" s="18" t="n">
        <v>441.74279418</v>
      </c>
      <c r="J23" s="20" t="n">
        <v>7.24304954</v>
      </c>
      <c r="K23" s="18" t="n">
        <v>501.07728139</v>
      </c>
      <c r="L23" s="20" t="n">
        <v>2.63277914</v>
      </c>
      <c r="M23" s="18" t="s">
        <v>327</v>
      </c>
      <c r="N23" s="20" t="s">
        <v>327</v>
      </c>
      <c r="O23" s="18" t="s">
        <v>327</v>
      </c>
      <c r="P23" s="20" t="s">
        <v>327</v>
      </c>
      <c r="Q23" s="18" t="s">
        <v>327</v>
      </c>
      <c r="R23" s="20" t="s">
        <v>327</v>
      </c>
      <c r="S23" s="18" t="n">
        <v>443.07057909</v>
      </c>
      <c r="T23" s="20" t="n">
        <v>6.13348377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(36.0/B25*100)</f>
        <v/>
      </c>
      <c r="D25" s="19" t="n">
        <v>5545</v>
      </c>
      <c r="E25" s="18" t="n">
        <v>489.98343929</v>
      </c>
      <c r="F25" s="20" t="n">
        <v>4.89932655</v>
      </c>
      <c r="G25" s="18" t="n">
        <v>521.30953095</v>
      </c>
      <c r="H25" s="20" t="n">
        <v>4.0672693</v>
      </c>
      <c r="I25" s="18" t="n">
        <v>517.68070845</v>
      </c>
      <c r="J25" s="20" t="n">
        <v>9.621175470000001</v>
      </c>
      <c r="K25" s="18" t="n">
        <v>519.03114823</v>
      </c>
      <c r="L25" s="20" t="n">
        <v>3.5595895</v>
      </c>
      <c r="M25" s="18" t="s">
        <v>327</v>
      </c>
      <c r="N25" s="20" t="s">
        <v>327</v>
      </c>
      <c r="O25" s="18" t="s">
        <v>327</v>
      </c>
      <c r="P25" s="20" t="s">
        <v>327</v>
      </c>
      <c r="Q25" s="18" t="s">
        <v>327</v>
      </c>
      <c r="R25" s="20" t="s">
        <v>327</v>
      </c>
      <c r="S25" s="18" t="n">
        <v>505.17188735</v>
      </c>
      <c r="T25" s="20" t="n">
        <v>8.67107066</v>
      </c>
    </row>
    <row r="26" spans="1:20">
      <c r="A26" s="15" t="s">
        <v>346</v>
      </c>
      <c r="B26" s="17" t="n">
        <v>4869</v>
      </c>
      <c r="C26" s="18">
        <f>(186.0/B26*100)</f>
        <v/>
      </c>
      <c r="D26" s="19" t="n">
        <v>4683</v>
      </c>
      <c r="E26" s="18" t="n">
        <v>456.13941841</v>
      </c>
      <c r="F26" s="20" t="n">
        <v>4.59005577</v>
      </c>
      <c r="G26" s="18" t="n">
        <v>482.11816384</v>
      </c>
      <c r="H26" s="20" t="n">
        <v>3.21619867</v>
      </c>
      <c r="I26" s="18" t="n">
        <v>460.79911584</v>
      </c>
      <c r="J26" s="20" t="n">
        <v>6.77472058</v>
      </c>
      <c r="K26" s="18" t="n">
        <v>503.65984055</v>
      </c>
      <c r="L26" s="20" t="n">
        <v>1.85827654</v>
      </c>
      <c r="M26" s="18" t="s">
        <v>327</v>
      </c>
      <c r="N26" s="20" t="s">
        <v>327</v>
      </c>
      <c r="O26" s="18" t="s">
        <v>327</v>
      </c>
      <c r="P26" s="20" t="s">
        <v>327</v>
      </c>
      <c r="Q26" s="18" t="s">
        <v>327</v>
      </c>
      <c r="R26" s="20" t="s">
        <v>327</v>
      </c>
      <c r="S26" s="18" t="n">
        <v>457.87549828</v>
      </c>
      <c r="T26" s="20" t="n">
        <v>7.43722646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(36.0/B32*100)</f>
        <v/>
      </c>
      <c r="D32" s="19" t="n">
        <v>4442</v>
      </c>
      <c r="E32" s="18" t="n">
        <v>463.51093262</v>
      </c>
      <c r="F32" s="20" t="n">
        <v>4.2561201</v>
      </c>
      <c r="G32" s="18" t="n">
        <v>503.03218082</v>
      </c>
      <c r="H32" s="20" t="n">
        <v>4.11116569</v>
      </c>
      <c r="I32" s="18" t="n">
        <v>485.06057278</v>
      </c>
      <c r="J32" s="20" t="n">
        <v>5.73606789</v>
      </c>
      <c r="K32" s="18" t="n">
        <v>512.921909</v>
      </c>
      <c r="L32" s="20" t="n">
        <v>2.68930248</v>
      </c>
      <c r="M32" s="18" t="s">
        <v>327</v>
      </c>
      <c r="N32" s="20" t="s">
        <v>327</v>
      </c>
      <c r="O32" s="18" t="s">
        <v>327</v>
      </c>
      <c r="P32" s="20" t="s">
        <v>327</v>
      </c>
      <c r="Q32" s="18" t="s">
        <v>327</v>
      </c>
      <c r="R32" s="20" t="s">
        <v>327</v>
      </c>
      <c r="S32" s="18" t="n">
        <v>466.3913328</v>
      </c>
      <c r="T32" s="20" t="n">
        <v>8.29315774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(137.0/B34*100)</f>
        <v/>
      </c>
      <c r="D34" s="19" t="n">
        <v>6213</v>
      </c>
      <c r="E34" s="18" t="n">
        <v>416.66087691</v>
      </c>
      <c r="F34" s="20" t="n">
        <v>4.08658716</v>
      </c>
      <c r="G34" s="18" t="n">
        <v>456.53048173</v>
      </c>
      <c r="H34" s="20" t="n">
        <v>4.2129576</v>
      </c>
      <c r="I34" s="18" t="n">
        <v>415.45682901</v>
      </c>
      <c r="J34" s="20" t="n">
        <v>6.07159345</v>
      </c>
      <c r="K34" s="18" t="n">
        <v>484.84241139</v>
      </c>
      <c r="L34" s="20" t="n">
        <v>2.69159379</v>
      </c>
      <c r="M34" s="18" t="s">
        <v>327</v>
      </c>
      <c r="N34" s="20" t="s">
        <v>327</v>
      </c>
      <c r="O34" s="18" t="n">
        <v>306.56969545</v>
      </c>
      <c r="P34" s="20" t="n">
        <v>10.27624616</v>
      </c>
      <c r="Q34" s="18" t="s">
        <v>327</v>
      </c>
      <c r="R34" s="20" t="s">
        <v>327</v>
      </c>
      <c r="S34" s="18" t="n">
        <v>440.84835946</v>
      </c>
      <c r="T34" s="20" t="n">
        <v>5.41965753</v>
      </c>
    </row>
    <row r="35" spans="1:20">
      <c r="A35" s="15" t="s">
        <v>355</v>
      </c>
      <c r="B35" s="17" t="n">
        <v>6406</v>
      </c>
      <c r="C35" s="18">
        <f>(106.0/B35*100)</f>
        <v/>
      </c>
      <c r="D35" s="19" t="n">
        <v>6300</v>
      </c>
      <c r="E35" s="18" t="n">
        <v>484.47491711</v>
      </c>
      <c r="F35" s="20" t="n">
        <v>4.81271148</v>
      </c>
      <c r="G35" s="18" t="n">
        <v>527.38491451</v>
      </c>
      <c r="H35" s="20" t="n">
        <v>3.26758415</v>
      </c>
      <c r="I35" s="18" t="n">
        <v>507.30972999</v>
      </c>
      <c r="J35" s="20" t="n">
        <v>6.76608492</v>
      </c>
      <c r="K35" s="18" t="n">
        <v>515.40103217</v>
      </c>
      <c r="L35" s="20" t="n">
        <v>2.23984643</v>
      </c>
      <c r="M35" s="18" t="s">
        <v>327</v>
      </c>
      <c r="N35" s="20" t="s">
        <v>327</v>
      </c>
      <c r="O35" s="18" t="n">
        <v>374.85244494</v>
      </c>
      <c r="P35" s="20" t="n">
        <v>5.84040672</v>
      </c>
      <c r="Q35" s="18" t="s">
        <v>327</v>
      </c>
      <c r="R35" s="20" t="s">
        <v>327</v>
      </c>
      <c r="S35" s="18" t="n">
        <v>516.01196623</v>
      </c>
      <c r="T35" s="20" t="n">
        <v>5.48919966</v>
      </c>
    </row>
    <row r="36" spans="1:20">
      <c r="A36" s="15" t="s">
        <v>356</v>
      </c>
      <c r="B36" s="17" t="n">
        <v>6736</v>
      </c>
      <c r="C36" s="18">
        <f>(132.0/B36*100)</f>
        <v/>
      </c>
      <c r="D36" s="19" t="n">
        <v>6604</v>
      </c>
      <c r="E36" s="18" t="n">
        <v>431.16688081</v>
      </c>
      <c r="F36" s="20" t="n">
        <v>5.71833599</v>
      </c>
      <c r="G36" s="18" t="n">
        <v>476.95538388</v>
      </c>
      <c r="H36" s="20" t="n">
        <v>3.63565064</v>
      </c>
      <c r="I36" s="18" t="n">
        <v>487.06267177</v>
      </c>
      <c r="J36" s="20" t="n">
        <v>4.9227625</v>
      </c>
      <c r="K36" s="18" t="n">
        <v>503.53411424</v>
      </c>
      <c r="L36" s="20" t="n">
        <v>2.14566851</v>
      </c>
      <c r="M36" s="18" t="s">
        <v>327</v>
      </c>
      <c r="N36" s="20" t="s">
        <v>327</v>
      </c>
      <c r="O36" s="18" t="s">
        <v>327</v>
      </c>
      <c r="P36" s="20" t="s">
        <v>327</v>
      </c>
      <c r="Q36" s="18" t="s">
        <v>327</v>
      </c>
      <c r="R36" s="20" t="s">
        <v>327</v>
      </c>
      <c r="S36" s="18" t="n">
        <v>473.0590316</v>
      </c>
      <c r="T36" s="20" t="n">
        <v>5.42023885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(5818.0/B40*100)</f>
        <v/>
      </c>
      <c r="D40" s="19" t="n">
        <v>8339</v>
      </c>
      <c r="E40" s="18" t="n">
        <v>452.81406632</v>
      </c>
      <c r="F40" s="20" t="n">
        <v>4.90445443</v>
      </c>
      <c r="G40" s="18" t="n">
        <v>525.32844805</v>
      </c>
      <c r="H40" s="20" t="n">
        <v>2.97561549</v>
      </c>
      <c r="I40" s="18" t="n">
        <v>494.15801696</v>
      </c>
      <c r="J40" s="20" t="n">
        <v>7.78478065</v>
      </c>
      <c r="K40" s="18" t="n">
        <v>527.90431962</v>
      </c>
      <c r="L40" s="20" t="n">
        <v>4.16341999</v>
      </c>
      <c r="M40" s="18" t="s">
        <v>327</v>
      </c>
      <c r="N40" s="20" t="s">
        <v>327</v>
      </c>
      <c r="O40" s="18" t="n">
        <v>496.75531263</v>
      </c>
      <c r="P40" s="20" t="n">
        <v>2.35939816</v>
      </c>
      <c r="Q40" s="18" t="s">
        <v>327</v>
      </c>
      <c r="R40" s="20" t="s">
        <v>327</v>
      </c>
      <c r="S40" s="18" t="n">
        <v>456.46773007</v>
      </c>
      <c r="T40" s="20" t="n">
        <v>8.099201770000001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(230.0/B47*100)</f>
        <v/>
      </c>
      <c r="D47" s="19" t="n">
        <v>5698</v>
      </c>
      <c r="E47" s="18" t="n">
        <v>424.74175765</v>
      </c>
      <c r="F47" s="20" t="n">
        <v>4.21768818</v>
      </c>
      <c r="G47" s="18" t="n">
        <v>476.27456455</v>
      </c>
      <c r="H47" s="20" t="n">
        <v>4.78725638</v>
      </c>
      <c r="I47" s="18" t="n">
        <v>427.36005009</v>
      </c>
      <c r="J47" s="20" t="n">
        <v>6.38550553</v>
      </c>
      <c r="K47" s="18" t="n">
        <v>451.12537899</v>
      </c>
      <c r="L47" s="20" t="n">
        <v>5.7320013</v>
      </c>
      <c r="M47" s="18" t="s">
        <v>327</v>
      </c>
      <c r="N47" s="20" t="s">
        <v>327</v>
      </c>
      <c r="O47" s="18" t="s">
        <v>327</v>
      </c>
      <c r="P47" s="20" t="s">
        <v>327</v>
      </c>
      <c r="Q47" s="18" t="s">
        <v>327</v>
      </c>
      <c r="R47" s="20" t="s">
        <v>327</v>
      </c>
      <c r="S47" s="18" t="n">
        <v>431.75203123</v>
      </c>
      <c r="T47" s="20" t="n">
        <v>5.77669694</v>
      </c>
    </row>
    <row r="48" spans="1:20">
      <c r="A48" s="15" t="s">
        <v>368</v>
      </c>
      <c r="B48" s="17" t="n">
        <v>9841</v>
      </c>
      <c r="C48" s="18">
        <f>(31.0/B48*100)</f>
        <v/>
      </c>
      <c r="D48" s="19" t="n">
        <v>9810</v>
      </c>
      <c r="E48" s="18" t="n">
        <v>483.58559115</v>
      </c>
      <c r="F48" s="20" t="n">
        <v>4.73313891</v>
      </c>
      <c r="G48" s="18" t="n">
        <v>521.60799897</v>
      </c>
      <c r="H48" s="20" t="n">
        <v>5.69644968</v>
      </c>
      <c r="I48" s="18" t="n">
        <v>479.02283021</v>
      </c>
      <c r="J48" s="20" t="n">
        <v>12.14235656</v>
      </c>
      <c r="K48" s="18" t="n">
        <v>535.94062128</v>
      </c>
      <c r="L48" s="20" t="n">
        <v>4.55308929</v>
      </c>
      <c r="M48" s="18" t="s">
        <v>327</v>
      </c>
      <c r="N48" s="20" t="s">
        <v>327</v>
      </c>
      <c r="O48" s="18" t="s">
        <v>327</v>
      </c>
      <c r="P48" s="20" t="s">
        <v>327</v>
      </c>
      <c r="Q48" s="18" t="s">
        <v>327</v>
      </c>
      <c r="R48" s="20" t="s">
        <v>327</v>
      </c>
      <c r="S48" s="18" t="n">
        <v>443.66931932</v>
      </c>
      <c r="T48" s="20" t="n">
        <v>14.2547897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(157.0/B52*100)</f>
        <v/>
      </c>
      <c r="D52" s="19" t="n">
        <v>5652</v>
      </c>
      <c r="E52" s="18" t="n">
        <v>426.37342975</v>
      </c>
      <c r="F52" s="20" t="n">
        <v>3.84781008</v>
      </c>
      <c r="G52" s="18" t="n">
        <v>471.78066821</v>
      </c>
      <c r="H52" s="20" t="n">
        <v>4.40267082</v>
      </c>
      <c r="I52" s="18" t="n">
        <v>471.13292379</v>
      </c>
      <c r="J52" s="20" t="n">
        <v>7.23307754</v>
      </c>
      <c r="K52" s="18" t="n">
        <v>485.33342368</v>
      </c>
      <c r="L52" s="20" t="n">
        <v>2.56869582</v>
      </c>
      <c r="M52" s="18" t="s">
        <v>327</v>
      </c>
      <c r="N52" s="20" t="s">
        <v>327</v>
      </c>
      <c r="O52" s="18" t="s">
        <v>327</v>
      </c>
      <c r="P52" s="20" t="s">
        <v>327</v>
      </c>
      <c r="Q52" s="18" t="s">
        <v>327</v>
      </c>
      <c r="R52" s="20" t="s">
        <v>327</v>
      </c>
      <c r="S52" s="18" t="n">
        <v>424.90749601</v>
      </c>
      <c r="T52" s="20" t="n">
        <v>6.31087806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506.95508567</v>
      </c>
      <c r="F56" s="20" t="n">
        <v>4.70646187</v>
      </c>
      <c r="G56" s="18" t="n">
        <v>529.00326151</v>
      </c>
      <c r="H56" s="20" t="n">
        <v>4.14563177</v>
      </c>
      <c r="I56" s="18" t="n">
        <v>520.45000814</v>
      </c>
      <c r="J56" s="20" t="n">
        <v>7.20210604</v>
      </c>
      <c r="K56" s="18" t="n">
        <v>524.99526096</v>
      </c>
      <c r="L56" s="20" t="n">
        <v>2.62284739</v>
      </c>
      <c r="M56" s="18" t="s">
        <v>327</v>
      </c>
      <c r="N56" s="20" t="s">
        <v>327</v>
      </c>
      <c r="O56" s="18" t="s">
        <v>327</v>
      </c>
      <c r="P56" s="20" t="s">
        <v>327</v>
      </c>
      <c r="Q56" s="18" t="s">
        <v>327</v>
      </c>
      <c r="R56" s="20" t="s">
        <v>327</v>
      </c>
      <c r="S56" s="18" t="n">
        <v>494.51892822</v>
      </c>
      <c r="T56" s="20" t="n">
        <v>10.66720945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(336.0/B61*100)</f>
        <v/>
      </c>
      <c r="D61" s="19" t="n">
        <v>6189</v>
      </c>
      <c r="E61" s="18" t="n">
        <v>437.70995039</v>
      </c>
      <c r="F61" s="20" t="n">
        <v>3.59856833</v>
      </c>
      <c r="G61" s="18" t="n">
        <v>475.77586806</v>
      </c>
      <c r="H61" s="20" t="n">
        <v>4.78701549</v>
      </c>
      <c r="I61" s="18" t="n">
        <v>440.4314272</v>
      </c>
      <c r="J61" s="20" t="n">
        <v>6.91266233</v>
      </c>
      <c r="K61" s="18" t="n">
        <v>492.6609931</v>
      </c>
      <c r="L61" s="20" t="n">
        <v>2.86212518</v>
      </c>
      <c r="M61" s="18" t="s">
        <v>327</v>
      </c>
      <c r="N61" s="20" t="s">
        <v>327</v>
      </c>
      <c r="O61" s="18" t="s">
        <v>327</v>
      </c>
      <c r="P61" s="20" t="s">
        <v>327</v>
      </c>
      <c r="Q61" s="18" t="s">
        <v>327</v>
      </c>
      <c r="R61" s="20" t="s">
        <v>327</v>
      </c>
      <c r="S61" s="18" t="n">
        <v>433.53037782</v>
      </c>
      <c r="T61" s="20" t="n">
        <v>7.09160316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(120.0/B67*100)</f>
        <v/>
      </c>
      <c r="D67" s="19" t="n">
        <v>6851</v>
      </c>
      <c r="E67" s="18" t="n">
        <v>360.66816218</v>
      </c>
      <c r="F67" s="20" t="n">
        <v>2.40430022</v>
      </c>
      <c r="G67" s="18" t="n">
        <v>405.98118574</v>
      </c>
      <c r="H67" s="20" t="n">
        <v>3.67094994</v>
      </c>
      <c r="I67" s="18" t="n">
        <v>379.61549021</v>
      </c>
      <c r="J67" s="20" t="n">
        <v>7.48889985</v>
      </c>
      <c r="K67" s="18" t="n">
        <v>420.76767121</v>
      </c>
      <c r="L67" s="20" t="n">
        <v>2.92991006</v>
      </c>
      <c r="M67" s="18" t="s">
        <v>327</v>
      </c>
      <c r="N67" s="20" t="s">
        <v>327</v>
      </c>
      <c r="O67" s="18" t="s">
        <v>327</v>
      </c>
      <c r="P67" s="20" t="s">
        <v>327</v>
      </c>
      <c r="Q67" s="18" t="s">
        <v>327</v>
      </c>
      <c r="R67" s="20" t="s">
        <v>327</v>
      </c>
      <c r="S67" s="18" t="n">
        <v>335.21801447</v>
      </c>
      <c r="T67" s="20" t="n">
        <v>6.79508571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(399.0/B73*100)</f>
        <v/>
      </c>
      <c r="D73" s="19" t="n">
        <v>7850</v>
      </c>
      <c r="E73" s="18" t="n">
        <v>409.66627475</v>
      </c>
      <c r="F73" s="20" t="n">
        <v>2.71752319</v>
      </c>
      <c r="G73" s="18" t="n">
        <v>437.62947697</v>
      </c>
      <c r="H73" s="20" t="n">
        <v>4.15230089</v>
      </c>
      <c r="I73" s="18" t="n">
        <v>395.49541808</v>
      </c>
      <c r="J73" s="20" t="n">
        <v>4.40701018</v>
      </c>
      <c r="K73" s="18" t="n">
        <v>435.30911062</v>
      </c>
      <c r="L73" s="20" t="n">
        <v>3.63278398</v>
      </c>
      <c r="M73" s="18" t="s">
        <v>327</v>
      </c>
      <c r="N73" s="20" t="s">
        <v>327</v>
      </c>
      <c r="O73" s="18" t="s">
        <v>327</v>
      </c>
      <c r="P73" s="20" t="s">
        <v>327</v>
      </c>
      <c r="Q73" s="18" t="s">
        <v>327</v>
      </c>
      <c r="R73" s="20" t="s">
        <v>327</v>
      </c>
      <c r="S73" s="18" t="n">
        <v>375.3656691</v>
      </c>
      <c r="T73" s="20" t="n">
        <v>7.69875468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483.88078032</v>
      </c>
      <c r="F7" s="20" t="n">
        <v>2.74923068</v>
      </c>
      <c r="G7" s="18" t="n">
        <v>475.15400454</v>
      </c>
      <c r="H7" s="20" t="n">
        <v>3.25686666</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465.83768053</v>
      </c>
      <c r="F9" s="20" t="n">
        <v>5.26611064</v>
      </c>
      <c r="G9" s="18" t="n">
        <v>453.2649274</v>
      </c>
      <c r="H9" s="20" t="n">
        <v>7.73557604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449.43192153</v>
      </c>
      <c r="F13" s="20" t="n">
        <v>5.53092998</v>
      </c>
      <c r="G13" s="18" t="n">
        <v>459.92275975</v>
      </c>
      <c r="H13" s="20" t="n">
        <v>8.90596953</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495.68836314</v>
      </c>
      <c r="F17" s="20" t="n">
        <v>4.22490592</v>
      </c>
      <c r="G17" s="18" t="n">
        <v>464.68361547</v>
      </c>
      <c r="H17" s="20" t="n">
        <v>6.42760498</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461.86847944</v>
      </c>
      <c r="F18" s="20" t="n">
        <v>4.05968405</v>
      </c>
      <c r="G18" s="18" t="n">
        <v>451.89086385</v>
      </c>
      <c r="H18" s="20" t="n">
        <v>4.50555166</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444.30327708</v>
      </c>
      <c r="F19" s="20" t="n">
        <v>4.45133804</v>
      </c>
      <c r="G19" s="18" t="n">
        <v>430.75348569</v>
      </c>
      <c r="H19" s="20" t="n">
        <v>5.86419707</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422.33842147</v>
      </c>
      <c r="F20" s="20" t="n">
        <v>5.04789652</v>
      </c>
      <c r="G20" s="18" t="n">
        <v>419.04105714</v>
      </c>
      <c r="H20" s="20" t="n">
        <v>7.48463642</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450.6518608</v>
      </c>
      <c r="F23" s="20" t="n">
        <v>4.18378715</v>
      </c>
      <c r="G23" s="18" t="n">
        <v>438.13084894</v>
      </c>
      <c r="H23" s="20" t="n">
        <v>4.69411898</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507.86971976</v>
      </c>
      <c r="F25" s="20" t="n">
        <v>3.94859902</v>
      </c>
      <c r="G25" s="18" t="n">
        <v>519.00543147</v>
      </c>
      <c r="H25" s="20" t="n">
        <v>4.70743884</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476.84231758</v>
      </c>
      <c r="F26" s="20" t="n">
        <v>3.96420042</v>
      </c>
      <c r="G26" s="18" t="n">
        <v>469.75930984</v>
      </c>
      <c r="H26" s="20" t="n">
        <v>2.83725242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483.61845038</v>
      </c>
      <c r="F32" s="20" t="n">
        <v>3.83831049</v>
      </c>
      <c r="G32" s="18" t="n">
        <v>492.81287146</v>
      </c>
      <c r="H32" s="20" t="n">
        <v>3.9766162</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447.71916199</v>
      </c>
      <c r="F34" s="20" t="n">
        <v>3.73167772</v>
      </c>
      <c r="G34" s="18" t="n">
        <v>426.82073812</v>
      </c>
      <c r="H34" s="20" t="n">
        <v>3.79270872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520.32829081</v>
      </c>
      <c r="F35" s="20" t="n">
        <v>2.89116768</v>
      </c>
      <c r="G35" s="18" t="n">
        <v>507.31139533</v>
      </c>
      <c r="H35" s="20" t="n">
        <v>3.92071395</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481.91134336</v>
      </c>
      <c r="F36" s="20" t="n">
        <v>3.69483353</v>
      </c>
      <c r="G36" s="18" t="n">
        <v>454.13847983</v>
      </c>
      <c r="H36" s="20" t="n">
        <v>4.48419358</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503.26466299</v>
      </c>
      <c r="F40" s="20" t="n">
        <v>4.42163917</v>
      </c>
      <c r="G40" s="18" t="n">
        <v>498.53235342</v>
      </c>
      <c r="H40" s="20" t="n">
        <v>3.47406113</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451.51697341</v>
      </c>
      <c r="F47" s="20" t="n">
        <v>4.40140709</v>
      </c>
      <c r="G47" s="18" t="n">
        <v>440.3594531</v>
      </c>
      <c r="H47" s="20" t="n">
        <v>4.6510818</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520.25738426</v>
      </c>
      <c r="F48" s="20" t="n">
        <v>7.66422807</v>
      </c>
      <c r="G48" s="18" t="n">
        <v>494.98388515</v>
      </c>
      <c r="H48" s="20" t="n">
        <v>5.20639847</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461.35129791</v>
      </c>
      <c r="F52" s="20" t="n">
        <v>4.09701551</v>
      </c>
      <c r="G52" s="18" t="n">
        <v>446.79857975</v>
      </c>
      <c r="H52" s="20" t="n">
        <v>4.03415205</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516.2126292</v>
      </c>
      <c r="F56" s="20" t="n">
        <v>5.84598184</v>
      </c>
      <c r="G56" s="18" t="n">
        <v>523.06319091</v>
      </c>
      <c r="H56" s="20" t="n">
        <v>3.7369791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450.42016353</v>
      </c>
      <c r="F61" s="20" t="n">
        <v>4.49254263</v>
      </c>
      <c r="G61" s="18" t="n">
        <v>456.26678157</v>
      </c>
      <c r="H61" s="20" t="n">
        <v>4.11493936</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385.75418919</v>
      </c>
      <c r="F67" s="20" t="n">
        <v>4.25242022</v>
      </c>
      <c r="G67" s="18" t="n">
        <v>375.38323895</v>
      </c>
      <c r="H67" s="20" t="n">
        <v>2.79620403</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406.22618416</v>
      </c>
      <c r="F73" s="20" t="n">
        <v>4.70391086</v>
      </c>
      <c r="G73" s="18" t="n">
        <v>420.19223295</v>
      </c>
      <c r="H73" s="20" t="n">
        <v>3.08730176</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476.070125</v>
      </c>
      <c r="F7" s="20" t="n">
        <v>3.00334683</v>
      </c>
      <c r="G7" s="18" t="n">
        <v>483.44574051</v>
      </c>
      <c r="H7" s="20" t="n">
        <v>3.24970212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465.74246711</v>
      </c>
      <c r="F9" s="20" t="n">
        <v>6.22927325</v>
      </c>
      <c r="G9" s="18" t="n">
        <v>454.99154715</v>
      </c>
      <c r="H9" s="20" t="n">
        <v>6.3648946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458.61822733</v>
      </c>
      <c r="F13" s="20" t="n">
        <v>5.70750891</v>
      </c>
      <c r="G13" s="18" t="n">
        <v>444.49021529</v>
      </c>
      <c r="H13" s="20" t="n">
        <v>9.50352998</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496.11047865</v>
      </c>
      <c r="F17" s="20" t="n">
        <v>4.70703945</v>
      </c>
      <c r="G17" s="18" t="n">
        <v>470.66957877</v>
      </c>
      <c r="H17" s="20" t="n">
        <v>5.40124877</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419.66303119</v>
      </c>
      <c r="F18" s="20" t="n">
        <v>5.82468443</v>
      </c>
      <c r="G18" s="18" t="n">
        <v>469.86521237</v>
      </c>
      <c r="H18" s="20" t="n">
        <v>3.53600916</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446.80503986</v>
      </c>
      <c r="F19" s="20" t="n">
        <v>4.50642358</v>
      </c>
      <c r="G19" s="18" t="n">
        <v>419.01179956</v>
      </c>
      <c r="H19" s="20" t="n">
        <v>6.09276574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427.13493717</v>
      </c>
      <c r="F20" s="20" t="n">
        <v>5.64963635</v>
      </c>
      <c r="G20" s="18" t="n">
        <v>410.8099867</v>
      </c>
      <c r="H20" s="20" t="n">
        <v>7.13104197</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444.64688105</v>
      </c>
      <c r="F23" s="20" t="n">
        <v>3.98707963</v>
      </c>
      <c r="G23" s="18" t="n">
        <v>445.07227724</v>
      </c>
      <c r="H23" s="20" t="n">
        <v>4.84224352</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500.37122899</v>
      </c>
      <c r="F25" s="20" t="n">
        <v>4.81997997</v>
      </c>
      <c r="G25" s="18" t="n">
        <v>521.2563774499999</v>
      </c>
      <c r="H25" s="20" t="n">
        <v>3.89536538</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480.02975708</v>
      </c>
      <c r="F26" s="20" t="n">
        <v>3.65492568</v>
      </c>
      <c r="G26" s="18" t="n">
        <v>466.55940708</v>
      </c>
      <c r="H26" s="20" t="n">
        <v>3.1283862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477.74678245</v>
      </c>
      <c r="F32" s="20" t="n">
        <v>5.70748673</v>
      </c>
      <c r="G32" s="18" t="n">
        <v>493.42231078</v>
      </c>
      <c r="H32" s="20" t="n">
        <v>3.44453388</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446.07891517</v>
      </c>
      <c r="F34" s="20" t="n">
        <v>3.36316313</v>
      </c>
      <c r="G34" s="18" t="n">
        <v>423.75406787</v>
      </c>
      <c r="H34" s="20" t="n">
        <v>4.03074542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514.72333234</v>
      </c>
      <c r="F35" s="20" t="n">
        <v>2.42316646</v>
      </c>
      <c r="G35" s="18" t="n">
        <v>513.83633065</v>
      </c>
      <c r="H35" s="20" t="n">
        <v>3.70186962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460.75203966</v>
      </c>
      <c r="F36" s="20" t="n">
        <v>3.77936325</v>
      </c>
      <c r="G36" s="18" t="n">
        <v>477.57194345</v>
      </c>
      <c r="H36" s="20" t="n">
        <v>3.56382078</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480.81659195</v>
      </c>
      <c r="F40" s="20" t="n">
        <v>5.60768613</v>
      </c>
      <c r="G40" s="18" t="n">
        <v>506.5777068</v>
      </c>
      <c r="H40" s="20" t="n">
        <v>3.28856173</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450.53086461</v>
      </c>
      <c r="F47" s="20" t="n">
        <v>4.57922624</v>
      </c>
      <c r="G47" s="18" t="n">
        <v>438.04405645</v>
      </c>
      <c r="H47" s="20" t="n">
        <v>4.60482614</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489.56618643</v>
      </c>
      <c r="F48" s="20" t="n">
        <v>6.2524929</v>
      </c>
      <c r="G48" s="18" t="n">
        <v>502.7253639</v>
      </c>
      <c r="H48" s="20" t="n">
        <v>5.70919049</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448.89040395</v>
      </c>
      <c r="F52" s="20" t="n">
        <v>4.17538485</v>
      </c>
      <c r="G52" s="18" t="n">
        <v>456.33856253</v>
      </c>
      <c r="H52" s="20" t="n">
        <v>4.3796319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510.83921838</v>
      </c>
      <c r="F56" s="20" t="n">
        <v>4.83407407</v>
      </c>
      <c r="G56" s="18" t="n">
        <v>525.7584480199999</v>
      </c>
      <c r="H56" s="20" t="n">
        <v>3.85852743</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459.64052493</v>
      </c>
      <c r="F61" s="20" t="n">
        <v>4.06132017</v>
      </c>
      <c r="G61" s="18" t="n">
        <v>446.15234077</v>
      </c>
      <c r="H61" s="20" t="n">
        <v>4.38655926</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380.44306772</v>
      </c>
      <c r="F67" s="20" t="n">
        <v>4.02106903</v>
      </c>
      <c r="G67" s="18" t="n">
        <v>375.72431677</v>
      </c>
      <c r="H67" s="20" t="n">
        <v>2.8534221</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411.36051715</v>
      </c>
      <c r="F73" s="20" t="n">
        <v>3.48233699</v>
      </c>
      <c r="G73" s="18" t="n">
        <v>420.8939747</v>
      </c>
      <c r="H73" s="20" t="n">
        <v>3.26562402</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489.9894133</v>
      </c>
      <c r="F7" s="20" t="n">
        <v>2.44129124</v>
      </c>
      <c r="G7" s="18" t="n">
        <v>427.08610899</v>
      </c>
      <c r="H7" s="20" t="n">
        <v>4.8136411</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467.78856646</v>
      </c>
      <c r="F9" s="20" t="n">
        <v>5.61014429</v>
      </c>
      <c r="G9" s="18" t="n">
        <v>420.70121759</v>
      </c>
      <c r="H9" s="20" t="n">
        <v>8.73478815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451.9981174</v>
      </c>
      <c r="F13" s="20" t="n">
        <v>4.65314181</v>
      </c>
      <c r="G13" s="18" t="n">
        <v>460.00526191</v>
      </c>
      <c r="H13" s="20" t="n">
        <v>14.65257158</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492.34978945</v>
      </c>
      <c r="F17" s="20" t="n">
        <v>3.86335342</v>
      </c>
      <c r="G17" s="18" t="n">
        <v>422.42351049</v>
      </c>
      <c r="H17" s="20" t="n">
        <v>7.8224308</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466.79264949</v>
      </c>
      <c r="F18" s="20" t="n">
        <v>3.8186506</v>
      </c>
      <c r="G18" s="18" t="n">
        <v>402.12356405</v>
      </c>
      <c r="H18" s="20" t="n">
        <v>4.70382536</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446.39472364</v>
      </c>
      <c r="F19" s="20" t="n">
        <v>4.11624147</v>
      </c>
      <c r="G19" s="18" t="n">
        <v>405.42122589</v>
      </c>
      <c r="H19" s="20" t="n">
        <v>7.68255376</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428.30043963</v>
      </c>
      <c r="F20" s="20" t="n">
        <v>4.55916208</v>
      </c>
      <c r="G20" s="18" t="n">
        <v>384.1249136</v>
      </c>
      <c r="H20" s="20" t="n">
        <v>11.65914893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450.56228776</v>
      </c>
      <c r="F23" s="20" t="n">
        <v>3.56191638</v>
      </c>
      <c r="G23" s="18" t="n">
        <v>419.13106451</v>
      </c>
      <c r="H23" s="20" t="n">
        <v>6.18050926</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515.51423132</v>
      </c>
      <c r="F25" s="20" t="n">
        <v>3.75630418</v>
      </c>
      <c r="G25" s="18" t="n">
        <v>407.41259127</v>
      </c>
      <c r="H25" s="20" t="n">
        <v>13.05235235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481.58455238</v>
      </c>
      <c r="F26" s="20" t="n">
        <v>2.71383758</v>
      </c>
      <c r="G26" s="18" t="n">
        <v>437.31973553</v>
      </c>
      <c r="H26" s="20" t="n">
        <v>4.86793483</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497.02544796</v>
      </c>
      <c r="F32" s="20" t="n">
        <v>3.2176976</v>
      </c>
      <c r="G32" s="18" t="n">
        <v>448.97700616</v>
      </c>
      <c r="H32" s="20" t="n">
        <v>5.99106413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447.69892683</v>
      </c>
      <c r="F34" s="20" t="n">
        <v>2.88085949</v>
      </c>
      <c r="G34" s="18" t="n">
        <v>398.58399867</v>
      </c>
      <c r="H34" s="20" t="n">
        <v>5.45922782</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520.17720065</v>
      </c>
      <c r="F35" s="20" t="n">
        <v>2.26224313</v>
      </c>
      <c r="G35" s="18" t="n">
        <v>441.88406231</v>
      </c>
      <c r="H35" s="20" t="n">
        <v>6.72605441</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477.2457823</v>
      </c>
      <c r="F36" s="20" t="n">
        <v>2.9639821</v>
      </c>
      <c r="G36" s="18" t="n">
        <v>415.49030804</v>
      </c>
      <c r="H36" s="20" t="n">
        <v>7.21730828</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511.72348839</v>
      </c>
      <c r="F40" s="20" t="n">
        <v>3.23140021</v>
      </c>
      <c r="G40" s="18" t="n">
        <v>441.75906034</v>
      </c>
      <c r="H40" s="20" t="n">
        <v>5.16673981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456.48711347</v>
      </c>
      <c r="F47" s="20" t="n">
        <v>4.08705331</v>
      </c>
      <c r="G47" s="18" t="n">
        <v>413.02002073</v>
      </c>
      <c r="H47" s="20" t="n">
        <v>5.41108378</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514.13616697</v>
      </c>
      <c r="F48" s="20" t="n">
        <v>5.07230929</v>
      </c>
      <c r="G48" s="18" t="n">
        <v>436.47633198</v>
      </c>
      <c r="H48" s="20" t="n">
        <v>6.81562368</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460.50549646</v>
      </c>
      <c r="F52" s="20" t="n">
        <v>3.24584789</v>
      </c>
      <c r="G52" s="18" t="n">
        <v>420.72681559</v>
      </c>
      <c r="H52" s="20" t="n">
        <v>5.47381919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529.30410101</v>
      </c>
      <c r="F56" s="20" t="n">
        <v>3.33567486</v>
      </c>
      <c r="G56" s="18" t="n">
        <v>474.19822924</v>
      </c>
      <c r="H56" s="20" t="n">
        <v>7.89556701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462.17261292</v>
      </c>
      <c r="F61" s="20" t="n">
        <v>3.80364429</v>
      </c>
      <c r="G61" s="18" t="n">
        <v>415.5801209</v>
      </c>
      <c r="H61" s="20" t="n">
        <v>4.64517923</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392.5486888</v>
      </c>
      <c r="F67" s="20" t="n">
        <v>3.11984914</v>
      </c>
      <c r="G67" s="18" t="n">
        <v>348.86114051</v>
      </c>
      <c r="H67" s="20" t="n">
        <v>2.68658658</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434.12375016</v>
      </c>
      <c r="F73" s="20" t="n">
        <v>3.38955428</v>
      </c>
      <c r="G73" s="18" t="n">
        <v>393.14850984</v>
      </c>
      <c r="H73" s="20" t="n">
        <v>3.11744839</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488.38233637</v>
      </c>
      <c r="F7" s="20" t="n">
        <v>2.60476332</v>
      </c>
      <c r="G7" s="18" t="n">
        <v>461.38012429</v>
      </c>
      <c r="H7" s="20" t="n">
        <v>3.74191886</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467.05278771</v>
      </c>
      <c r="F9" s="20" t="n">
        <v>5.89881889</v>
      </c>
      <c r="G9" s="18" t="n">
        <v>443.23628615</v>
      </c>
      <c r="H9" s="20" t="n">
        <v>8.883014579999999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460.08101515</v>
      </c>
      <c r="F13" s="20" t="n">
        <v>5.43057892</v>
      </c>
      <c r="G13" s="18" t="n">
        <v>416.82477051</v>
      </c>
      <c r="H13" s="20" t="n">
        <v>12.06112683</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490.99624533</v>
      </c>
      <c r="F17" s="20" t="n">
        <v>4.21496982</v>
      </c>
      <c r="G17" s="18" t="n">
        <v>454.30907669</v>
      </c>
      <c r="H17" s="20" t="n">
        <v>7.1176131</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455.14079334</v>
      </c>
      <c r="F18" s="20" t="n">
        <v>4.35383096</v>
      </c>
      <c r="G18" s="18" t="n">
        <v>458.4741105</v>
      </c>
      <c r="H18" s="20" t="n">
        <v>4.51213573</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446.62098219</v>
      </c>
      <c r="F19" s="20" t="n">
        <v>4.15721338</v>
      </c>
      <c r="G19" s="18" t="n">
        <v>411.95102975</v>
      </c>
      <c r="H19" s="20" t="n">
        <v>7.72867803</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431.57734709</v>
      </c>
      <c r="F20" s="20" t="n">
        <v>4.979151</v>
      </c>
      <c r="G20" s="18" t="n">
        <v>381.27177831</v>
      </c>
      <c r="H20" s="20" t="n">
        <v>7.9127777</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449.55519059</v>
      </c>
      <c r="F23" s="20" t="n">
        <v>3.56431639</v>
      </c>
      <c r="G23" s="18" t="n">
        <v>430.28963686</v>
      </c>
      <c r="H23" s="20" t="n">
        <v>5.47045073</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515.4199892399999</v>
      </c>
      <c r="F25" s="20" t="n">
        <v>3.88390539</v>
      </c>
      <c r="G25" s="18" t="n">
        <v>496.28115358</v>
      </c>
      <c r="H25" s="20" t="n">
        <v>6.69941208</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483.48412997</v>
      </c>
      <c r="F26" s="20" t="n">
        <v>2.94998481</v>
      </c>
      <c r="G26" s="18" t="n">
        <v>449.74020529</v>
      </c>
      <c r="H26" s="20" t="n">
        <v>3.66224494</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495.05885551</v>
      </c>
      <c r="F32" s="20" t="n">
        <v>3.61172786</v>
      </c>
      <c r="G32" s="18" t="n">
        <v>475.91161619</v>
      </c>
      <c r="H32" s="20" t="n">
        <v>4.33345367</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447.77078057</v>
      </c>
      <c r="F34" s="20" t="n">
        <v>3.05339079</v>
      </c>
      <c r="G34" s="18" t="n">
        <v>408.97233254</v>
      </c>
      <c r="H34" s="20" t="n">
        <v>4.97005749</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520.03602782</v>
      </c>
      <c r="F35" s="20" t="n">
        <v>2.40446414</v>
      </c>
      <c r="G35" s="18" t="n">
        <v>471.12766191</v>
      </c>
      <c r="H35" s="20" t="n">
        <v>6.08364518</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472.15062393</v>
      </c>
      <c r="F36" s="20" t="n">
        <v>3.2029943</v>
      </c>
      <c r="G36" s="18" t="n">
        <v>467.14650741</v>
      </c>
      <c r="H36" s="20" t="n">
        <v>4.45803312</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509.55442087</v>
      </c>
      <c r="F40" s="20" t="n">
        <v>3.78749634</v>
      </c>
      <c r="G40" s="18" t="n">
        <v>487.19042046</v>
      </c>
      <c r="H40" s="20" t="n">
        <v>4.22543511</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455.10766912</v>
      </c>
      <c r="F47" s="20" t="n">
        <v>4.20253873</v>
      </c>
      <c r="G47" s="18" t="n">
        <v>407.92243396</v>
      </c>
      <c r="H47" s="20" t="n">
        <v>5.60889662</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515.73870698</v>
      </c>
      <c r="F48" s="20" t="n">
        <v>5.66860028</v>
      </c>
      <c r="G48" s="18" t="n">
        <v>477.38731257</v>
      </c>
      <c r="H48" s="20" t="n">
        <v>5.86131259</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461.87486908</v>
      </c>
      <c r="F52" s="20" t="n">
        <v>3.44428658</v>
      </c>
      <c r="G52" s="18" t="n">
        <v>431.89692283</v>
      </c>
      <c r="H52" s="20" t="n">
        <v>5.31207101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523.44462689</v>
      </c>
      <c r="F56" s="20" t="n">
        <v>3.48519547</v>
      </c>
      <c r="G56" s="18" t="n">
        <v>517.4370290099999</v>
      </c>
      <c r="H56" s="20" t="n">
        <v>5.59572788</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459.63643306</v>
      </c>
      <c r="F61" s="20" t="n">
        <v>3.91972737</v>
      </c>
      <c r="G61" s="18" t="n">
        <v>438.29189336</v>
      </c>
      <c r="H61" s="20" t="n">
        <v>4.73034266</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392.03243666</v>
      </c>
      <c r="F67" s="20" t="n">
        <v>2.75935228</v>
      </c>
      <c r="G67" s="18" t="n">
        <v>358.34177266</v>
      </c>
      <c r="H67" s="20" t="n">
        <v>3.12742387</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436.31058266</v>
      </c>
      <c r="F73" s="20" t="n">
        <v>3.64578565</v>
      </c>
      <c r="G73" s="18" t="n">
        <v>408.52547193</v>
      </c>
      <c r="H73" s="20" t="n">
        <v>2.97859583</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489.74052073</v>
      </c>
      <c r="F7" s="20" t="n">
        <v>2.51343629</v>
      </c>
      <c r="G7" s="18" t="n">
        <v>445.40687764</v>
      </c>
      <c r="H7" s="20" t="n">
        <v>4.73242695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465.97655706</v>
      </c>
      <c r="F9" s="20" t="n">
        <v>5.77787735</v>
      </c>
      <c r="G9" s="18" t="n">
        <v>438.94026378</v>
      </c>
      <c r="H9" s="20" t="n">
        <v>9.11582097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457.92468422</v>
      </c>
      <c r="F13" s="20" t="n">
        <v>5.28114802</v>
      </c>
      <c r="G13" s="18" t="n">
        <v>418.5732358</v>
      </c>
      <c r="H13" s="20" t="n">
        <v>15.19109489</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490.84683962</v>
      </c>
      <c r="F17" s="20" t="n">
        <v>3.78415651</v>
      </c>
      <c r="G17" s="18" t="n">
        <v>444.03932668</v>
      </c>
      <c r="H17" s="20" t="n">
        <v>7.61337024</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463.24125417</v>
      </c>
      <c r="F18" s="20" t="n">
        <v>4.04437172</v>
      </c>
      <c r="G18" s="18" t="n">
        <v>437.84538779</v>
      </c>
      <c r="H18" s="20" t="n">
        <v>4.86260256</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452.08564184</v>
      </c>
      <c r="F19" s="20" t="n">
        <v>4.13128185</v>
      </c>
      <c r="G19" s="18" t="n">
        <v>398.86496129</v>
      </c>
      <c r="H19" s="20" t="n">
        <v>6.08246778</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428.86408984</v>
      </c>
      <c r="F20" s="20" t="n">
        <v>4.7708262</v>
      </c>
      <c r="G20" s="18" t="n">
        <v>386.10887802</v>
      </c>
      <c r="H20" s="20" t="n">
        <v>8.87762685</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450.96460762</v>
      </c>
      <c r="F23" s="20" t="n">
        <v>3.4817238</v>
      </c>
      <c r="G23" s="18" t="n">
        <v>420.16241234</v>
      </c>
      <c r="H23" s="20" t="n">
        <v>5.46273342</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514.2972802</v>
      </c>
      <c r="F25" s="20" t="n">
        <v>3.86849196</v>
      </c>
      <c r="G25" s="18" t="n">
        <v>505.19058495</v>
      </c>
      <c r="H25" s="20" t="n">
        <v>6.66902175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487.71820717</v>
      </c>
      <c r="F26" s="20" t="n">
        <v>2.84996264</v>
      </c>
      <c r="G26" s="18" t="n">
        <v>437.19542339</v>
      </c>
      <c r="H26" s="20" t="n">
        <v>3.77238102</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496.29524026</v>
      </c>
      <c r="F32" s="20" t="n">
        <v>3.3397411</v>
      </c>
      <c r="G32" s="18" t="n">
        <v>468.90344024</v>
      </c>
      <c r="H32" s="20" t="n">
        <v>5.20437783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447.24520058</v>
      </c>
      <c r="F34" s="20" t="n">
        <v>3.07795409</v>
      </c>
      <c r="G34" s="18" t="n">
        <v>405.11313692</v>
      </c>
      <c r="H34" s="20" t="n">
        <v>4.44801778</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518.79447378</v>
      </c>
      <c r="F35" s="20" t="n">
        <v>2.31364002</v>
      </c>
      <c r="G35" s="18" t="n">
        <v>474.30583922</v>
      </c>
      <c r="H35" s="20" t="n">
        <v>6.72223648</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477.53706297</v>
      </c>
      <c r="F36" s="20" t="n">
        <v>3.10843473</v>
      </c>
      <c r="G36" s="18" t="n">
        <v>435.67499753</v>
      </c>
      <c r="H36" s="20" t="n">
        <v>5.72526756</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508.40116982</v>
      </c>
      <c r="F40" s="20" t="n">
        <v>3.45607971</v>
      </c>
      <c r="G40" s="18" t="n">
        <v>483.66695654</v>
      </c>
      <c r="H40" s="20" t="n">
        <v>4.64356644</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456.99537302</v>
      </c>
      <c r="F47" s="20" t="n">
        <v>4.42000703</v>
      </c>
      <c r="G47" s="18" t="n">
        <v>412.60629581</v>
      </c>
      <c r="H47" s="20" t="n">
        <v>5.01406868</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516.6854807</v>
      </c>
      <c r="F48" s="20" t="n">
        <v>4.75798989</v>
      </c>
      <c r="G48" s="18" t="n">
        <v>475.03843861</v>
      </c>
      <c r="H48" s="20" t="n">
        <v>6.72421777</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461.90158046</v>
      </c>
      <c r="F52" s="20" t="n">
        <v>3.5188607</v>
      </c>
      <c r="G52" s="18" t="n">
        <v>426.21277713</v>
      </c>
      <c r="H52" s="20" t="n">
        <v>5.62933399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527.8406937</v>
      </c>
      <c r="F56" s="20" t="n">
        <v>3.55257146</v>
      </c>
      <c r="G56" s="18" t="n">
        <v>501.26937394</v>
      </c>
      <c r="H56" s="20" t="n">
        <v>6.07741381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460.36028856</v>
      </c>
      <c r="F61" s="20" t="n">
        <v>3.6943401</v>
      </c>
      <c r="G61" s="18" t="n">
        <v>425.27388287</v>
      </c>
      <c r="H61" s="20" t="n">
        <v>5.17513388</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390.37956665</v>
      </c>
      <c r="F67" s="20" t="n">
        <v>2.85821331</v>
      </c>
      <c r="G67" s="18" t="n">
        <v>353.70323028</v>
      </c>
      <c r="H67" s="20" t="n">
        <v>3.19376425</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433.93385579</v>
      </c>
      <c r="F73" s="20" t="n">
        <v>3.2986264</v>
      </c>
      <c r="G73" s="18" t="n">
        <v>407.57436289</v>
      </c>
      <c r="H73" s="20" t="n">
        <v>3.21758599</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488.39683844</v>
      </c>
      <c r="F7" s="20" t="n">
        <v>2.60152472</v>
      </c>
      <c r="G7" s="18" t="n">
        <v>454.65454027</v>
      </c>
      <c r="H7" s="20" t="n">
        <v>4.24361817</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464.93235693</v>
      </c>
      <c r="F9" s="20" t="n">
        <v>5.75555021</v>
      </c>
      <c r="G9" s="18" t="n">
        <v>443.90690099</v>
      </c>
      <c r="H9" s="20" t="n">
        <v>9.234111690000001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457.76941671</v>
      </c>
      <c r="F13" s="20" t="n">
        <v>5.57554074</v>
      </c>
      <c r="G13" s="18" t="n">
        <v>429.51733823</v>
      </c>
      <c r="H13" s="20" t="n">
        <v>13.19110748</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491.58384286</v>
      </c>
      <c r="F17" s="20" t="n">
        <v>3.67474564</v>
      </c>
      <c r="G17" s="18" t="n">
        <v>445.31274922</v>
      </c>
      <c r="H17" s="20" t="n">
        <v>7.68602538</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467.80627038</v>
      </c>
      <c r="F18" s="20" t="n">
        <v>3.82535591</v>
      </c>
      <c r="G18" s="18" t="n">
        <v>402.75394354</v>
      </c>
      <c r="H18" s="20" t="n">
        <v>4.29936748</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445.48118893</v>
      </c>
      <c r="F19" s="20" t="n">
        <v>4.03741459</v>
      </c>
      <c r="G19" s="18" t="n">
        <v>411.55598074</v>
      </c>
      <c r="H19" s="20" t="n">
        <v>7.14643775</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427.34072205</v>
      </c>
      <c r="F20" s="20" t="n">
        <v>4.93960191</v>
      </c>
      <c r="G20" s="18" t="n">
        <v>394.6168512</v>
      </c>
      <c r="H20" s="20" t="n">
        <v>9.471819289999999</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450.58009931</v>
      </c>
      <c r="F23" s="20" t="n">
        <v>3.48390498</v>
      </c>
      <c r="G23" s="18" t="n">
        <v>427.57206328</v>
      </c>
      <c r="H23" s="20" t="n">
        <v>5.3246912</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514.75386257</v>
      </c>
      <c r="F25" s="20" t="n">
        <v>3.85585809</v>
      </c>
      <c r="G25" s="18" t="n">
        <v>484.18992382</v>
      </c>
      <c r="H25" s="20" t="n">
        <v>10.09034123</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480.51704757</v>
      </c>
      <c r="F26" s="20" t="n">
        <v>2.79567422</v>
      </c>
      <c r="G26" s="18" t="n">
        <v>456.14006236</v>
      </c>
      <c r="H26" s="20" t="n">
        <v>3.78659715</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498.43775416</v>
      </c>
      <c r="F32" s="20" t="n">
        <v>3.26368289</v>
      </c>
      <c r="G32" s="18" t="n">
        <v>468.27724117</v>
      </c>
      <c r="H32" s="20" t="n">
        <v>5.34619523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448.36048718</v>
      </c>
      <c r="F34" s="20" t="n">
        <v>3.12070032</v>
      </c>
      <c r="G34" s="18" t="n">
        <v>406.70258224</v>
      </c>
      <c r="H34" s="20" t="n">
        <v>4.82904766</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519.4611366300001</v>
      </c>
      <c r="F35" s="20" t="n">
        <v>2.48255984</v>
      </c>
      <c r="G35" s="18" t="n">
        <v>477.14375266</v>
      </c>
      <c r="H35" s="20" t="n">
        <v>6.8446962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479.06803636</v>
      </c>
      <c r="F36" s="20" t="n">
        <v>3.25439594</v>
      </c>
      <c r="G36" s="18" t="n">
        <v>429.97144847</v>
      </c>
      <c r="H36" s="20" t="n">
        <v>4.7008663</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498.87139212</v>
      </c>
      <c r="F40" s="20" t="n">
        <v>4.00797112</v>
      </c>
      <c r="G40" s="18" t="n">
        <v>501.9510879</v>
      </c>
      <c r="H40" s="20" t="n">
        <v>3.94710852</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455.9574921</v>
      </c>
      <c r="F47" s="20" t="n">
        <v>4.46130469</v>
      </c>
      <c r="G47" s="18" t="n">
        <v>421.62192089</v>
      </c>
      <c r="H47" s="20" t="n">
        <v>4.65455859</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522.37613436</v>
      </c>
      <c r="F48" s="20" t="n">
        <v>5.66187407</v>
      </c>
      <c r="G48" s="18" t="n">
        <v>458.01034702</v>
      </c>
      <c r="H48" s="20" t="n">
        <v>5.6804353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459.38874097</v>
      </c>
      <c r="F52" s="20" t="n">
        <v>3.26991391</v>
      </c>
      <c r="G52" s="18" t="n">
        <v>430.25738136</v>
      </c>
      <c r="H52" s="20" t="n">
        <v>6.74845734</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529.72527297</v>
      </c>
      <c r="F56" s="20" t="n">
        <v>3.35966388</v>
      </c>
      <c r="G56" s="18" t="n">
        <v>484.51826051</v>
      </c>
      <c r="H56" s="20" t="n">
        <v>6.79631435</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457.912065</v>
      </c>
      <c r="F61" s="20" t="n">
        <v>3.68538959</v>
      </c>
      <c r="G61" s="18" t="n">
        <v>440.44367022</v>
      </c>
      <c r="H61" s="20" t="n">
        <v>5.18789767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388.36548469</v>
      </c>
      <c r="F67" s="20" t="n">
        <v>3.06348614</v>
      </c>
      <c r="G67" s="18" t="n">
        <v>363.12594231</v>
      </c>
      <c r="H67" s="20" t="n">
        <v>3.15723502</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442.02192305</v>
      </c>
      <c r="F73" s="20" t="n">
        <v>4.02433472</v>
      </c>
      <c r="G73" s="18" t="n">
        <v>403.01392955</v>
      </c>
      <c r="H73" s="20" t="n">
        <v>2.65624721</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478.64882395</v>
      </c>
      <c r="F7" s="20" t="n">
        <v>2.98471136</v>
      </c>
      <c r="G7" s="18" t="n">
        <v>480.86129862</v>
      </c>
      <c r="H7" s="20" t="n">
        <v>3.16264989</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462.05193925</v>
      </c>
      <c r="F9" s="20" t="n">
        <v>6.02479376</v>
      </c>
      <c r="G9" s="18" t="n">
        <v>459.79550709</v>
      </c>
      <c r="H9" s="20" t="n">
        <v>6.86547296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456.94806792</v>
      </c>
      <c r="F13" s="20" t="n">
        <v>5.43726838</v>
      </c>
      <c r="G13" s="18" t="n">
        <v>446.83219744</v>
      </c>
      <c r="H13" s="20" t="n">
        <v>9.216682309999999</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492.54470657</v>
      </c>
      <c r="F17" s="20" t="n">
        <v>4.62811322</v>
      </c>
      <c r="G17" s="18" t="n">
        <v>472.32605991</v>
      </c>
      <c r="H17" s="20" t="n">
        <v>5.28880704</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448.66751877</v>
      </c>
      <c r="F18" s="20" t="n">
        <v>5.22799076</v>
      </c>
      <c r="G18" s="18" t="n">
        <v>461.94958035</v>
      </c>
      <c r="H18" s="20" t="n">
        <v>3.59743294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441.10460215</v>
      </c>
      <c r="F19" s="20" t="n">
        <v>4.05418927</v>
      </c>
      <c r="G19" s="18" t="n">
        <v>433.22980249</v>
      </c>
      <c r="H19" s="20" t="n">
        <v>6.4313544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424.66173683</v>
      </c>
      <c r="F20" s="20" t="n">
        <v>5.44347142</v>
      </c>
      <c r="G20" s="18" t="n">
        <v>414.80059173</v>
      </c>
      <c r="H20" s="20" t="n">
        <v>7.54050619</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444.72143405</v>
      </c>
      <c r="F23" s="20" t="n">
        <v>3.77631916</v>
      </c>
      <c r="G23" s="18" t="n">
        <v>444.98073539</v>
      </c>
      <c r="H23" s="20" t="n">
        <v>4.89229536</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499.68792085</v>
      </c>
      <c r="F25" s="20" t="n">
        <v>4.52647707</v>
      </c>
      <c r="G25" s="18" t="n">
        <v>525.18260293</v>
      </c>
      <c r="H25" s="20" t="n">
        <v>3.80853819</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472.58695174</v>
      </c>
      <c r="F26" s="20" t="n">
        <v>3.86619155</v>
      </c>
      <c r="G26" s="18" t="n">
        <v>471.50704113</v>
      </c>
      <c r="H26" s="20" t="n">
        <v>3.13715476</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492.62323472</v>
      </c>
      <c r="F32" s="20" t="n">
        <v>3.83713291</v>
      </c>
      <c r="G32" s="18" t="n">
        <v>485.83869874</v>
      </c>
      <c r="H32" s="20" t="n">
        <v>3.94921345</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446.91926099</v>
      </c>
      <c r="F34" s="20" t="n">
        <v>3.60474706</v>
      </c>
      <c r="G34" s="18" t="n">
        <v>421.87232021</v>
      </c>
      <c r="H34" s="20" t="n">
        <v>4.03023814</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521.88602029</v>
      </c>
      <c r="F35" s="20" t="n">
        <v>2.97626658</v>
      </c>
      <c r="G35" s="18" t="n">
        <v>503.23447746</v>
      </c>
      <c r="H35" s="20" t="n">
        <v>3.35602954</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464.29553732</v>
      </c>
      <c r="F36" s="20" t="n">
        <v>3.60966101</v>
      </c>
      <c r="G36" s="18" t="n">
        <v>476.80321507</v>
      </c>
      <c r="H36" s="20" t="n">
        <v>3.69697692</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486.47163368</v>
      </c>
      <c r="F40" s="20" t="n">
        <v>4.88280366</v>
      </c>
      <c r="G40" s="18" t="n">
        <v>507.08953169</v>
      </c>
      <c r="H40" s="20" t="n">
        <v>3.51298015</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447.7480575</v>
      </c>
      <c r="F47" s="20" t="n">
        <v>4.82681129</v>
      </c>
      <c r="G47" s="18" t="n">
        <v>441.86723648</v>
      </c>
      <c r="H47" s="20" t="n">
        <v>4.31671077</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483.44653033</v>
      </c>
      <c r="F48" s="20" t="n">
        <v>6.80288752</v>
      </c>
      <c r="G48" s="18" t="n">
        <v>504.66775379</v>
      </c>
      <c r="H48" s="20" t="n">
        <v>5.42591175</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446.00709078</v>
      </c>
      <c r="F52" s="20" t="n">
        <v>4.00664576</v>
      </c>
      <c r="G52" s="18" t="n">
        <v>459.72025893</v>
      </c>
      <c r="H52" s="20" t="n">
        <v>3.98553488</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508.13252903</v>
      </c>
      <c r="F56" s="20" t="n">
        <v>4.52632995</v>
      </c>
      <c r="G56" s="18" t="n">
        <v>528.08319685</v>
      </c>
      <c r="H56" s="20" t="n">
        <v>4.23982772</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444.60231758</v>
      </c>
      <c r="F61" s="20" t="n">
        <v>3.7533948</v>
      </c>
      <c r="G61" s="18" t="n">
        <v>464.80841928</v>
      </c>
      <c r="H61" s="20" t="n">
        <v>4.3085443</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380.88962106</v>
      </c>
      <c r="F67" s="20" t="n">
        <v>3.61834107</v>
      </c>
      <c r="G67" s="18" t="n">
        <v>375.48369181</v>
      </c>
      <c r="H67" s="20" t="n">
        <v>2.87410683</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411.95135755</v>
      </c>
      <c r="F73" s="20" t="n">
        <v>3.42639487</v>
      </c>
      <c r="G73" s="18" t="n">
        <v>421.45426354</v>
      </c>
      <c r="H73" s="20" t="n">
        <v>3.42355745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490.04443946</v>
      </c>
      <c r="F7" s="20" t="n">
        <v>2.69553905</v>
      </c>
      <c r="G7" s="18" t="n">
        <v>459.37626152</v>
      </c>
      <c r="H7" s="20" t="n">
        <v>3.41613255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462.55870922</v>
      </c>
      <c r="F9" s="20" t="n">
        <v>5.80778807</v>
      </c>
      <c r="G9" s="18" t="n">
        <v>458.25144622</v>
      </c>
      <c r="H9" s="20" t="n">
        <v>7.05539126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464.80113035</v>
      </c>
      <c r="F13" s="20" t="n">
        <v>5.69787945</v>
      </c>
      <c r="G13" s="18" t="n">
        <v>399.38634848</v>
      </c>
      <c r="H13" s="20" t="n">
        <v>8.3106037</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497.18582213</v>
      </c>
      <c r="F17" s="20" t="n">
        <v>4.328515</v>
      </c>
      <c r="G17" s="18" t="n">
        <v>453.13536952</v>
      </c>
      <c r="H17" s="20" t="n">
        <v>5.55312736</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467.59235068</v>
      </c>
      <c r="F18" s="20" t="n">
        <v>4.50905465</v>
      </c>
      <c r="G18" s="18" t="n">
        <v>437.67486878</v>
      </c>
      <c r="H18" s="20" t="n">
        <v>3.8100255</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446.4459572</v>
      </c>
      <c r="F19" s="20" t="n">
        <v>4.02650513</v>
      </c>
      <c r="G19" s="18" t="n">
        <v>418.53586681</v>
      </c>
      <c r="H19" s="20" t="n">
        <v>6.33983824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431.61815891</v>
      </c>
      <c r="F20" s="20" t="n">
        <v>5.41575417</v>
      </c>
      <c r="G20" s="18" t="n">
        <v>393.21061425</v>
      </c>
      <c r="H20" s="20" t="n">
        <v>6.7298249</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444.55004624</v>
      </c>
      <c r="F23" s="20" t="n">
        <v>3.47292019</v>
      </c>
      <c r="G23" s="18" t="n">
        <v>445.48948041</v>
      </c>
      <c r="H23" s="20" t="n">
        <v>5.67849931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506.28829475</v>
      </c>
      <c r="F25" s="20" t="n">
        <v>4.66633988</v>
      </c>
      <c r="G25" s="18" t="n">
        <v>521.32907842</v>
      </c>
      <c r="H25" s="20" t="n">
        <v>3.58017075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483.3417868</v>
      </c>
      <c r="F26" s="20" t="n">
        <v>3.31911388</v>
      </c>
      <c r="G26" s="18" t="n">
        <v>459.01121824</v>
      </c>
      <c r="H26" s="20" t="n">
        <v>3.45932929</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500.86032042</v>
      </c>
      <c r="F32" s="20" t="n">
        <v>3.51293877</v>
      </c>
      <c r="G32" s="18" t="n">
        <v>464.82247441</v>
      </c>
      <c r="H32" s="20" t="n">
        <v>4.09164081</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448.11750943</v>
      </c>
      <c r="F34" s="20" t="n">
        <v>3.3434338</v>
      </c>
      <c r="G34" s="18" t="n">
        <v>414.4323468</v>
      </c>
      <c r="H34" s="20" t="n">
        <v>3.98677347</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524.35362959</v>
      </c>
      <c r="F35" s="20" t="n">
        <v>2.55969644</v>
      </c>
      <c r="G35" s="18" t="n">
        <v>479.31655997</v>
      </c>
      <c r="H35" s="20" t="n">
        <v>3.93908321</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472.41585113</v>
      </c>
      <c r="F36" s="20" t="n">
        <v>3.92668827</v>
      </c>
      <c r="G36" s="18" t="n">
        <v>468.31416053</v>
      </c>
      <c r="H36" s="20" t="n">
        <v>3.68578848</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516.18798887</v>
      </c>
      <c r="F40" s="20" t="n">
        <v>3.96967602</v>
      </c>
      <c r="G40" s="18" t="n">
        <v>483.08447156</v>
      </c>
      <c r="H40" s="20" t="n">
        <v>3.88474445</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455.13542153</v>
      </c>
      <c r="F47" s="20" t="n">
        <v>4.5721362</v>
      </c>
      <c r="G47" s="18" t="n">
        <v>428.06117588</v>
      </c>
      <c r="H47" s="20" t="n">
        <v>4.42897495</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504.86122422</v>
      </c>
      <c r="F48" s="20" t="n">
        <v>6.45436029</v>
      </c>
      <c r="G48" s="18" t="n">
        <v>496.33139879</v>
      </c>
      <c r="H48" s="20" t="n">
        <v>5.36277613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453.31816346</v>
      </c>
      <c r="F52" s="20" t="n">
        <v>3.47091432</v>
      </c>
      <c r="G52" s="18" t="n">
        <v>452.48654232</v>
      </c>
      <c r="H52" s="20" t="n">
        <v>4.62526351</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515.0195695800001</v>
      </c>
      <c r="F56" s="20" t="n">
        <v>4.01360851</v>
      </c>
      <c r="G56" s="18" t="n">
        <v>525.95934594</v>
      </c>
      <c r="H56" s="20" t="n">
        <v>4.58717469</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459.11382918</v>
      </c>
      <c r="F61" s="20" t="n">
        <v>4.01697516</v>
      </c>
      <c r="G61" s="18" t="n">
        <v>443.34434813</v>
      </c>
      <c r="H61" s="20" t="n">
        <v>4.47513286</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395.09123435</v>
      </c>
      <c r="F67" s="20" t="n">
        <v>3.34598434</v>
      </c>
      <c r="G67" s="18" t="n">
        <v>362.9216434</v>
      </c>
      <c r="H67" s="20" t="n">
        <v>2.70250397</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428.74346441</v>
      </c>
      <c r="F73" s="20" t="n">
        <v>3.50177164</v>
      </c>
      <c r="G73" s="18" t="n">
        <v>412.21912965</v>
      </c>
      <c r="H73" s="20" t="n">
        <v>3.14213155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469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484.47665547</v>
      </c>
      <c r="F7" s="20" t="n">
        <v>2.5190877</v>
      </c>
      <c r="G7" s="18" t="n">
        <v>463.14132093</v>
      </c>
      <c r="H7" s="20" t="n">
        <v>4.74852512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467.9723484</v>
      </c>
      <c r="F9" s="20" t="n">
        <v>5.72479582</v>
      </c>
      <c r="G9" s="18" t="n">
        <v>431.81685531</v>
      </c>
      <c r="H9" s="20" t="n">
        <v>8.02640265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455.18605664</v>
      </c>
      <c r="F13" s="20" t="n">
        <v>5.0551266</v>
      </c>
      <c r="G13" s="18" t="n">
        <v>446.29053115</v>
      </c>
      <c r="H13" s="20" t="n">
        <v>14.35262612</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486.170212</v>
      </c>
      <c r="F17" s="20" t="n">
        <v>4.14950923</v>
      </c>
      <c r="G17" s="18" t="n">
        <v>464.80573263</v>
      </c>
      <c r="H17" s="20" t="n">
        <v>7.33844031</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462.53237185</v>
      </c>
      <c r="F18" s="20" t="n">
        <v>3.86107745</v>
      </c>
      <c r="G18" s="18" t="n">
        <v>435.85669975</v>
      </c>
      <c r="H18" s="20" t="n">
        <v>5.06736011</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442.40301839</v>
      </c>
      <c r="F19" s="20" t="n">
        <v>4.00520484</v>
      </c>
      <c r="G19" s="18" t="n">
        <v>421.53331036</v>
      </c>
      <c r="H19" s="20" t="n">
        <v>8.061992269999999</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422.19630084</v>
      </c>
      <c r="F20" s="20" t="n">
        <v>4.73859083</v>
      </c>
      <c r="G20" s="18" t="n">
        <v>416.59827516</v>
      </c>
      <c r="H20" s="20" t="n">
        <v>10.86664658</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448.18818808</v>
      </c>
      <c r="F23" s="20" t="n">
        <v>3.58275458</v>
      </c>
      <c r="G23" s="18" t="n">
        <v>431.00472126</v>
      </c>
      <c r="H23" s="20" t="n">
        <v>5.67188585</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508.71129325</v>
      </c>
      <c r="F25" s="20" t="n">
        <v>3.6736468</v>
      </c>
      <c r="G25" s="18" t="n">
        <v>552.92857566</v>
      </c>
      <c r="H25" s="20" t="n">
        <v>8.13118253</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474.75974362</v>
      </c>
      <c r="F26" s="20" t="n">
        <v>2.78843878</v>
      </c>
      <c r="G26" s="18" t="n">
        <v>464.50461778</v>
      </c>
      <c r="H26" s="20" t="n">
        <v>4.72565901</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486.69227205</v>
      </c>
      <c r="F32" s="20" t="n">
        <v>2.93055552</v>
      </c>
      <c r="G32" s="18" t="n">
        <v>495.10002365</v>
      </c>
      <c r="H32" s="20" t="n">
        <v>6.0921747</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444.14150209</v>
      </c>
      <c r="F34" s="20" t="n">
        <v>3.04349984</v>
      </c>
      <c r="G34" s="18" t="n">
        <v>413.62376572</v>
      </c>
      <c r="H34" s="20" t="n">
        <v>5.39317891</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517.66948986</v>
      </c>
      <c r="F35" s="20" t="n">
        <v>2.39707473</v>
      </c>
      <c r="G35" s="18" t="n">
        <v>491.91299461</v>
      </c>
      <c r="H35" s="20" t="n">
        <v>7.48424246</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476.90833573</v>
      </c>
      <c r="F36" s="20" t="n">
        <v>2.99680352</v>
      </c>
      <c r="G36" s="18" t="n">
        <v>431.27425686</v>
      </c>
      <c r="H36" s="20" t="n">
        <v>6.12337166</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506.78779691</v>
      </c>
      <c r="F40" s="20" t="n">
        <v>3.42656059</v>
      </c>
      <c r="G40" s="18" t="n">
        <v>479.22581675</v>
      </c>
      <c r="H40" s="20" t="n">
        <v>4.72784834</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452.86727996</v>
      </c>
      <c r="F47" s="20" t="n">
        <v>4.18044736</v>
      </c>
      <c r="G47" s="18" t="n">
        <v>424.79597022</v>
      </c>
      <c r="H47" s="20" t="n">
        <v>5.68765751</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523.1466154</v>
      </c>
      <c r="F48" s="20" t="n">
        <v>5.26573979</v>
      </c>
      <c r="G48" s="18" t="n">
        <v>468.68149144</v>
      </c>
      <c r="H48" s="20" t="n">
        <v>5.89602105</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458.60382199</v>
      </c>
      <c r="F52" s="20" t="n">
        <v>3.19720817</v>
      </c>
      <c r="G52" s="18" t="n">
        <v>433.3086005</v>
      </c>
      <c r="H52" s="20" t="n">
        <v>6.3387494</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522.64230028</v>
      </c>
      <c r="F56" s="20" t="n">
        <v>3.86623921</v>
      </c>
      <c r="G56" s="18" t="n">
        <v>518.47048574</v>
      </c>
      <c r="H56" s="20" t="n">
        <v>4.80932964</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454.94701425</v>
      </c>
      <c r="F61" s="20" t="n">
        <v>3.74617845</v>
      </c>
      <c r="G61" s="18" t="n">
        <v>450.91660817</v>
      </c>
      <c r="H61" s="20" t="n">
        <v>5.37127552</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388.15940883</v>
      </c>
      <c r="F67" s="20" t="n">
        <v>3.17090347</v>
      </c>
      <c r="G67" s="18" t="n">
        <v>367.25275142</v>
      </c>
      <c r="H67" s="20" t="n">
        <v>2.99512799</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427.54517967</v>
      </c>
      <c r="F73" s="20" t="n">
        <v>4.05472157</v>
      </c>
      <c r="G73" s="18" t="n">
        <v>413.67854259</v>
      </c>
      <c r="H73" s="20" t="n">
        <v>2.94442615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489.27478174</v>
      </c>
      <c r="F7" s="20" t="n">
        <v>2.44137767</v>
      </c>
      <c r="G7" s="18" t="n">
        <v>446.93273566</v>
      </c>
      <c r="H7" s="20" t="n">
        <v>4.48691442</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463.88700379</v>
      </c>
      <c r="F9" s="20" t="n">
        <v>5.72888749</v>
      </c>
      <c r="G9" s="18" t="n">
        <v>443.92012485</v>
      </c>
      <c r="H9" s="20" t="n">
        <v>10.46609542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457.46934275</v>
      </c>
      <c r="F13" s="20" t="n">
        <v>5.65007994</v>
      </c>
      <c r="G13" s="18" t="n">
        <v>429.871172</v>
      </c>
      <c r="H13" s="20" t="n">
        <v>10.31565501</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492.18847493</v>
      </c>
      <c r="F17" s="20" t="n">
        <v>4.08366758</v>
      </c>
      <c r="G17" s="18" t="n">
        <v>453.79608641</v>
      </c>
      <c r="H17" s="20" t="n">
        <v>6.84703846</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463.33319047</v>
      </c>
      <c r="F18" s="20" t="n">
        <v>4.00107982</v>
      </c>
      <c r="G18" s="18" t="n">
        <v>433.83600761</v>
      </c>
      <c r="H18" s="20" t="n">
        <v>4.84065563</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447.2832678</v>
      </c>
      <c r="F19" s="20" t="n">
        <v>4.04085653</v>
      </c>
      <c r="G19" s="18" t="n">
        <v>394.6947429</v>
      </c>
      <c r="H19" s="20" t="n">
        <v>7.68805425</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425.05580782</v>
      </c>
      <c r="F20" s="20" t="n">
        <v>4.99228466</v>
      </c>
      <c r="G20" s="18" t="n">
        <v>404.90626208</v>
      </c>
      <c r="H20" s="20" t="n">
        <v>9.2170413</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448.24522727</v>
      </c>
      <c r="F23" s="20" t="n">
        <v>3.50050335</v>
      </c>
      <c r="G23" s="18" t="n">
        <v>428.14560515</v>
      </c>
      <c r="H23" s="20" t="n">
        <v>6.04834207</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512.70165673</v>
      </c>
      <c r="F25" s="20" t="n">
        <v>3.83478186</v>
      </c>
      <c r="G25" s="18" t="n">
        <v>514.36334276</v>
      </c>
      <c r="H25" s="20" t="n">
        <v>6.22572111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479.26468769</v>
      </c>
      <c r="F26" s="20" t="n">
        <v>2.66628712</v>
      </c>
      <c r="G26" s="18" t="n">
        <v>449.58294322</v>
      </c>
      <c r="H26" s="20" t="n">
        <v>4.68030497</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495.38292339</v>
      </c>
      <c r="F32" s="20" t="n">
        <v>3.36927715</v>
      </c>
      <c r="G32" s="18" t="n">
        <v>463.7128334</v>
      </c>
      <c r="H32" s="20" t="n">
        <v>5.54748163</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447.03954481</v>
      </c>
      <c r="F34" s="20" t="n">
        <v>2.93383708</v>
      </c>
      <c r="G34" s="18" t="n">
        <v>402.62813296</v>
      </c>
      <c r="H34" s="20" t="n">
        <v>5.03762425</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519.0764469</v>
      </c>
      <c r="F35" s="20" t="n">
        <v>2.16787818</v>
      </c>
      <c r="G35" s="18" t="n">
        <v>481.38615657</v>
      </c>
      <c r="H35" s="20" t="n">
        <v>6.81676613</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476.42103949</v>
      </c>
      <c r="F36" s="20" t="n">
        <v>3.12694217</v>
      </c>
      <c r="G36" s="18" t="n">
        <v>430.02070571</v>
      </c>
      <c r="H36" s="20" t="n">
        <v>6.19675242</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511.17674444</v>
      </c>
      <c r="F40" s="20" t="n">
        <v>3.59990759</v>
      </c>
      <c r="G40" s="18" t="n">
        <v>479.36179497</v>
      </c>
      <c r="H40" s="20" t="n">
        <v>4.16878838</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451.90824065</v>
      </c>
      <c r="F47" s="20" t="n">
        <v>4.36010891</v>
      </c>
      <c r="G47" s="18" t="n">
        <v>428.48276889</v>
      </c>
      <c r="H47" s="20" t="n">
        <v>5.22117838</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514.5580566899999</v>
      </c>
      <c r="F48" s="20" t="n">
        <v>5.18179923</v>
      </c>
      <c r="G48" s="18" t="n">
        <v>452.12640606</v>
      </c>
      <c r="H48" s="20" t="n">
        <v>6.82725452</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460.27101806</v>
      </c>
      <c r="F52" s="20" t="n">
        <v>3.34587079</v>
      </c>
      <c r="G52" s="18" t="n">
        <v>430.17524618</v>
      </c>
      <c r="H52" s="20" t="n">
        <v>5.57636574</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528.2825522000001</v>
      </c>
      <c r="F56" s="20" t="n">
        <v>3.42686462</v>
      </c>
      <c r="G56" s="18" t="n">
        <v>492.52955094</v>
      </c>
      <c r="H56" s="20" t="n">
        <v>6.81876389</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459.96085573</v>
      </c>
      <c r="F61" s="20" t="n">
        <v>3.86639844</v>
      </c>
      <c r="G61" s="18" t="n">
        <v>429.85502104</v>
      </c>
      <c r="H61" s="20" t="n">
        <v>4.92826802</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384.0534671</v>
      </c>
      <c r="F67" s="20" t="n">
        <v>2.93451812</v>
      </c>
      <c r="G67" s="18" t="n">
        <v>356.82569293</v>
      </c>
      <c r="H67" s="20" t="n">
        <v>3.49831884</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437.56233467</v>
      </c>
      <c r="F73" s="20" t="n">
        <v>3.76152395</v>
      </c>
      <c r="G73" s="18" t="n">
        <v>399.894062</v>
      </c>
      <c r="H73" s="20" t="n">
        <v>2.81839917</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491.1540924</v>
      </c>
      <c r="F7" s="20" t="n">
        <v>2.50291076</v>
      </c>
      <c r="G7" s="18" t="n">
        <v>445.2239329</v>
      </c>
      <c r="H7" s="20" t="n">
        <v>4.27277419</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464.4025425</v>
      </c>
      <c r="F9" s="20" t="n">
        <v>5.84488864</v>
      </c>
      <c r="G9" s="18" t="n">
        <v>448.17922829</v>
      </c>
      <c r="H9" s="20" t="n">
        <v>7.91659466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464.74284133</v>
      </c>
      <c r="F13" s="20" t="n">
        <v>5.9704274</v>
      </c>
      <c r="G13" s="18" t="n">
        <v>400.69864864</v>
      </c>
      <c r="H13" s="20" t="n">
        <v>9.13825024</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496.05369404</v>
      </c>
      <c r="F17" s="20" t="n">
        <v>3.9956557</v>
      </c>
      <c r="G17" s="18" t="n">
        <v>442.85351596</v>
      </c>
      <c r="H17" s="20" t="n">
        <v>6.69435519</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462.21533333</v>
      </c>
      <c r="F18" s="20" t="n">
        <v>4.22306849</v>
      </c>
      <c r="G18" s="18" t="n">
        <v>443.06937873</v>
      </c>
      <c r="H18" s="20" t="n">
        <v>4.73574123</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446.67459759</v>
      </c>
      <c r="F19" s="20" t="n">
        <v>3.93179845</v>
      </c>
      <c r="G19" s="18" t="n">
        <v>405.06270054</v>
      </c>
      <c r="H19" s="20" t="n">
        <v>7.93033834</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428.75047542</v>
      </c>
      <c r="F20" s="20" t="n">
        <v>5.25966255</v>
      </c>
      <c r="G20" s="18" t="n">
        <v>394.56185058</v>
      </c>
      <c r="H20" s="20" t="n">
        <v>8.043501900000001</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448.86433025</v>
      </c>
      <c r="F23" s="20" t="n">
        <v>3.4856814</v>
      </c>
      <c r="G23" s="18" t="n">
        <v>430.52149779</v>
      </c>
      <c r="H23" s="20" t="n">
        <v>5.55270565</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517.40328633</v>
      </c>
      <c r="F25" s="20" t="n">
        <v>3.83596631</v>
      </c>
      <c r="G25" s="18" t="n">
        <v>491.59414419</v>
      </c>
      <c r="H25" s="20" t="n">
        <v>5.48921241</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480.87762442</v>
      </c>
      <c r="F26" s="20" t="n">
        <v>2.8514252</v>
      </c>
      <c r="G26" s="18" t="n">
        <v>453.59185653</v>
      </c>
      <c r="H26" s="20" t="n">
        <v>3.43975339</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497.54625417</v>
      </c>
      <c r="F32" s="20" t="n">
        <v>3.18995791</v>
      </c>
      <c r="G32" s="18" t="n">
        <v>455.60006938</v>
      </c>
      <c r="H32" s="20" t="n">
        <v>5.35254058</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444.43101847</v>
      </c>
      <c r="F34" s="20" t="n">
        <v>3.37286758</v>
      </c>
      <c r="G34" s="18" t="n">
        <v>416.92076137</v>
      </c>
      <c r="H34" s="20" t="n">
        <v>5.43865197</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519.66071148</v>
      </c>
      <c r="F35" s="20" t="n">
        <v>2.29854505</v>
      </c>
      <c r="G35" s="18" t="n">
        <v>472.20343019</v>
      </c>
      <c r="H35" s="20" t="n">
        <v>5.35763574</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478.19727297</v>
      </c>
      <c r="F36" s="20" t="n">
        <v>3.19061024</v>
      </c>
      <c r="G36" s="18" t="n">
        <v>433.33769064</v>
      </c>
      <c r="H36" s="20" t="n">
        <v>4.7746768</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514.33949039</v>
      </c>
      <c r="F40" s="20" t="n">
        <v>3.25262106</v>
      </c>
      <c r="G40" s="18" t="n">
        <v>465.71668784</v>
      </c>
      <c r="H40" s="20" t="n">
        <v>4.39615065</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453.30682629</v>
      </c>
      <c r="F47" s="20" t="n">
        <v>4.48823832</v>
      </c>
      <c r="G47" s="18" t="n">
        <v>427.5041486</v>
      </c>
      <c r="H47" s="20" t="n">
        <v>4.78529569</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515.37182661</v>
      </c>
      <c r="F48" s="20" t="n">
        <v>5.53726788</v>
      </c>
      <c r="G48" s="18" t="n">
        <v>463.94739793</v>
      </c>
      <c r="H48" s="20" t="n">
        <v>6.3477933</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457.4919467</v>
      </c>
      <c r="F52" s="20" t="n">
        <v>3.34812751</v>
      </c>
      <c r="G52" s="18" t="n">
        <v>437.34766429</v>
      </c>
      <c r="H52" s="20" t="n">
        <v>5.82093249</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530.11023602</v>
      </c>
      <c r="F56" s="20" t="n">
        <v>3.392329</v>
      </c>
      <c r="G56" s="18" t="n">
        <v>479.45583037</v>
      </c>
      <c r="H56" s="20" t="n">
        <v>8.119309550000001</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461.11451804</v>
      </c>
      <c r="F61" s="20" t="n">
        <v>3.69139422</v>
      </c>
      <c r="G61" s="18" t="n">
        <v>436.20705836</v>
      </c>
      <c r="H61" s="20" t="n">
        <v>4.40667647</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391.95036309</v>
      </c>
      <c r="F67" s="20" t="n">
        <v>3.17478677</v>
      </c>
      <c r="G67" s="18" t="n">
        <v>360.26697739</v>
      </c>
      <c r="H67" s="20" t="n">
        <v>2.94857155</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427.44252403</v>
      </c>
      <c r="F73" s="20" t="n">
        <v>3.96280732</v>
      </c>
      <c r="G73" s="18" t="n">
        <v>413.50762878</v>
      </c>
      <c r="H73" s="20" t="n">
        <v>2.89784215</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(2309.0/B7*100)</f>
        <v/>
      </c>
      <c r="D7" s="19" t="n">
        <v>12221</v>
      </c>
      <c r="E7" s="18" t="n">
        <v>487.95514753</v>
      </c>
      <c r="F7" s="20" t="n">
        <v>2.46009948</v>
      </c>
      <c r="G7" s="18" t="n">
        <v>446.73324894</v>
      </c>
      <c r="H7" s="20" t="n">
        <v>4.49380985</v>
      </c>
      <c r="I7" s="18" t="n">
        <v>530.20051232</v>
      </c>
      <c r="J7" s="20" t="n">
        <v>1.84376291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(8445.0/B9*100)</f>
        <v/>
      </c>
      <c r="D9" s="19" t="n">
        <v>1206</v>
      </c>
      <c r="E9" s="18" t="n">
        <v>463.43530746</v>
      </c>
      <c r="F9" s="20" t="n">
        <v>5.90290349</v>
      </c>
      <c r="G9" s="18" t="n">
        <v>451.11225687</v>
      </c>
      <c r="H9" s="20" t="n">
        <v>8.513485259999999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(194.0/B13*100)</f>
        <v/>
      </c>
      <c r="D13" s="19" t="n">
        <v>6967</v>
      </c>
      <c r="E13" s="18" t="n">
        <v>453.87626131</v>
      </c>
      <c r="F13" s="20" t="n">
        <v>5.34782641</v>
      </c>
      <c r="G13" s="18" t="n">
        <v>452.58462235</v>
      </c>
      <c r="H13" s="20" t="n">
        <v>12.47427471</v>
      </c>
      <c r="I13" s="18" t="n">
        <v>511.30419768</v>
      </c>
      <c r="J13" s="20" t="n">
        <v>2.36876931</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(1052.0/B17*100)</f>
        <v/>
      </c>
      <c r="D17" s="19" t="n">
        <v>5452</v>
      </c>
      <c r="E17" s="18" t="n">
        <v>487.27852688</v>
      </c>
      <c r="F17" s="20" t="n">
        <v>4.05286098</v>
      </c>
      <c r="G17" s="18" t="n">
        <v>463.87740123</v>
      </c>
      <c r="H17" s="20" t="n">
        <v>7.12795218</v>
      </c>
      <c r="I17" s="18" t="n">
        <v>528.57858449</v>
      </c>
      <c r="J17" s="20" t="n">
        <v>2.79896353</v>
      </c>
      <c r="K17" s="18" t="s">
        <v>327</v>
      </c>
      <c r="L17" s="20" t="s">
        <v>327</v>
      </c>
      <c r="M17" s="18" t="n">
        <v>360.48925247</v>
      </c>
      <c r="N17" s="20" t="n">
        <v>12.44339086</v>
      </c>
      <c r="O17" s="18" t="s">
        <v>327</v>
      </c>
      <c r="P17" s="20" t="s">
        <v>327</v>
      </c>
      <c r="Q17" s="18" t="s">
        <v>327</v>
      </c>
      <c r="R17" s="20" t="s">
        <v>327</v>
      </c>
    </row>
    <row r="18" spans="1:18">
      <c r="A18" s="15" t="s">
        <v>338</v>
      </c>
      <c r="B18" s="17" t="n">
        <v>5532</v>
      </c>
      <c r="C18" s="18">
        <f>(54.0/B18*100)</f>
        <v/>
      </c>
      <c r="D18" s="19" t="n">
        <v>5478</v>
      </c>
      <c r="E18" s="18" t="n">
        <v>460.58675549</v>
      </c>
      <c r="F18" s="20" t="n">
        <v>4.12927367</v>
      </c>
      <c r="G18" s="18" t="n">
        <v>445.99979288</v>
      </c>
      <c r="H18" s="20" t="n">
        <v>5.17903234</v>
      </c>
      <c r="I18" s="18" t="n">
        <v>453.29258969</v>
      </c>
      <c r="J18" s="20" t="n">
        <v>4.7530233</v>
      </c>
      <c r="K18" s="18" t="s">
        <v>327</v>
      </c>
      <c r="L18" s="20" t="s">
        <v>327</v>
      </c>
      <c r="M18" s="18" t="s">
        <v>327</v>
      </c>
      <c r="N18" s="20" t="s">
        <v>327</v>
      </c>
      <c r="O18" s="18" t="s">
        <v>327</v>
      </c>
      <c r="P18" s="20" t="s">
        <v>327</v>
      </c>
      <c r="Q18" s="18" t="s">
        <v>327</v>
      </c>
      <c r="R18" s="20" t="s">
        <v>327</v>
      </c>
    </row>
    <row r="19" spans="1:18">
      <c r="A19" s="15" t="s">
        <v>339</v>
      </c>
      <c r="B19" s="17" t="n">
        <v>5658</v>
      </c>
      <c r="C19" s="18">
        <f>(270.0/B19*100)</f>
        <v/>
      </c>
      <c r="D19" s="19" t="n">
        <v>5388</v>
      </c>
      <c r="E19" s="18" t="n">
        <v>442.24062043</v>
      </c>
      <c r="F19" s="20" t="n">
        <v>4.15529567</v>
      </c>
      <c r="G19" s="18" t="n">
        <v>428.64636763</v>
      </c>
      <c r="H19" s="20" t="n">
        <v>6.58505136</v>
      </c>
      <c r="I19" s="18" t="n">
        <v>491.08886027</v>
      </c>
      <c r="J19" s="20" t="n">
        <v>2.46852131</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422.98527947</v>
      </c>
      <c r="F20" s="20" t="n">
        <v>4.54405936</v>
      </c>
      <c r="G20" s="18" t="n">
        <v>412.0565282</v>
      </c>
      <c r="H20" s="20" t="n">
        <v>10.46400998</v>
      </c>
      <c r="I20" s="18" t="n">
        <v>484.13350066</v>
      </c>
      <c r="J20" s="20" t="n">
        <v>1.70062162</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(692.0/B23*100)</f>
        <v/>
      </c>
      <c r="D23" s="19" t="n">
        <v>10891</v>
      </c>
      <c r="E23" s="18" t="n">
        <v>444.61203905</v>
      </c>
      <c r="F23" s="20" t="n">
        <v>3.41648334</v>
      </c>
      <c r="G23" s="18" t="n">
        <v>445.74265152</v>
      </c>
      <c r="H23" s="20" t="n">
        <v>5.40625921</v>
      </c>
      <c r="I23" s="18" t="n">
        <v>501.07728139</v>
      </c>
      <c r="J23" s="20" t="n">
        <v>2.63277914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513.60507068</v>
      </c>
      <c r="F25" s="20" t="n">
        <v>3.80263184</v>
      </c>
      <c r="G25" s="18" t="n">
        <v>509.4967316</v>
      </c>
      <c r="H25" s="20" t="n">
        <v>6.7990435</v>
      </c>
      <c r="I25" s="18" t="n">
        <v>519.03114823</v>
      </c>
      <c r="J25" s="20" t="n">
        <v>3.5595895</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475.49813683</v>
      </c>
      <c r="F26" s="20" t="n">
        <v>2.65783413</v>
      </c>
      <c r="G26" s="18" t="n">
        <v>464.17010732</v>
      </c>
      <c r="H26" s="20" t="n">
        <v>4.25686354</v>
      </c>
      <c r="I26" s="18" t="n">
        <v>503.65984055</v>
      </c>
      <c r="J26" s="20" t="n">
        <v>1.85827654</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491.1284073</v>
      </c>
      <c r="F32" s="20" t="n">
        <v>3.26039334</v>
      </c>
      <c r="G32" s="18" t="n">
        <v>483.27725992</v>
      </c>
      <c r="H32" s="20" t="n">
        <v>5.52710858</v>
      </c>
      <c r="I32" s="18" t="n">
        <v>512.921909</v>
      </c>
      <c r="J32" s="20" t="n">
        <v>2.68930248</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(139.0/B34*100)</f>
        <v/>
      </c>
      <c r="D34" s="19" t="n">
        <v>6211</v>
      </c>
      <c r="E34" s="18" t="n">
        <v>443.04837645</v>
      </c>
      <c r="F34" s="20" t="n">
        <v>3.04191081</v>
      </c>
      <c r="G34" s="18" t="n">
        <v>420.80304216</v>
      </c>
      <c r="H34" s="20" t="n">
        <v>4.71329806</v>
      </c>
      <c r="I34" s="18" t="n">
        <v>484.84241139</v>
      </c>
      <c r="J34" s="20" t="n">
        <v>2.69159379</v>
      </c>
      <c r="K34" s="18" t="s">
        <v>327</v>
      </c>
      <c r="L34" s="20" t="s">
        <v>327</v>
      </c>
      <c r="M34" s="18" t="n">
        <v>306.56969545</v>
      </c>
      <c r="N34" s="20" t="n">
        <v>10.27624616</v>
      </c>
      <c r="O34" s="18" t="s">
        <v>327</v>
      </c>
      <c r="P34" s="20" t="s">
        <v>327</v>
      </c>
      <c r="Q34" s="18" t="s">
        <v>327</v>
      </c>
      <c r="R34" s="20" t="s">
        <v>327</v>
      </c>
    </row>
    <row r="35" spans="1:18">
      <c r="A35" s="15" t="s">
        <v>355</v>
      </c>
      <c r="B35" s="17" t="n">
        <v>6406</v>
      </c>
      <c r="C35" s="18">
        <f>(110.0/B35*100)</f>
        <v/>
      </c>
      <c r="D35" s="19" t="n">
        <v>6296</v>
      </c>
      <c r="E35" s="18" t="n">
        <v>513.91670197</v>
      </c>
      <c r="F35" s="20" t="n">
        <v>2.3782723</v>
      </c>
      <c r="G35" s="18" t="n">
        <v>516.60054781</v>
      </c>
      <c r="H35" s="20" t="n">
        <v>5.98477582</v>
      </c>
      <c r="I35" s="18" t="n">
        <v>515.40103217</v>
      </c>
      <c r="J35" s="20" t="n">
        <v>2.23984643</v>
      </c>
      <c r="K35" s="18" t="s">
        <v>327</v>
      </c>
      <c r="L35" s="20" t="s">
        <v>327</v>
      </c>
      <c r="M35" s="18" t="n">
        <v>374.85244494</v>
      </c>
      <c r="N35" s="20" t="n">
        <v>5.84040672</v>
      </c>
      <c r="O35" s="18" t="s">
        <v>327</v>
      </c>
      <c r="P35" s="20" t="s">
        <v>327</v>
      </c>
      <c r="Q35" s="18" t="s">
        <v>327</v>
      </c>
      <c r="R35" s="20" t="s">
        <v>327</v>
      </c>
    </row>
    <row r="36" spans="1:18">
      <c r="A36" s="15" t="s">
        <v>356</v>
      </c>
      <c r="B36" s="17" t="n">
        <v>6736</v>
      </c>
      <c r="C36" s="18">
        <f>(133.0/B36*100)</f>
        <v/>
      </c>
      <c r="D36" s="19" t="n">
        <v>6603</v>
      </c>
      <c r="E36" s="18" t="n">
        <v>475.19810852</v>
      </c>
      <c r="F36" s="20" t="n">
        <v>3.2666159</v>
      </c>
      <c r="G36" s="18" t="n">
        <v>448.521877</v>
      </c>
      <c r="H36" s="20" t="n">
        <v>5.42370635</v>
      </c>
      <c r="I36" s="18" t="n">
        <v>503.53411424</v>
      </c>
      <c r="J36" s="20" t="n">
        <v>2.14566851</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505.33725</v>
      </c>
      <c r="F40" s="20" t="n">
        <v>3.41380449</v>
      </c>
      <c r="G40" s="18" t="n">
        <v>477.2112603</v>
      </c>
      <c r="H40" s="20" t="n">
        <v>5.17420753</v>
      </c>
      <c r="I40" s="18" t="n">
        <v>527.90431962</v>
      </c>
      <c r="J40" s="20" t="n">
        <v>4.16341999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(244.0/B47*100)</f>
        <v/>
      </c>
      <c r="D47" s="19" t="n">
        <v>5684</v>
      </c>
      <c r="E47" s="18" t="n">
        <v>449.61965719</v>
      </c>
      <c r="F47" s="20" t="n">
        <v>4.28969442</v>
      </c>
      <c r="G47" s="18" t="n">
        <v>431.80189499</v>
      </c>
      <c r="H47" s="20" t="n">
        <v>5.31100368</v>
      </c>
      <c r="I47" s="18" t="n">
        <v>451.12537899</v>
      </c>
      <c r="J47" s="20" t="n">
        <v>5.7320013</v>
      </c>
      <c r="K47" s="18" t="s">
        <v>327</v>
      </c>
      <c r="L47" s="20" t="s">
        <v>327</v>
      </c>
      <c r="M47" s="18" t="s">
        <v>327</v>
      </c>
      <c r="N47" s="20" t="s">
        <v>327</v>
      </c>
      <c r="O47" s="18" t="s">
        <v>327</v>
      </c>
      <c r="P47" s="20" t="s">
        <v>327</v>
      </c>
      <c r="Q47" s="18" t="s">
        <v>327</v>
      </c>
      <c r="R47" s="20" t="s">
        <v>327</v>
      </c>
    </row>
    <row r="48" spans="1:18">
      <c r="A48" s="15" t="s">
        <v>368</v>
      </c>
      <c r="B48" s="17" t="n">
        <v>9841</v>
      </c>
      <c r="C48" s="18">
        <f>(31.0/B48*100)</f>
        <v/>
      </c>
      <c r="D48" s="19" t="n">
        <v>9810</v>
      </c>
      <c r="E48" s="18" t="n">
        <v>512.83017224</v>
      </c>
      <c r="F48" s="20" t="n">
        <v>5.71029138</v>
      </c>
      <c r="G48" s="18" t="n">
        <v>474.92019202</v>
      </c>
      <c r="H48" s="20" t="n">
        <v>5.89948089</v>
      </c>
      <c r="I48" s="18" t="n">
        <v>535.94062128</v>
      </c>
      <c r="J48" s="20" t="n">
        <v>4.55308929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(157.0/B52*100)</f>
        <v/>
      </c>
      <c r="D52" s="19" t="n">
        <v>5652</v>
      </c>
      <c r="E52" s="18" t="n">
        <v>455.26141867</v>
      </c>
      <c r="F52" s="20" t="n">
        <v>3.31471152</v>
      </c>
      <c r="G52" s="18" t="n">
        <v>445.17283677</v>
      </c>
      <c r="H52" s="20" t="n">
        <v>6.39988823</v>
      </c>
      <c r="I52" s="18" t="n">
        <v>485.33342368</v>
      </c>
      <c r="J52" s="20" t="n">
        <v>2.56869582</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525.5336438</v>
      </c>
      <c r="F56" s="20" t="n">
        <v>3.49830734</v>
      </c>
      <c r="G56" s="18" t="n">
        <v>498.5831046</v>
      </c>
      <c r="H56" s="20" t="n">
        <v>6.48104212</v>
      </c>
      <c r="I56" s="18" t="n">
        <v>524.99526096</v>
      </c>
      <c r="J56" s="20" t="n">
        <v>2.62284739</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456.43184651</v>
      </c>
      <c r="F61" s="20" t="n">
        <v>3.96760352</v>
      </c>
      <c r="G61" s="18" t="n">
        <v>446.20156947</v>
      </c>
      <c r="H61" s="20" t="n">
        <v>4.75530848</v>
      </c>
      <c r="I61" s="18" t="n">
        <v>492.6609931</v>
      </c>
      <c r="J61" s="20" t="n">
        <v>2.86212518</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(167.0/B67*100)</f>
        <v/>
      </c>
      <c r="D67" s="19" t="n">
        <v>6804</v>
      </c>
      <c r="E67" s="18" t="n">
        <v>378.93166677</v>
      </c>
      <c r="F67" s="20" t="n">
        <v>2.60230089</v>
      </c>
      <c r="G67" s="18" t="n">
        <v>374.12031725</v>
      </c>
      <c r="H67" s="20" t="n">
        <v>3.75445227</v>
      </c>
      <c r="I67" s="18" t="n">
        <v>420.76767121</v>
      </c>
      <c r="J67" s="20" t="n">
        <v>2.92991006</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(401.0/B73*100)</f>
        <v/>
      </c>
      <c r="D73" s="19" t="n">
        <v>7848</v>
      </c>
      <c r="E73" s="18" t="n">
        <v>426.93586025</v>
      </c>
      <c r="F73" s="20" t="n">
        <v>3.61374555</v>
      </c>
      <c r="G73" s="18" t="n">
        <v>407.55797616</v>
      </c>
      <c r="H73" s="20" t="n">
        <v>3.22802933</v>
      </c>
      <c r="I73" s="18" t="n">
        <v>435.30911062</v>
      </c>
      <c r="J73" s="20" t="n">
        <v>3.63278398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512.635427</v>
      </c>
      <c r="F7" s="20" t="n">
        <v>2.65593936</v>
      </c>
      <c r="G7" s="18" t="n">
        <v>544.17017524</v>
      </c>
      <c r="H7" s="20" t="n">
        <v>2.12698662</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476.5578781</v>
      </c>
      <c r="F9" s="20" t="n">
        <v>5.65778392</v>
      </c>
      <c r="G9" s="18" t="n">
        <v>513.31505033</v>
      </c>
      <c r="H9" s="20" t="n">
        <v>4.67032776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480.6320447</v>
      </c>
      <c r="F13" s="20" t="n">
        <v>3.10248653</v>
      </c>
      <c r="G13" s="18" t="n">
        <v>524.51382072</v>
      </c>
      <c r="H13" s="20" t="n">
        <v>2.53147758</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496.34378864</v>
      </c>
      <c r="F17" s="20" t="n">
        <v>4.43437091</v>
      </c>
      <c r="G17" s="18" t="n">
        <v>540.49080921</v>
      </c>
      <c r="H17" s="20" t="n">
        <v>2.93915271</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441.24007267</v>
      </c>
      <c r="F18" s="20" t="n">
        <v>5.30352499</v>
      </c>
      <c r="G18" s="18" t="n">
        <v>463.33244627</v>
      </c>
      <c r="H18" s="20" t="n">
        <v>6.0655874</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474.72083679</v>
      </c>
      <c r="F19" s="20" t="n">
        <v>4.60760234</v>
      </c>
      <c r="G19" s="18" t="n">
        <v>496.64388538</v>
      </c>
      <c r="H19" s="20" t="n">
        <v>2.76903651</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449.15476335</v>
      </c>
      <c r="F20" s="20" t="n">
        <v>3.33992735</v>
      </c>
      <c r="G20" s="18" t="n">
        <v>498.5878887</v>
      </c>
      <c r="H20" s="20" t="n">
        <v>2.1408787</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480.20216298</v>
      </c>
      <c r="F23" s="20" t="n">
        <v>3.74570313</v>
      </c>
      <c r="G23" s="18" t="n">
        <v>511.60815484</v>
      </c>
      <c r="H23" s="20" t="n">
        <v>2.80584356</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516.83239099</v>
      </c>
      <c r="F25" s="20" t="n">
        <v>4.18139101</v>
      </c>
      <c r="G25" s="18" t="n">
        <v>521.2355952299999</v>
      </c>
      <c r="H25" s="20" t="n">
        <v>4.02505165</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499.05243839</v>
      </c>
      <c r="F26" s="20" t="n">
        <v>3.40863363</v>
      </c>
      <c r="G26" s="18" t="n">
        <v>505.72329217</v>
      </c>
      <c r="H26" s="20" t="n">
        <v>2.04891434</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499.3963022</v>
      </c>
      <c r="F32" s="20" t="n">
        <v>3.90606339</v>
      </c>
      <c r="G32" s="18" t="n">
        <v>519.71284544</v>
      </c>
      <c r="H32" s="20" t="n">
        <v>3.00120567</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474.55209534</v>
      </c>
      <c r="F34" s="20" t="n">
        <v>4.42912417</v>
      </c>
      <c r="G34" s="18" t="n">
        <v>490.64638383</v>
      </c>
      <c r="H34" s="20" t="n">
        <v>2.63690553</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504.69261216</v>
      </c>
      <c r="F35" s="20" t="n">
        <v>3.70932615</v>
      </c>
      <c r="G35" s="18" t="n">
        <v>522.20480774</v>
      </c>
      <c r="H35" s="20" t="n">
        <v>2.57223994</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474.25435814</v>
      </c>
      <c r="F36" s="20" t="n">
        <v>2.61494624</v>
      </c>
      <c r="G36" s="18" t="n">
        <v>518.3615303</v>
      </c>
      <c r="H36" s="20" t="n">
        <v>2.61289736</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499.00148403</v>
      </c>
      <c r="F40" s="20" t="n">
        <v>4.80204709</v>
      </c>
      <c r="G40" s="18" t="n">
        <v>563.29046247</v>
      </c>
      <c r="H40" s="20" t="n">
        <v>4.57933618</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425.75836554</v>
      </c>
      <c r="F47" s="20" t="n">
        <v>5.99845076</v>
      </c>
      <c r="G47" s="18" t="n">
        <v>479.52366946</v>
      </c>
      <c r="H47" s="20" t="n">
        <v>5.88818173</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532.49501221</v>
      </c>
      <c r="F48" s="20" t="n">
        <v>4.47984516</v>
      </c>
      <c r="G48" s="18" t="n">
        <v>540.49066885</v>
      </c>
      <c r="H48" s="20" t="n">
        <v>5.71770279</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465.0677483</v>
      </c>
      <c r="F52" s="20" t="n">
        <v>3.56085654</v>
      </c>
      <c r="G52" s="18" t="n">
        <v>493.2577</v>
      </c>
      <c r="H52" s="20" t="n">
        <v>2.72971852</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526.18425397</v>
      </c>
      <c r="F56" s="20" t="n">
        <v>3.44289771</v>
      </c>
      <c r="G56" s="18" t="n">
        <v>524.34192727</v>
      </c>
      <c r="H56" s="20" t="n">
        <v>2.6580608</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474.37338949</v>
      </c>
      <c r="F61" s="20" t="n">
        <v>4.08514216</v>
      </c>
      <c r="G61" s="18" t="n">
        <v>502.20328698</v>
      </c>
      <c r="H61" s="20" t="n">
        <v>3.23643016</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417.41265029</v>
      </c>
      <c r="F67" s="20" t="n">
        <v>2.66466328</v>
      </c>
      <c r="G67" s="18" t="n">
        <v>431.40684604</v>
      </c>
      <c r="H67" s="20" t="n">
        <v>5.22075173</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438.4334689</v>
      </c>
      <c r="F73" s="20" t="n">
        <v>3.41154295</v>
      </c>
      <c r="G73" s="18" t="n">
        <v>428.11823392</v>
      </c>
      <c r="H73" s="20" t="n">
        <v>6.10148165</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534.66533624</v>
      </c>
      <c r="F7" s="20" t="n">
        <v>2.16334353</v>
      </c>
      <c r="G7" s="18" t="n">
        <v>517.58214064</v>
      </c>
      <c r="H7" s="20" t="n">
        <v>3.0344282</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504.05104239</v>
      </c>
      <c r="F9" s="20" t="n">
        <v>4.73310261</v>
      </c>
      <c r="G9" s="18" t="n">
        <v>485.71790487</v>
      </c>
      <c r="H9" s="20" t="n">
        <v>5.49150491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515.37547367</v>
      </c>
      <c r="F13" s="20" t="n">
        <v>2.34055868</v>
      </c>
      <c r="G13" s="18" t="n">
        <v>491.89006941</v>
      </c>
      <c r="H13" s="20" t="n">
        <v>4.2833879</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530.34416501</v>
      </c>
      <c r="F17" s="20" t="n">
        <v>2.94879708</v>
      </c>
      <c r="G17" s="18" t="n">
        <v>521.4871153399999</v>
      </c>
      <c r="H17" s="20" t="n">
        <v>4.01369595</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458.48519984</v>
      </c>
      <c r="F18" s="20" t="n">
        <v>5.16705749</v>
      </c>
      <c r="G18" s="18" t="n">
        <v>437.19371531</v>
      </c>
      <c r="H18" s="20" t="n">
        <v>5.64071065</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496.19785081</v>
      </c>
      <c r="F19" s="20" t="n">
        <v>2.55111315</v>
      </c>
      <c r="G19" s="18" t="n">
        <v>458.60655722</v>
      </c>
      <c r="H19" s="20" t="n">
        <v>4.64524547</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485.64955756</v>
      </c>
      <c r="F20" s="20" t="n">
        <v>1.96709233</v>
      </c>
      <c r="G20" s="18" t="n">
        <v>479.61858051</v>
      </c>
      <c r="H20" s="20" t="n">
        <v>3.73613834</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503.32264345</v>
      </c>
      <c r="F23" s="20" t="n">
        <v>2.83257799</v>
      </c>
      <c r="G23" s="18" t="n">
        <v>488.23314971</v>
      </c>
      <c r="H23" s="20" t="n">
        <v>4.40212265</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527.46099295</v>
      </c>
      <c r="F25" s="20" t="n">
        <v>3.99501541</v>
      </c>
      <c r="G25" s="18" t="n">
        <v>507.56667396</v>
      </c>
      <c r="H25" s="20" t="n">
        <v>3.8502212</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505.19620898</v>
      </c>
      <c r="F26" s="20" t="n">
        <v>2.51710798</v>
      </c>
      <c r="G26" s="18" t="n">
        <v>500.9181743</v>
      </c>
      <c r="H26" s="20" t="n">
        <v>2.85407441</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515.67689952</v>
      </c>
      <c r="F32" s="20" t="n">
        <v>3.32946165</v>
      </c>
      <c r="G32" s="18" t="n">
        <v>508.59168404</v>
      </c>
      <c r="H32" s="20" t="n">
        <v>3.34347732</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490.18429968</v>
      </c>
      <c r="F34" s="20" t="n">
        <v>3.29932225</v>
      </c>
      <c r="G34" s="18" t="n">
        <v>472.80630681</v>
      </c>
      <c r="H34" s="20" t="n">
        <v>3.12997966</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511.32849102</v>
      </c>
      <c r="F35" s="20" t="n">
        <v>2.79713095</v>
      </c>
      <c r="G35" s="18" t="n">
        <v>523.88005885</v>
      </c>
      <c r="H35" s="20" t="n">
        <v>3.25072152</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506.14870361</v>
      </c>
      <c r="F36" s="20" t="n">
        <v>2.2657931</v>
      </c>
      <c r="G36" s="18" t="n">
        <v>490.74438544</v>
      </c>
      <c r="H36" s="20" t="n">
        <v>3.92918642</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526.82337425</v>
      </c>
      <c r="F40" s="20" t="n">
        <v>4.85145141</v>
      </c>
      <c r="G40" s="18" t="n">
        <v>531.6303400199999</v>
      </c>
      <c r="H40" s="20" t="n">
        <v>5.47587362</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447.96655219</v>
      </c>
      <c r="F47" s="20" t="n">
        <v>5.96898572</v>
      </c>
      <c r="G47" s="18" t="n">
        <v>461.79586897</v>
      </c>
      <c r="H47" s="20" t="n">
        <v>6.82228599</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541.77100984</v>
      </c>
      <c r="F48" s="20" t="n">
        <v>4.75241469</v>
      </c>
      <c r="G48" s="18" t="n">
        <v>524.83655307</v>
      </c>
      <c r="H48" s="20" t="n">
        <v>4.99180252</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489.07795617</v>
      </c>
      <c r="F52" s="20" t="n">
        <v>2.76643256</v>
      </c>
      <c r="G52" s="18" t="n">
        <v>471.93095114</v>
      </c>
      <c r="H52" s="20" t="n">
        <v>3.5244482</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529.96102653</v>
      </c>
      <c r="F56" s="20" t="n">
        <v>3.0821332</v>
      </c>
      <c r="G56" s="18" t="n">
        <v>517.27273539</v>
      </c>
      <c r="H56" s="20" t="n">
        <v>3.1030575</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496.26260146</v>
      </c>
      <c r="F61" s="20" t="n">
        <v>3.30335085</v>
      </c>
      <c r="G61" s="18" t="n">
        <v>481.57351573</v>
      </c>
      <c r="H61" s="20" t="n">
        <v>4.09903291</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421.96658751</v>
      </c>
      <c r="F67" s="20" t="n">
        <v>2.95409081</v>
      </c>
      <c r="G67" s="18" t="n">
        <v>414.12936086</v>
      </c>
      <c r="H67" s="20" t="n">
        <v>4.70145864</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439.73327183</v>
      </c>
      <c r="F73" s="20" t="n">
        <v>3.55301868</v>
      </c>
      <c r="G73" s="18" t="n">
        <v>425.79491417</v>
      </c>
      <c r="H73" s="20" t="n">
        <v>5.88095017</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529.11331102</v>
      </c>
      <c r="F7" s="20" t="n">
        <v>2.04908769</v>
      </c>
      <c r="G7" s="18" t="n">
        <v>534.69980104</v>
      </c>
      <c r="H7" s="20" t="n">
        <v>3.34768562</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501.83838757</v>
      </c>
      <c r="F9" s="20" t="n">
        <v>4.63928807</v>
      </c>
      <c r="G9" s="18" t="n">
        <v>497.21340429</v>
      </c>
      <c r="H9" s="20" t="n">
        <v>6.37018495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511.75218366</v>
      </c>
      <c r="F13" s="20" t="n">
        <v>2.72654293</v>
      </c>
      <c r="G13" s="18" t="n">
        <v>510.11669855</v>
      </c>
      <c r="H13" s="20" t="n">
        <v>2.7323323</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527.49545646</v>
      </c>
      <c r="F17" s="20" t="n">
        <v>3.02197904</v>
      </c>
      <c r="G17" s="18" t="n">
        <v>528.9781454</v>
      </c>
      <c r="H17" s="20" t="n">
        <v>3.92681837</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460.79183341</v>
      </c>
      <c r="F18" s="20" t="n">
        <v>4.8349567</v>
      </c>
      <c r="G18" s="18" t="n">
        <v>411.64398352</v>
      </c>
      <c r="H18" s="20" t="n">
        <v>7.49549085</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492.47573812</v>
      </c>
      <c r="F19" s="20" t="n">
        <v>2.55535969</v>
      </c>
      <c r="G19" s="18" t="n">
        <v>486.98836485</v>
      </c>
      <c r="H19" s="20" t="n">
        <v>4.22086309</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482.86294416</v>
      </c>
      <c r="F20" s="20" t="n">
        <v>2.00234053</v>
      </c>
      <c r="G20" s="18" t="n">
        <v>486.99091423</v>
      </c>
      <c r="H20" s="20" t="n">
        <v>3.41914231</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502.89006386</v>
      </c>
      <c r="F23" s="20" t="n">
        <v>2.81571706</v>
      </c>
      <c r="G23" s="18" t="n">
        <v>490.95804515</v>
      </c>
      <c r="H23" s="20" t="n">
        <v>4.71006393</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520.93366441</v>
      </c>
      <c r="F25" s="20" t="n">
        <v>3.99591405</v>
      </c>
      <c r="G25" s="18" t="n">
        <v>513.10189184</v>
      </c>
      <c r="H25" s="20" t="n">
        <v>4.40549096</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509.73749989</v>
      </c>
      <c r="F26" s="20" t="n">
        <v>2.1573947</v>
      </c>
      <c r="G26" s="18" t="n">
        <v>481.97991747</v>
      </c>
      <c r="H26" s="20" t="n">
        <v>3.88460475</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514.46951069</v>
      </c>
      <c r="F32" s="20" t="n">
        <v>3.34241634</v>
      </c>
      <c r="G32" s="18" t="n">
        <v>510.19874294</v>
      </c>
      <c r="H32" s="20" t="n">
        <v>3.30865165</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487.07392561</v>
      </c>
      <c r="F34" s="20" t="n">
        <v>3.26760067</v>
      </c>
      <c r="G34" s="18" t="n">
        <v>480.12728747</v>
      </c>
      <c r="H34" s="20" t="n">
        <v>3.30620293</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513.75840971</v>
      </c>
      <c r="F35" s="20" t="n">
        <v>2.30082593</v>
      </c>
      <c r="G35" s="18" t="n">
        <v>523.41590532</v>
      </c>
      <c r="H35" s="20" t="n">
        <v>5.69403033</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504.49755081</v>
      </c>
      <c r="F36" s="20" t="n">
        <v>2.20566724</v>
      </c>
      <c r="G36" s="18" t="n">
        <v>497.03288426</v>
      </c>
      <c r="H36" s="20" t="n">
        <v>4.80536563</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522.46782975</v>
      </c>
      <c r="F40" s="20" t="n">
        <v>4.56754126</v>
      </c>
      <c r="G40" s="18" t="n">
        <v>543.41373938</v>
      </c>
      <c r="H40" s="20" t="n">
        <v>5.35153995</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449.18727139</v>
      </c>
      <c r="F47" s="20" t="n">
        <v>6.04675443</v>
      </c>
      <c r="G47" s="18" t="n">
        <v>457.37767117</v>
      </c>
      <c r="H47" s="20" t="n">
        <v>6.83101042</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545.9601086</v>
      </c>
      <c r="F48" s="20" t="n">
        <v>5.06336312</v>
      </c>
      <c r="G48" s="18" t="n">
        <v>518.68603773</v>
      </c>
      <c r="H48" s="20" t="n">
        <v>4.90458979</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486.33508402</v>
      </c>
      <c r="F52" s="20" t="n">
        <v>2.92309052</v>
      </c>
      <c r="G52" s="18" t="n">
        <v>482.99505938</v>
      </c>
      <c r="H52" s="20" t="n">
        <v>3.21961075</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530.66488405</v>
      </c>
      <c r="F56" s="20" t="n">
        <v>3.04989864</v>
      </c>
      <c r="G56" s="18" t="n">
        <v>515.54486407</v>
      </c>
      <c r="H56" s="20" t="n">
        <v>3.09237083</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492.94755641</v>
      </c>
      <c r="F61" s="20" t="n">
        <v>3.39753857</v>
      </c>
      <c r="G61" s="18" t="n">
        <v>492.00296293</v>
      </c>
      <c r="H61" s="20" t="n">
        <v>3.29740965</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425.26593413</v>
      </c>
      <c r="F67" s="20" t="n">
        <v>2.94351777</v>
      </c>
      <c r="G67" s="18" t="n">
        <v>399.72195128</v>
      </c>
      <c r="H67" s="20" t="n">
        <v>5.1151541</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440.35434859</v>
      </c>
      <c r="F73" s="20" t="n">
        <v>3.38852757</v>
      </c>
      <c r="G73" s="18" t="n">
        <v>416.6736902</v>
      </c>
      <c r="H73" s="20" t="n">
        <v>6.65603682</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525.47625583</v>
      </c>
      <c r="F7" s="20" t="n">
        <v>2.32671319</v>
      </c>
      <c r="G7" s="18" t="n">
        <v>537.88359073</v>
      </c>
      <c r="H7" s="20" t="n">
        <v>2.26208636</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497.99353995</v>
      </c>
      <c r="F9" s="20" t="n">
        <v>5.00020993</v>
      </c>
      <c r="G9" s="18" t="n">
        <v>505.96298499</v>
      </c>
      <c r="H9" s="20" t="n">
        <v>4.82773927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513.59102666</v>
      </c>
      <c r="F13" s="20" t="n">
        <v>2.58426139</v>
      </c>
      <c r="G13" s="18" t="n">
        <v>507.72680239</v>
      </c>
      <c r="H13" s="20" t="n">
        <v>3.03514142</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528.3119444599999</v>
      </c>
      <c r="F17" s="20" t="n">
        <v>3.36420783</v>
      </c>
      <c r="G17" s="18" t="n">
        <v>527.1409059</v>
      </c>
      <c r="H17" s="20" t="n">
        <v>3.19929852</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456.22273828</v>
      </c>
      <c r="F18" s="20" t="n">
        <v>4.8328966</v>
      </c>
      <c r="G18" s="18" t="n">
        <v>446.96046902</v>
      </c>
      <c r="H18" s="20" t="n">
        <v>6.59755879</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488.17180526</v>
      </c>
      <c r="F19" s="20" t="n">
        <v>3.20133209</v>
      </c>
      <c r="G19" s="18" t="n">
        <v>494.92903231</v>
      </c>
      <c r="H19" s="20" t="n">
        <v>3.22679635</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486.20564059</v>
      </c>
      <c r="F20" s="20" t="n">
        <v>2.21179573</v>
      </c>
      <c r="G20" s="18" t="n">
        <v>479.65904659</v>
      </c>
      <c r="H20" s="20" t="n">
        <v>3.02903014</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499.06163734</v>
      </c>
      <c r="F23" s="20" t="n">
        <v>2.98733204</v>
      </c>
      <c r="G23" s="18" t="n">
        <v>504.65274273</v>
      </c>
      <c r="H23" s="20" t="n">
        <v>3.00156191</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513.3996865</v>
      </c>
      <c r="F25" s="20" t="n">
        <v>3.73324184</v>
      </c>
      <c r="G25" s="18" t="n">
        <v>527.01418137</v>
      </c>
      <c r="H25" s="20" t="n">
        <v>4.39577853</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503.50974605</v>
      </c>
      <c r="F26" s="20" t="n">
        <v>2.89429736</v>
      </c>
      <c r="G26" s="18" t="n">
        <v>503.809292</v>
      </c>
      <c r="H26" s="20" t="n">
        <v>2.44985079</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510.35473948</v>
      </c>
      <c r="F32" s="20" t="n">
        <v>3.89204037</v>
      </c>
      <c r="G32" s="18" t="n">
        <v>514.68957405</v>
      </c>
      <c r="H32" s="20" t="n">
        <v>3.08652669</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483.54281338</v>
      </c>
      <c r="F34" s="20" t="n">
        <v>3.81703259</v>
      </c>
      <c r="G34" s="18" t="n">
        <v>486.00125394</v>
      </c>
      <c r="H34" s="20" t="n">
        <v>2.91143517</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503.87374535</v>
      </c>
      <c r="F35" s="20" t="n">
        <v>3.0288836</v>
      </c>
      <c r="G35" s="18" t="n">
        <v>526.78412237</v>
      </c>
      <c r="H35" s="20" t="n">
        <v>3.41445359</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502.66406563</v>
      </c>
      <c r="F36" s="20" t="n">
        <v>2.48361996</v>
      </c>
      <c r="G36" s="18" t="n">
        <v>505.65919027</v>
      </c>
      <c r="H36" s="20" t="n">
        <v>2.92495933</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513.89274446</v>
      </c>
      <c r="F40" s="20" t="n">
        <v>4.97604925</v>
      </c>
      <c r="G40" s="18" t="n">
        <v>546.48061302</v>
      </c>
      <c r="H40" s="20" t="n">
        <v>4.4836633</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433.1975974</v>
      </c>
      <c r="F47" s="20" t="n">
        <v>6.68378184</v>
      </c>
      <c r="G47" s="18" t="n">
        <v>478.23205763</v>
      </c>
      <c r="H47" s="20" t="n">
        <v>5.85129543</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523.94002237</v>
      </c>
      <c r="F48" s="20" t="n">
        <v>4.51083987</v>
      </c>
      <c r="G48" s="18" t="n">
        <v>548.00993579</v>
      </c>
      <c r="H48" s="20" t="n">
        <v>5.27216107</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483.13014196</v>
      </c>
      <c r="F52" s="20" t="n">
        <v>2.88421076</v>
      </c>
      <c r="G52" s="18" t="n">
        <v>489.08481559</v>
      </c>
      <c r="H52" s="20" t="n">
        <v>3.15788487</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522.7420312</v>
      </c>
      <c r="F56" s="20" t="n">
        <v>3.11039327</v>
      </c>
      <c r="G56" s="18" t="n">
        <v>526.85259679</v>
      </c>
      <c r="H56" s="20" t="n">
        <v>3.06293896</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491.39148678</v>
      </c>
      <c r="F61" s="20" t="n">
        <v>4.03064927</v>
      </c>
      <c r="G61" s="18" t="n">
        <v>493.81584349</v>
      </c>
      <c r="H61" s="20" t="n">
        <v>3.01702281</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414.87623447</v>
      </c>
      <c r="F67" s="20" t="n">
        <v>2.80638258</v>
      </c>
      <c r="G67" s="18" t="n">
        <v>430.43804246</v>
      </c>
      <c r="H67" s="20" t="n">
        <v>4.12415144</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432.03816237</v>
      </c>
      <c r="F73" s="20" t="n">
        <v>4.33833153</v>
      </c>
      <c r="G73" s="18" t="n">
        <v>439.69468995</v>
      </c>
      <c r="H73" s="20" t="n">
        <v>4.55514669</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529.6117894499999</v>
      </c>
      <c r="F7" s="20" t="n">
        <v>2.06471865</v>
      </c>
      <c r="G7" s="18" t="n">
        <v>532.78291051</v>
      </c>
      <c r="H7" s="20" t="n">
        <v>3.55726048</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502.72464607</v>
      </c>
      <c r="F9" s="20" t="n">
        <v>4.55824866</v>
      </c>
      <c r="G9" s="18" t="n">
        <v>481.86873684</v>
      </c>
      <c r="H9" s="20" t="n">
        <v>7.2522639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512.69319114</v>
      </c>
      <c r="F13" s="20" t="n">
        <v>2.4574026</v>
      </c>
      <c r="G13" s="18" t="n">
        <v>489.56372477</v>
      </c>
      <c r="H13" s="20" t="n">
        <v>6.41641141</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529.27704123</v>
      </c>
      <c r="F17" s="20" t="n">
        <v>2.80690937</v>
      </c>
      <c r="G17" s="18" t="n">
        <v>513.66703221</v>
      </c>
      <c r="H17" s="20" t="n">
        <v>5.92781375</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453.31489463</v>
      </c>
      <c r="F18" s="20" t="n">
        <v>5.38000777</v>
      </c>
      <c r="G18" s="18" t="n">
        <v>453.09852129</v>
      </c>
      <c r="H18" s="20" t="n">
        <v>5.13262732</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491.54875035</v>
      </c>
      <c r="F19" s="20" t="n">
        <v>2.54257014</v>
      </c>
      <c r="G19" s="18" t="n">
        <v>488.29206531</v>
      </c>
      <c r="H19" s="20" t="n">
        <v>4.61275994</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487.32184859</v>
      </c>
      <c r="F20" s="20" t="n">
        <v>1.73260078</v>
      </c>
      <c r="G20" s="18" t="n">
        <v>443.76279528</v>
      </c>
      <c r="H20" s="20" t="n">
        <v>6.58833063</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502.42179153</v>
      </c>
      <c r="F23" s="20" t="n">
        <v>2.79957225</v>
      </c>
      <c r="G23" s="18" t="n">
        <v>487.04210013</v>
      </c>
      <c r="H23" s="20" t="n">
        <v>5.10108202</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518.87411442</v>
      </c>
      <c r="F25" s="20" t="n">
        <v>3.73596761</v>
      </c>
      <c r="G25" s="18" t="n">
        <v>519.93619687</v>
      </c>
      <c r="H25" s="20" t="n">
        <v>5.54358152</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504.7428963</v>
      </c>
      <c r="F26" s="20" t="n">
        <v>1.95373396</v>
      </c>
      <c r="G26" s="18" t="n">
        <v>495.1551198</v>
      </c>
      <c r="H26" s="20" t="n">
        <v>4.68322836</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513.69047435</v>
      </c>
      <c r="F32" s="20" t="n">
        <v>2.86758061</v>
      </c>
      <c r="G32" s="18" t="n">
        <v>507.26325983</v>
      </c>
      <c r="H32" s="20" t="n">
        <v>5.87382754</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487.84323124</v>
      </c>
      <c r="F34" s="20" t="n">
        <v>2.8327185</v>
      </c>
      <c r="G34" s="18" t="n">
        <v>468.92617332</v>
      </c>
      <c r="H34" s="20" t="n">
        <v>4.22675803</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516.8736251</v>
      </c>
      <c r="F35" s="20" t="n">
        <v>2.31516411</v>
      </c>
      <c r="G35" s="18" t="n">
        <v>505.41636326</v>
      </c>
      <c r="H35" s="20" t="n">
        <v>5.60573149</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506.12882837</v>
      </c>
      <c r="F36" s="20" t="n">
        <v>2.14267853</v>
      </c>
      <c r="G36" s="18" t="n">
        <v>485.03381693</v>
      </c>
      <c r="H36" s="20" t="n">
        <v>4.70035655</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526.53091574</v>
      </c>
      <c r="F40" s="20" t="n">
        <v>4.27765202</v>
      </c>
      <c r="G40" s="18" t="n">
        <v>540.33525542</v>
      </c>
      <c r="H40" s="20" t="n">
        <v>7.9772446</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451.22361993</v>
      </c>
      <c r="F47" s="20" t="n">
        <v>5.7972972</v>
      </c>
      <c r="G47" s="18" t="n">
        <v>450.94717458</v>
      </c>
      <c r="H47" s="20" t="n">
        <v>8.752590530000001</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539.6560544</v>
      </c>
      <c r="F48" s="20" t="n">
        <v>5.03797819</v>
      </c>
      <c r="G48" s="18" t="n">
        <v>528.16561769</v>
      </c>
      <c r="H48" s="20" t="n">
        <v>5.2710988</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485.69781882</v>
      </c>
      <c r="F52" s="20" t="n">
        <v>2.5982257</v>
      </c>
      <c r="G52" s="18" t="n">
        <v>481.89472638</v>
      </c>
      <c r="H52" s="20" t="n">
        <v>5.7469498</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528.0288653</v>
      </c>
      <c r="F56" s="20" t="n">
        <v>3.19204321</v>
      </c>
      <c r="G56" s="18" t="n">
        <v>518.14525828</v>
      </c>
      <c r="H56" s="20" t="n">
        <v>3.26963708</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492.68890976</v>
      </c>
      <c r="F61" s="20" t="n">
        <v>3.00041409</v>
      </c>
      <c r="G61" s="18" t="n">
        <v>492.48060825</v>
      </c>
      <c r="H61" s="20" t="n">
        <v>5.44345524</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420.25799747</v>
      </c>
      <c r="F67" s="20" t="n">
        <v>3.4652567</v>
      </c>
      <c r="G67" s="18" t="n">
        <v>421.88854063</v>
      </c>
      <c r="H67" s="20" t="n">
        <v>3.04786292</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435.89706843</v>
      </c>
      <c r="F73" s="20" t="n">
        <v>4.12521871</v>
      </c>
      <c r="G73" s="18" t="n">
        <v>433.96178703</v>
      </c>
      <c r="H73" s="20" t="n">
        <v>5.15010313</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513.43185221</v>
      </c>
      <c r="F7" s="20" t="n">
        <v>2.19234049</v>
      </c>
      <c r="G7" s="18" t="n">
        <v>562.5462662800001</v>
      </c>
      <c r="H7" s="20" t="n">
        <v>2.49768857</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488.12084768</v>
      </c>
      <c r="F9" s="20" t="n">
        <v>4.88259844</v>
      </c>
      <c r="G9" s="18" t="n">
        <v>523.15733915</v>
      </c>
      <c r="H9" s="20" t="n">
        <v>4.78858536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496.97376931</v>
      </c>
      <c r="F13" s="20" t="n">
        <v>2.65738576</v>
      </c>
      <c r="G13" s="18" t="n">
        <v>535.38323115</v>
      </c>
      <c r="H13" s="20" t="n">
        <v>2.79462484</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523.772884</v>
      </c>
      <c r="F17" s="20" t="n">
        <v>3.122335</v>
      </c>
      <c r="G17" s="18" t="n">
        <v>538.4700269</v>
      </c>
      <c r="H17" s="20" t="n">
        <v>3.45697477</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439.045539</v>
      </c>
      <c r="F18" s="20" t="n">
        <v>5.13070305</v>
      </c>
      <c r="G18" s="18" t="n">
        <v>474.19181046</v>
      </c>
      <c r="H18" s="20" t="n">
        <v>6.45409872</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483.49577605</v>
      </c>
      <c r="F19" s="20" t="n">
        <v>2.61434942</v>
      </c>
      <c r="G19" s="18" t="n">
        <v>511.95173068</v>
      </c>
      <c r="H19" s="20" t="n">
        <v>4.64114845</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475.68708579</v>
      </c>
      <c r="F20" s="20" t="n">
        <v>2.03961276</v>
      </c>
      <c r="G20" s="18" t="n">
        <v>502.13406562</v>
      </c>
      <c r="H20" s="20" t="n">
        <v>3.05255262</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492.45790812</v>
      </c>
      <c r="F23" s="20" t="n">
        <v>3.0522545</v>
      </c>
      <c r="G23" s="18" t="n">
        <v>516.5448117</v>
      </c>
      <c r="H23" s="20" t="n">
        <v>3.10796535</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515.94423195</v>
      </c>
      <c r="F25" s="20" t="n">
        <v>3.50759841</v>
      </c>
      <c r="G25" s="18" t="n">
        <v>533.23223553</v>
      </c>
      <c r="H25" s="20" t="n">
        <v>6.32336892</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497.18223163</v>
      </c>
      <c r="F26" s="20" t="n">
        <v>2.67796498</v>
      </c>
      <c r="G26" s="18" t="n">
        <v>512.66442072</v>
      </c>
      <c r="H26" s="20" t="n">
        <v>2.50585147</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507.7431642</v>
      </c>
      <c r="F32" s="20" t="n">
        <v>3.22646594</v>
      </c>
      <c r="G32" s="18" t="n">
        <v>523.8609483499999</v>
      </c>
      <c r="H32" s="20" t="n">
        <v>4.04807144</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470.97921042</v>
      </c>
      <c r="F34" s="20" t="n">
        <v>3.49262307</v>
      </c>
      <c r="G34" s="18" t="n">
        <v>500.33497377</v>
      </c>
      <c r="H34" s="20" t="n">
        <v>2.90536576</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510.56491458</v>
      </c>
      <c r="F35" s="20" t="n">
        <v>2.40505195</v>
      </c>
      <c r="G35" s="18" t="n">
        <v>533.10368793</v>
      </c>
      <c r="H35" s="20" t="n">
        <v>4.43748932</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495.89104582</v>
      </c>
      <c r="F36" s="20" t="n">
        <v>2.29187159</v>
      </c>
      <c r="G36" s="18" t="n">
        <v>522.25984198</v>
      </c>
      <c r="H36" s="20" t="n">
        <v>3.69961783</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513.03453996</v>
      </c>
      <c r="F40" s="20" t="n">
        <v>4.1141806</v>
      </c>
      <c r="G40" s="18" t="n">
        <v>570.26101653</v>
      </c>
      <c r="H40" s="20" t="n">
        <v>5.54308647</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429.14464063</v>
      </c>
      <c r="F47" s="20" t="n">
        <v>5.20524949</v>
      </c>
      <c r="G47" s="18" t="n">
        <v>492.60725053</v>
      </c>
      <c r="H47" s="20" t="n">
        <v>6.66562478</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537.03810232</v>
      </c>
      <c r="F48" s="20" t="n">
        <v>4.36540946</v>
      </c>
      <c r="G48" s="18" t="n">
        <v>532.3829895699999</v>
      </c>
      <c r="H48" s="20" t="n">
        <v>6.58795884</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477.2959927</v>
      </c>
      <c r="F52" s="20" t="n">
        <v>2.71015954</v>
      </c>
      <c r="G52" s="18" t="n">
        <v>503.87827004</v>
      </c>
      <c r="H52" s="20" t="n">
        <v>3.52952399</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523.45729723</v>
      </c>
      <c r="F56" s="20" t="n">
        <v>2.90549282</v>
      </c>
      <c r="G56" s="18" t="n">
        <v>529.1702877500001</v>
      </c>
      <c r="H56" s="20" t="n">
        <v>3.24557912</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473.90936313</v>
      </c>
      <c r="F61" s="20" t="n">
        <v>3.84683725</v>
      </c>
      <c r="G61" s="18" t="n">
        <v>508.23054382</v>
      </c>
      <c r="H61" s="20" t="n">
        <v>3.15431373</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421.14832814</v>
      </c>
      <c r="F67" s="20" t="n">
        <v>2.91798024</v>
      </c>
      <c r="G67" s="18" t="n">
        <v>418.8313708</v>
      </c>
      <c r="H67" s="20" t="n">
        <v>4.80056907</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437.83723165</v>
      </c>
      <c r="F73" s="20" t="n">
        <v>3.78195212</v>
      </c>
      <c r="G73" s="18" t="n">
        <v>429.59847208</v>
      </c>
      <c r="H73" s="20" t="n">
        <v>6.07224489</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479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532.3035805</v>
      </c>
      <c r="F7" s="20" t="n">
        <v>1.82012792</v>
      </c>
      <c r="G7" s="18" t="n">
        <v>492.4060383</v>
      </c>
      <c r="H7" s="20" t="n">
        <v>7.4212808</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502.65703755</v>
      </c>
      <c r="F9" s="20" t="n">
        <v>4.58801532</v>
      </c>
      <c r="G9" s="18" t="n">
        <v>451.54182253</v>
      </c>
      <c r="H9" s="20" t="n">
        <v>10.44198021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510.18664327</v>
      </c>
      <c r="F13" s="20" t="n">
        <v>2.5574029</v>
      </c>
      <c r="G13" s="18" t="n">
        <v>516.39258776</v>
      </c>
      <c r="H13" s="20" t="n">
        <v>3.79814145</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529.47380007</v>
      </c>
      <c r="F17" s="20" t="n">
        <v>2.7486377</v>
      </c>
      <c r="G17" s="18" t="n">
        <v>452.94765977</v>
      </c>
      <c r="H17" s="20" t="n">
        <v>11.84306305</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456.27685982</v>
      </c>
      <c r="F18" s="20" t="n">
        <v>4.70375484</v>
      </c>
      <c r="G18" s="18" t="n">
        <v>414.65865091</v>
      </c>
      <c r="H18" s="20" t="n">
        <v>11.35649435</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493.76864357</v>
      </c>
      <c r="F19" s="20" t="n">
        <v>2.40334018</v>
      </c>
      <c r="G19" s="18" t="n">
        <v>437.44895306</v>
      </c>
      <c r="H19" s="20" t="n">
        <v>9.984211220000001</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485.80207635</v>
      </c>
      <c r="F20" s="20" t="n">
        <v>1.71814003</v>
      </c>
      <c r="G20" s="18" t="n">
        <v>431.53474158</v>
      </c>
      <c r="H20" s="20" t="n">
        <v>9.422769049999999</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502.47094104</v>
      </c>
      <c r="F23" s="20" t="n">
        <v>2.72379616</v>
      </c>
      <c r="G23" s="18" t="n">
        <v>447.94361364</v>
      </c>
      <c r="H23" s="20" t="n">
        <v>9.07180133</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520.00155654</v>
      </c>
      <c r="F25" s="20" t="n">
        <v>3.58708822</v>
      </c>
      <c r="G25" s="18" t="n">
        <v>502.2039636</v>
      </c>
      <c r="H25" s="20" t="n">
        <v>9.31859053</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505.89426272</v>
      </c>
      <c r="F26" s="20" t="n">
        <v>1.90389714</v>
      </c>
      <c r="G26" s="18" t="n">
        <v>466.70319886</v>
      </c>
      <c r="H26" s="20" t="n">
        <v>7.51378977</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514.8827496</v>
      </c>
      <c r="F32" s="20" t="n">
        <v>2.77200284</v>
      </c>
      <c r="G32" s="18" t="n">
        <v>460.69931527</v>
      </c>
      <c r="H32" s="20" t="n">
        <v>10.88822032</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488.71035929</v>
      </c>
      <c r="F34" s="20" t="n">
        <v>2.78244595</v>
      </c>
      <c r="G34" s="18" t="n">
        <v>425.38893446</v>
      </c>
      <c r="H34" s="20" t="n">
        <v>6.55166312</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517.10436391</v>
      </c>
      <c r="F35" s="20" t="n">
        <v>2.23358469</v>
      </c>
      <c r="G35" s="18" t="n">
        <v>446.12103166</v>
      </c>
      <c r="H35" s="20" t="n">
        <v>9.04142979</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504.83660352</v>
      </c>
      <c r="F36" s="20" t="n">
        <v>2.15274595</v>
      </c>
      <c r="G36" s="18" t="n">
        <v>473.27136992</v>
      </c>
      <c r="H36" s="20" t="n">
        <v>8.26882717</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528.56971599</v>
      </c>
      <c r="F40" s="20" t="n">
        <v>4.1520982</v>
      </c>
      <c r="G40" s="18" t="n">
        <v>498.87828297</v>
      </c>
      <c r="H40" s="20" t="n">
        <v>16.21522102</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437.83584322</v>
      </c>
      <c r="F47" s="20" t="n">
        <v>5.73585585</v>
      </c>
      <c r="G47" s="18" t="n">
        <v>488.672619</v>
      </c>
      <c r="H47" s="20" t="n">
        <v>5.9379983</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538.10380609</v>
      </c>
      <c r="F48" s="20" t="n">
        <v>4.60577775</v>
      </c>
      <c r="G48" s="18" t="n">
        <v>517.84301112</v>
      </c>
      <c r="H48" s="20" t="n">
        <v>6.59223538</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487.01416052</v>
      </c>
      <c r="F52" s="20" t="n">
        <v>2.57126361</v>
      </c>
      <c r="G52" s="18" t="n">
        <v>446.3201542</v>
      </c>
      <c r="H52" s="20" t="n">
        <v>7.6252621</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527.98801359</v>
      </c>
      <c r="F56" s="20" t="n">
        <v>2.64708571</v>
      </c>
      <c r="G56" s="18" t="n">
        <v>484.99822815</v>
      </c>
      <c r="H56" s="20" t="n">
        <v>7.32672662</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495.18565349</v>
      </c>
      <c r="F61" s="20" t="n">
        <v>2.8585513</v>
      </c>
      <c r="G61" s="18" t="n">
        <v>437.71075785</v>
      </c>
      <c r="H61" s="20" t="n">
        <v>9.290334319999999</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422.6691092</v>
      </c>
      <c r="F67" s="20" t="n">
        <v>2.96471989</v>
      </c>
      <c r="G67" s="18" t="n">
        <v>387.45780722</v>
      </c>
      <c r="H67" s="20" t="n">
        <v>6.29136598</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439.19989056</v>
      </c>
      <c r="F73" s="20" t="n">
        <v>3.38327637</v>
      </c>
      <c r="G73" s="18" t="n">
        <v>413.02671535</v>
      </c>
      <c r="H73" s="20" t="n">
        <v>8.62524226</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528.73769959</v>
      </c>
      <c r="F7" s="20" t="n">
        <v>2.00946886</v>
      </c>
      <c r="G7" s="18" t="n">
        <v>535.26370332</v>
      </c>
      <c r="H7" s="20" t="n">
        <v>3.15938594</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502.48882721</v>
      </c>
      <c r="F9" s="20" t="n">
        <v>4.54455901</v>
      </c>
      <c r="G9" s="18" t="n">
        <v>485.19793513</v>
      </c>
      <c r="H9" s="20" t="n">
        <v>8.484001190000001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513.92516931</v>
      </c>
      <c r="F13" s="20" t="n">
        <v>2.28137943</v>
      </c>
      <c r="G13" s="18" t="n">
        <v>494.62272904</v>
      </c>
      <c r="H13" s="20" t="n">
        <v>4.44201239</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528.28859006</v>
      </c>
      <c r="F17" s="20" t="n">
        <v>2.92772686</v>
      </c>
      <c r="G17" s="18" t="n">
        <v>525.69872176</v>
      </c>
      <c r="H17" s="20" t="n">
        <v>4.90502147</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452.38115006</v>
      </c>
      <c r="F18" s="20" t="n">
        <v>5.01977885</v>
      </c>
      <c r="G18" s="18" t="n">
        <v>455.63572606</v>
      </c>
      <c r="H18" s="20" t="n">
        <v>6.95721787</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491.21279877</v>
      </c>
      <c r="F19" s="20" t="n">
        <v>2.5865398</v>
      </c>
      <c r="G19" s="18" t="n">
        <v>490.65674816</v>
      </c>
      <c r="H19" s="20" t="n">
        <v>4.45426126</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486.04145792</v>
      </c>
      <c r="F20" s="20" t="n">
        <v>1.73047324</v>
      </c>
      <c r="G20" s="18" t="n">
        <v>464.95618657</v>
      </c>
      <c r="H20" s="20" t="n">
        <v>6.6024193</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501.45453573</v>
      </c>
      <c r="F23" s="20" t="n">
        <v>2.86823549</v>
      </c>
      <c r="G23" s="18" t="n">
        <v>499.10998908</v>
      </c>
      <c r="H23" s="20" t="n">
        <v>3.32908425</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516.75123712</v>
      </c>
      <c r="F25" s="20" t="n">
        <v>4.0865198</v>
      </c>
      <c r="G25" s="18" t="n">
        <v>524.13892172</v>
      </c>
      <c r="H25" s="20" t="n">
        <v>3.94650282</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505.18713196</v>
      </c>
      <c r="F26" s="20" t="n">
        <v>2.06489808</v>
      </c>
      <c r="G26" s="18" t="n">
        <v>496.71807626</v>
      </c>
      <c r="H26" s="20" t="n">
        <v>4.09447003</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510.80063881</v>
      </c>
      <c r="F32" s="20" t="n">
        <v>2.98490876</v>
      </c>
      <c r="G32" s="18" t="n">
        <v>525.4119481</v>
      </c>
      <c r="H32" s="20" t="n">
        <v>5.58975227</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485.53602612</v>
      </c>
      <c r="F34" s="20" t="n">
        <v>2.86102839</v>
      </c>
      <c r="G34" s="18" t="n">
        <v>482.26388127</v>
      </c>
      <c r="H34" s="20" t="n">
        <v>4.13606558</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515.82253607</v>
      </c>
      <c r="F35" s="20" t="n">
        <v>2.57463961</v>
      </c>
      <c r="G35" s="18" t="n">
        <v>514.06065248</v>
      </c>
      <c r="H35" s="20" t="n">
        <v>4.54721684</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503.27196033</v>
      </c>
      <c r="F36" s="20" t="n">
        <v>2.20111411</v>
      </c>
      <c r="G36" s="18" t="n">
        <v>505.72745581</v>
      </c>
      <c r="H36" s="20" t="n">
        <v>4.69168947</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525.12851621</v>
      </c>
      <c r="F40" s="20" t="n">
        <v>4.33929181</v>
      </c>
      <c r="G40" s="18" t="n">
        <v>550.30176691</v>
      </c>
      <c r="H40" s="20" t="n">
        <v>6.71415884</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446.5114298</v>
      </c>
      <c r="F47" s="20" t="n">
        <v>5.92627472</v>
      </c>
      <c r="G47" s="18" t="n">
        <v>474.24780311</v>
      </c>
      <c r="H47" s="20" t="n">
        <v>7.50170145</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530.18162005</v>
      </c>
      <c r="F48" s="20" t="n">
        <v>4.31760483</v>
      </c>
      <c r="G48" s="18" t="n">
        <v>549.05608788</v>
      </c>
      <c r="H48" s="20" t="n">
        <v>6.18526271</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485.27660592</v>
      </c>
      <c r="F52" s="20" t="n">
        <v>2.750461</v>
      </c>
      <c r="G52" s="18" t="n">
        <v>485.57397768</v>
      </c>
      <c r="H52" s="20" t="n">
        <v>3.91393207</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523.04777316</v>
      </c>
      <c r="F56" s="20" t="n">
        <v>3.42813505</v>
      </c>
      <c r="G56" s="18" t="n">
        <v>527.30096858</v>
      </c>
      <c r="H56" s="20" t="n">
        <v>2.91718417</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489.90985865</v>
      </c>
      <c r="F61" s="20" t="n">
        <v>2.89828736</v>
      </c>
      <c r="G61" s="18" t="n">
        <v>503.3289814</v>
      </c>
      <c r="H61" s="20" t="n">
        <v>4.98945416</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419.30522258</v>
      </c>
      <c r="F67" s="20" t="n">
        <v>2.72080771</v>
      </c>
      <c r="G67" s="18" t="n">
        <v>436.72899727</v>
      </c>
      <c r="H67" s="20" t="n">
        <v>7.98784067</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435.66637651</v>
      </c>
      <c r="F73" s="20" t="n">
        <v>3.28700486</v>
      </c>
      <c r="G73" s="18" t="n">
        <v>433.7373642</v>
      </c>
      <c r="H73" s="20" t="n">
        <v>8.35848429</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532.3356926500001</v>
      </c>
      <c r="F7" s="20" t="n">
        <v>1.90800052</v>
      </c>
      <c r="G7" s="18" t="n">
        <v>477.07885558</v>
      </c>
      <c r="H7" s="20" t="n">
        <v>7.93142146</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501.74177798</v>
      </c>
      <c r="F9" s="20" t="n">
        <v>4.49394589</v>
      </c>
      <c r="G9" s="18" t="n">
        <v>493.4014238</v>
      </c>
      <c r="H9" s="20" t="n">
        <v>8.629748680000001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513.24213815</v>
      </c>
      <c r="F13" s="20" t="n">
        <v>2.44892411</v>
      </c>
      <c r="G13" s="18" t="n">
        <v>487.09645955</v>
      </c>
      <c r="H13" s="20" t="n">
        <v>4.4037702</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529.40906344</v>
      </c>
      <c r="F17" s="20" t="n">
        <v>2.84858636</v>
      </c>
      <c r="G17" s="18" t="n">
        <v>484.79126193</v>
      </c>
      <c r="H17" s="20" t="n">
        <v>9.207175899999999</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455.17787835</v>
      </c>
      <c r="F18" s="20" t="n">
        <v>4.74100425</v>
      </c>
      <c r="G18" s="18" t="n">
        <v>439.1073629</v>
      </c>
      <c r="H18" s="20" t="n">
        <v>8.93703884</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494.68360205</v>
      </c>
      <c r="F19" s="20" t="n">
        <v>2.39998012</v>
      </c>
      <c r="G19" s="18" t="n">
        <v>432.9122095</v>
      </c>
      <c r="H19" s="20" t="n">
        <v>7.65229445</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486.14317463</v>
      </c>
      <c r="F20" s="20" t="n">
        <v>1.729511</v>
      </c>
      <c r="G20" s="18" t="n">
        <v>422.70204449</v>
      </c>
      <c r="H20" s="20" t="n">
        <v>9.90601766</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503.35379407</v>
      </c>
      <c r="F23" s="20" t="n">
        <v>2.67665915</v>
      </c>
      <c r="G23" s="18" t="n">
        <v>462.6115843</v>
      </c>
      <c r="H23" s="20" t="n">
        <v>8.35033177</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519.83252185</v>
      </c>
      <c r="F25" s="20" t="n">
        <v>3.53913096</v>
      </c>
      <c r="G25" s="18" t="n">
        <v>496.52954465</v>
      </c>
      <c r="H25" s="20" t="n">
        <v>12.19039853</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506.24415962</v>
      </c>
      <c r="F26" s="20" t="n">
        <v>1.84595205</v>
      </c>
      <c r="G26" s="18" t="n">
        <v>462.37005136</v>
      </c>
      <c r="H26" s="20" t="n">
        <v>7.463902</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514.89720487</v>
      </c>
      <c r="F32" s="20" t="n">
        <v>2.74353211</v>
      </c>
      <c r="G32" s="18" t="n">
        <v>477.69485518</v>
      </c>
      <c r="H32" s="20" t="n">
        <v>9.83240155</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489.32943826</v>
      </c>
      <c r="F34" s="20" t="n">
        <v>2.8256908</v>
      </c>
      <c r="G34" s="18" t="n">
        <v>434.66660089</v>
      </c>
      <c r="H34" s="20" t="n">
        <v>5.11571595</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517.15134004</v>
      </c>
      <c r="F35" s="20" t="n">
        <v>2.25482</v>
      </c>
      <c r="G35" s="18" t="n">
        <v>465.46562057</v>
      </c>
      <c r="H35" s="20" t="n">
        <v>9.780648360000001</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504.984263</v>
      </c>
      <c r="F36" s="20" t="n">
        <v>2.09092304</v>
      </c>
      <c r="G36" s="18" t="n">
        <v>473.84370327</v>
      </c>
      <c r="H36" s="20" t="n">
        <v>7.27189784</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528.60767072</v>
      </c>
      <c r="F40" s="20" t="n">
        <v>4.16968308</v>
      </c>
      <c r="G40" s="18" t="n">
        <v>499.26216764</v>
      </c>
      <c r="H40" s="20" t="n">
        <v>13.01397297</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453.68113656</v>
      </c>
      <c r="F47" s="20" t="n">
        <v>5.85998722</v>
      </c>
      <c r="G47" s="18" t="n">
        <v>415.15908345</v>
      </c>
      <c r="H47" s="20" t="n">
        <v>8.903354159999999</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537.15562</v>
      </c>
      <c r="F48" s="20" t="n">
        <v>4.72132562</v>
      </c>
      <c r="G48" s="18" t="n">
        <v>529.1460614</v>
      </c>
      <c r="H48" s="20" t="n">
        <v>6.91348591</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487.25924045</v>
      </c>
      <c r="F52" s="20" t="n">
        <v>2.62784982</v>
      </c>
      <c r="G52" s="18" t="n">
        <v>463.62550772</v>
      </c>
      <c r="H52" s="20" t="n">
        <v>5.74867721</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527.44461467</v>
      </c>
      <c r="F56" s="20" t="n">
        <v>2.64577931</v>
      </c>
      <c r="G56" s="18" t="n">
        <v>505.71413885</v>
      </c>
      <c r="H56" s="20" t="n">
        <v>5.47577412</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495.86236619</v>
      </c>
      <c r="F61" s="20" t="n">
        <v>2.8464394</v>
      </c>
      <c r="G61" s="18" t="n">
        <v>435.17828437</v>
      </c>
      <c r="H61" s="20" t="n">
        <v>7.55648709</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423.10090923</v>
      </c>
      <c r="F67" s="20" t="n">
        <v>2.95921484</v>
      </c>
      <c r="G67" s="18" t="n">
        <v>363.77443051</v>
      </c>
      <c r="H67" s="20" t="n">
        <v>9.56883322</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441.22238671</v>
      </c>
      <c r="F73" s="20" t="n">
        <v>3.3868674</v>
      </c>
      <c r="G73" s="18" t="n">
        <v>370.5355884</v>
      </c>
      <c r="H73" s="20" t="n">
        <v>7.79841627</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511.94732867</v>
      </c>
      <c r="F7" s="20" t="n">
        <v>2.18560766</v>
      </c>
      <c r="G7" s="18" t="n">
        <v>555.4782927700001</v>
      </c>
      <c r="H7" s="20" t="n">
        <v>2.22137026</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484.75066917</v>
      </c>
      <c r="F9" s="20" t="n">
        <v>5.35502593</v>
      </c>
      <c r="G9" s="18" t="n">
        <v>523.22757355</v>
      </c>
      <c r="H9" s="20" t="n">
        <v>4.27956998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488.4377235</v>
      </c>
      <c r="F13" s="20" t="n">
        <v>3.02439879</v>
      </c>
      <c r="G13" s="18" t="n">
        <v>528.63346467</v>
      </c>
      <c r="H13" s="20" t="n">
        <v>2.42714404</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511.86974701</v>
      </c>
      <c r="F17" s="20" t="n">
        <v>3.29930665</v>
      </c>
      <c r="G17" s="18" t="n">
        <v>554.31230227</v>
      </c>
      <c r="H17" s="20" t="n">
        <v>3.22526372</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452.53826995</v>
      </c>
      <c r="F18" s="20" t="n">
        <v>5.26415323</v>
      </c>
      <c r="G18" s="18" t="n">
        <v>454.80313757</v>
      </c>
      <c r="H18" s="20" t="n">
        <v>5.95734936</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478.30651526</v>
      </c>
      <c r="F19" s="20" t="n">
        <v>2.62081509</v>
      </c>
      <c r="G19" s="18" t="n">
        <v>508.21214767</v>
      </c>
      <c r="H19" s="20" t="n">
        <v>3.36143836</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469.20419316</v>
      </c>
      <c r="F20" s="20" t="n">
        <v>2.49068016</v>
      </c>
      <c r="G20" s="18" t="n">
        <v>500.56661993</v>
      </c>
      <c r="H20" s="20" t="n">
        <v>2.44225319</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488.1368681</v>
      </c>
      <c r="F23" s="20" t="n">
        <v>2.92101521</v>
      </c>
      <c r="G23" s="18" t="n">
        <v>519.55087284</v>
      </c>
      <c r="H23" s="20" t="n">
        <v>3.33104541</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509.43758063</v>
      </c>
      <c r="F25" s="20" t="n">
        <v>4.88326177</v>
      </c>
      <c r="G25" s="18" t="n">
        <v>527.83052056</v>
      </c>
      <c r="H25" s="20" t="n">
        <v>3.45689754</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491.55453906</v>
      </c>
      <c r="F26" s="20" t="n">
        <v>2.46916668</v>
      </c>
      <c r="G26" s="18" t="n">
        <v>515.03924697</v>
      </c>
      <c r="H26" s="20" t="n">
        <v>2.50642999</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507.46558807</v>
      </c>
      <c r="F32" s="20" t="n">
        <v>3.38772328</v>
      </c>
      <c r="G32" s="18" t="n">
        <v>522.85393949</v>
      </c>
      <c r="H32" s="20" t="n">
        <v>3.40145225</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467.41469937</v>
      </c>
      <c r="F34" s="20" t="n">
        <v>3.26073524</v>
      </c>
      <c r="G34" s="18" t="n">
        <v>504.42514373</v>
      </c>
      <c r="H34" s="20" t="n">
        <v>2.81788478</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500.69656004</v>
      </c>
      <c r="F35" s="20" t="n">
        <v>3.1164447</v>
      </c>
      <c r="G35" s="18" t="n">
        <v>535.3638819499999</v>
      </c>
      <c r="H35" s="20" t="n">
        <v>2.9832397</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491.26298148</v>
      </c>
      <c r="F36" s="20" t="n">
        <v>2.54718541</v>
      </c>
      <c r="G36" s="18" t="n">
        <v>519.70211651</v>
      </c>
      <c r="H36" s="20" t="n">
        <v>2.44599873</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512.77129982</v>
      </c>
      <c r="F40" s="20" t="n">
        <v>4.49226413</v>
      </c>
      <c r="G40" s="18" t="n">
        <v>556.90561194</v>
      </c>
      <c r="H40" s="20" t="n">
        <v>5.01088361</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425.04211552</v>
      </c>
      <c r="F47" s="20" t="n">
        <v>5.82950642</v>
      </c>
      <c r="G47" s="18" t="n">
        <v>498.05716677</v>
      </c>
      <c r="H47" s="20" t="n">
        <v>5.4819659</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539.62595379</v>
      </c>
      <c r="F48" s="20" t="n">
        <v>4.28207568</v>
      </c>
      <c r="G48" s="18" t="n">
        <v>530.90602317</v>
      </c>
      <c r="H48" s="20" t="n">
        <v>5.85954003</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473.65039827</v>
      </c>
      <c r="F52" s="20" t="n">
        <v>2.97557741</v>
      </c>
      <c r="G52" s="18" t="n">
        <v>503.50985219</v>
      </c>
      <c r="H52" s="20" t="n">
        <v>2.84930884</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516.6275160500001</v>
      </c>
      <c r="F56" s="20" t="n">
        <v>3.19875865</v>
      </c>
      <c r="G56" s="18" t="n">
        <v>532.72760604</v>
      </c>
      <c r="H56" s="20" t="n">
        <v>2.88625638</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485.81142636</v>
      </c>
      <c r="F61" s="20" t="n">
        <v>3.42145992</v>
      </c>
      <c r="G61" s="18" t="n">
        <v>506.41055303</v>
      </c>
      <c r="H61" s="20" t="n">
        <v>3.43127412</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403.83058408</v>
      </c>
      <c r="F67" s="20" t="n">
        <v>2.86751738</v>
      </c>
      <c r="G67" s="18" t="n">
        <v>439.8793081</v>
      </c>
      <c r="H67" s="20" t="n">
        <v>3.73330912</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436.74708631</v>
      </c>
      <c r="F73" s="20" t="n">
        <v>3.5772841</v>
      </c>
      <c r="G73" s="18" t="n">
        <v>431.33154592</v>
      </c>
      <c r="H73" s="20" t="n">
        <v>6.49379855</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530.24367512</v>
      </c>
      <c r="F7" s="20" t="n">
        <v>1.91840037</v>
      </c>
      <c r="G7" s="18" t="n">
        <v>529.83688432</v>
      </c>
      <c r="H7" s="20" t="n">
        <v>5.09871158</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502.34099008</v>
      </c>
      <c r="F9" s="20" t="n">
        <v>4.5473751</v>
      </c>
      <c r="G9" s="18" t="n">
        <v>486.47718294</v>
      </c>
      <c r="H9" s="20" t="n">
        <v>9.15269694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509.90443888</v>
      </c>
      <c r="F13" s="20" t="n">
        <v>2.45882633</v>
      </c>
      <c r="G13" s="18" t="n">
        <v>518.82777169</v>
      </c>
      <c r="H13" s="20" t="n">
        <v>3.61969622</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527.88673276</v>
      </c>
      <c r="F17" s="20" t="n">
        <v>2.89692217</v>
      </c>
      <c r="G17" s="18" t="n">
        <v>527.78064431</v>
      </c>
      <c r="H17" s="20" t="n">
        <v>5.0651364</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457.51902462</v>
      </c>
      <c r="F18" s="20" t="n">
        <v>4.97091938</v>
      </c>
      <c r="G18" s="18" t="n">
        <v>417.76684373</v>
      </c>
      <c r="H18" s="20" t="n">
        <v>7.92562606</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493.78426863</v>
      </c>
      <c r="F19" s="20" t="n">
        <v>2.45974619</v>
      </c>
      <c r="G19" s="18" t="n">
        <v>467.87068493</v>
      </c>
      <c r="H19" s="20" t="n">
        <v>6.69139917</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481.56645866</v>
      </c>
      <c r="F20" s="20" t="n">
        <v>1.82018854</v>
      </c>
      <c r="G20" s="18" t="n">
        <v>493.92418266</v>
      </c>
      <c r="H20" s="20" t="n">
        <v>3.71409555</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501.20897939</v>
      </c>
      <c r="F23" s="20" t="n">
        <v>2.67715538</v>
      </c>
      <c r="G23" s="18" t="n">
        <v>500.22729619</v>
      </c>
      <c r="H23" s="20" t="n">
        <v>4.9924791</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519.11665629</v>
      </c>
      <c r="F25" s="20" t="n">
        <v>3.51270285</v>
      </c>
      <c r="G25" s="18" t="n">
        <v>518.31476494</v>
      </c>
      <c r="H25" s="20" t="n">
        <v>7.29643343</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503.43959182</v>
      </c>
      <c r="F26" s="20" t="n">
        <v>2.19614121</v>
      </c>
      <c r="G26" s="18" t="n">
        <v>504.59973477</v>
      </c>
      <c r="H26" s="20" t="n">
        <v>3.55476076</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513.06916913</v>
      </c>
      <c r="F32" s="20" t="n">
        <v>3.01981298</v>
      </c>
      <c r="G32" s="18" t="n">
        <v>512.73933542</v>
      </c>
      <c r="H32" s="20" t="n">
        <v>5.15021503</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485.56137649</v>
      </c>
      <c r="F34" s="20" t="n">
        <v>2.88952761</v>
      </c>
      <c r="G34" s="18" t="n">
        <v>481.50143882</v>
      </c>
      <c r="H34" s="20" t="n">
        <v>3.94769618</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513.4172243199999</v>
      </c>
      <c r="F35" s="20" t="n">
        <v>2.45181773</v>
      </c>
      <c r="G35" s="18" t="n">
        <v>526.74754224</v>
      </c>
      <c r="H35" s="20" t="n">
        <v>5.62565932</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504.4809752</v>
      </c>
      <c r="F36" s="20" t="n">
        <v>2.22293165</v>
      </c>
      <c r="G36" s="18" t="n">
        <v>496.33328771</v>
      </c>
      <c r="H36" s="20" t="n">
        <v>4.69059677</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525.50979906</v>
      </c>
      <c r="F40" s="20" t="n">
        <v>4.38834617</v>
      </c>
      <c r="G40" s="18" t="n">
        <v>549.86116726</v>
      </c>
      <c r="H40" s="20" t="n">
        <v>7.60573628</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453.15043531</v>
      </c>
      <c r="F47" s="20" t="n">
        <v>5.85894405</v>
      </c>
      <c r="G47" s="18" t="n">
        <v>435.58276838</v>
      </c>
      <c r="H47" s="20" t="n">
        <v>8.25986979</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542.2267495900001</v>
      </c>
      <c r="F48" s="20" t="n">
        <v>4.29624669</v>
      </c>
      <c r="G48" s="18" t="n">
        <v>519.31538289</v>
      </c>
      <c r="H48" s="20" t="n">
        <v>6.88887798</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484.64258843</v>
      </c>
      <c r="F52" s="20" t="n">
        <v>2.73243661</v>
      </c>
      <c r="G52" s="18" t="n">
        <v>490.2665253</v>
      </c>
      <c r="H52" s="20" t="n">
        <v>4.43200715</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528.30296932</v>
      </c>
      <c r="F56" s="20" t="n">
        <v>2.85289637</v>
      </c>
      <c r="G56" s="18" t="n">
        <v>513.67547416</v>
      </c>
      <c r="H56" s="20" t="n">
        <v>3.83975582</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494.10867124</v>
      </c>
      <c r="F61" s="20" t="n">
        <v>3.25527248</v>
      </c>
      <c r="G61" s="18" t="n">
        <v>482.46947437</v>
      </c>
      <c r="H61" s="20" t="n">
        <v>4.82999264</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420.64335178</v>
      </c>
      <c r="F67" s="20" t="n">
        <v>3.69153769</v>
      </c>
      <c r="G67" s="18" t="n">
        <v>420.91515278</v>
      </c>
      <c r="H67" s="20" t="n">
        <v>3.04155444</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436.24071401</v>
      </c>
      <c r="F73" s="20" t="n">
        <v>3.67031213</v>
      </c>
      <c r="G73" s="18" t="n">
        <v>432.85016181</v>
      </c>
      <c r="H73" s="20" t="n">
        <v>6.52493476</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526.09501033</v>
      </c>
      <c r="F7" s="20" t="n">
        <v>2.10761654</v>
      </c>
      <c r="G7" s="18" t="n">
        <v>545.5206666399999</v>
      </c>
      <c r="H7" s="20" t="n">
        <v>3.0610318</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496.84471301</v>
      </c>
      <c r="F9" s="20" t="n">
        <v>4.90201268</v>
      </c>
      <c r="G9" s="18" t="n">
        <v>513.32101898</v>
      </c>
      <c r="H9" s="20" t="n">
        <v>5.47964537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511.18357545</v>
      </c>
      <c r="F13" s="20" t="n">
        <v>2.66177338</v>
      </c>
      <c r="G13" s="18" t="n">
        <v>511.55524779</v>
      </c>
      <c r="H13" s="20" t="n">
        <v>2.9804081</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526.8466108</v>
      </c>
      <c r="F17" s="20" t="n">
        <v>3.16367935</v>
      </c>
      <c r="G17" s="18" t="n">
        <v>530.98932259</v>
      </c>
      <c r="H17" s="20" t="n">
        <v>4.0432883</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449.27307139</v>
      </c>
      <c r="F18" s="20" t="n">
        <v>4.6407724</v>
      </c>
      <c r="G18" s="18" t="n">
        <v>467.68106477</v>
      </c>
      <c r="H18" s="20" t="n">
        <v>8.167383389999999</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491.10584696</v>
      </c>
      <c r="F19" s="20" t="n">
        <v>2.66365484</v>
      </c>
      <c r="G19" s="18" t="n">
        <v>491.13286595</v>
      </c>
      <c r="H19" s="20" t="n">
        <v>4.36020997</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481.99694381</v>
      </c>
      <c r="F20" s="20" t="n">
        <v>2.27584778</v>
      </c>
      <c r="G20" s="18" t="n">
        <v>488.29129766</v>
      </c>
      <c r="H20" s="20" t="n">
        <v>3.28763914</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501.75189789</v>
      </c>
      <c r="F23" s="20" t="n">
        <v>2.68224955</v>
      </c>
      <c r="G23" s="18" t="n">
        <v>496.10672068</v>
      </c>
      <c r="H23" s="20" t="n">
        <v>5.24319449</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519.4869733</v>
      </c>
      <c r="F25" s="20" t="n">
        <v>3.57033778</v>
      </c>
      <c r="G25" s="18" t="n">
        <v>507.45224924</v>
      </c>
      <c r="H25" s="20" t="n">
        <v>10.57100122</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503.3194188</v>
      </c>
      <c r="F26" s="20" t="n">
        <v>2.51730516</v>
      </c>
      <c r="G26" s="18" t="n">
        <v>504.34382485</v>
      </c>
      <c r="H26" s="20" t="n">
        <v>2.99857519</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515.96733944</v>
      </c>
      <c r="F32" s="20" t="n">
        <v>3.19100793</v>
      </c>
      <c r="G32" s="18" t="n">
        <v>505.90697425</v>
      </c>
      <c r="H32" s="20" t="n">
        <v>3.55498929</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485.24635071</v>
      </c>
      <c r="F34" s="20" t="n">
        <v>2.97080611</v>
      </c>
      <c r="G34" s="18" t="n">
        <v>483.58365698</v>
      </c>
      <c r="H34" s="20" t="n">
        <v>3.60496241</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515.04747443</v>
      </c>
      <c r="F35" s="20" t="n">
        <v>2.866556</v>
      </c>
      <c r="G35" s="18" t="n">
        <v>516.28502697</v>
      </c>
      <c r="H35" s="20" t="n">
        <v>3.68675611</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503.35178016</v>
      </c>
      <c r="F36" s="20" t="n">
        <v>2.16759209</v>
      </c>
      <c r="G36" s="18" t="n">
        <v>504.12839297</v>
      </c>
      <c r="H36" s="20" t="n">
        <v>3.90921524</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521.9644788099999</v>
      </c>
      <c r="F40" s="20" t="n">
        <v>4.50961892</v>
      </c>
      <c r="G40" s="18" t="n">
        <v>547.65968935</v>
      </c>
      <c r="H40" s="20" t="n">
        <v>5.6982709</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448.39857802</v>
      </c>
      <c r="F47" s="20" t="n">
        <v>5.94885951</v>
      </c>
      <c r="G47" s="18" t="n">
        <v>463.60696803</v>
      </c>
      <c r="H47" s="20" t="n">
        <v>7.26449861</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539.03979943</v>
      </c>
      <c r="F48" s="20" t="n">
        <v>4.68692719</v>
      </c>
      <c r="G48" s="18" t="n">
        <v>518.36204758</v>
      </c>
      <c r="H48" s="20" t="n">
        <v>6.60256685</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484.15264819</v>
      </c>
      <c r="F52" s="20" t="n">
        <v>2.81431156</v>
      </c>
      <c r="G52" s="18" t="n">
        <v>488.5980489</v>
      </c>
      <c r="H52" s="20" t="n">
        <v>3.70632974</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527.53310475</v>
      </c>
      <c r="F56" s="20" t="n">
        <v>2.77475388</v>
      </c>
      <c r="G56" s="18" t="n">
        <v>512.32789674</v>
      </c>
      <c r="H56" s="20" t="n">
        <v>4.08560871</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494.42167</v>
      </c>
      <c r="F61" s="20" t="n">
        <v>3.43518879</v>
      </c>
      <c r="G61" s="18" t="n">
        <v>487.88450487</v>
      </c>
      <c r="H61" s="20" t="n">
        <v>3.25435712</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423.82044506</v>
      </c>
      <c r="F67" s="20" t="n">
        <v>3.04428642</v>
      </c>
      <c r="G67" s="18" t="n">
        <v>408.65108803</v>
      </c>
      <c r="H67" s="20" t="n">
        <v>4.14122158</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438.49286754</v>
      </c>
      <c r="F73" s="20" t="n">
        <v>3.47728915</v>
      </c>
      <c r="G73" s="18" t="n">
        <v>423.07234473</v>
      </c>
      <c r="H73" s="20" t="n">
        <v>7.19396541</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(2091.0/B7*100)</f>
        <v/>
      </c>
      <c r="D7" s="19" t="n">
        <v>12439</v>
      </c>
      <c r="E7" s="18" t="n">
        <v>522.06279947</v>
      </c>
      <c r="F7" s="20" t="n">
        <v>2.0387015</v>
      </c>
      <c r="G7" s="18" t="n">
        <v>553.39976899</v>
      </c>
      <c r="H7" s="20" t="n">
        <v>2.99240587</v>
      </c>
      <c r="I7" s="18" t="n">
        <v>480.41248607</v>
      </c>
      <c r="J7" s="20" t="n">
        <v>2.23537922</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(7151.0/B9*100)</f>
        <v/>
      </c>
      <c r="D9" s="19" t="n">
        <v>2500</v>
      </c>
      <c r="E9" s="18" t="n">
        <v>493.39612422</v>
      </c>
      <c r="F9" s="20" t="n">
        <v>4.99995333</v>
      </c>
      <c r="G9" s="18" t="n">
        <v>520.46832724</v>
      </c>
      <c r="H9" s="20" t="n">
        <v>5.02107988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(190.0/B13*100)</f>
        <v/>
      </c>
      <c r="D13" s="19" t="n">
        <v>6971</v>
      </c>
      <c r="E13" s="18" t="n">
        <v>512.58041213</v>
      </c>
      <c r="F13" s="20" t="n">
        <v>2.75570802</v>
      </c>
      <c r="G13" s="18" t="n">
        <v>507.6863765</v>
      </c>
      <c r="H13" s="20" t="n">
        <v>2.91651604</v>
      </c>
      <c r="I13" s="18" t="n">
        <v>453.65445374</v>
      </c>
      <c r="J13" s="20" t="n">
        <v>5.32797774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(1016.0/B17*100)</f>
        <v/>
      </c>
      <c r="D17" s="19" t="n">
        <v>5488</v>
      </c>
      <c r="E17" s="18" t="n">
        <v>527.7805240500001</v>
      </c>
      <c r="F17" s="20" t="n">
        <v>3.20682049</v>
      </c>
      <c r="G17" s="18" t="n">
        <v>528.17624793</v>
      </c>
      <c r="H17" s="20" t="n">
        <v>3.91828159</v>
      </c>
      <c r="I17" s="18" t="n">
        <v>482.07084272</v>
      </c>
      <c r="J17" s="20" t="n">
        <v>3.90800072</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452.82745722</v>
      </c>
      <c r="F18" s="20" t="n">
        <v>4.79298059</v>
      </c>
      <c r="G18" s="18" t="n">
        <v>455.02269496</v>
      </c>
      <c r="H18" s="20" t="n">
        <v>7.35593394</v>
      </c>
      <c r="I18" s="18" t="n">
        <v>456.32071217</v>
      </c>
      <c r="J18" s="20" t="n">
        <v>3.95666762</v>
      </c>
      <c r="K18" s="18" t="s">
        <v>327</v>
      </c>
      <c r="L18" s="20" t="s">
        <v>327</v>
      </c>
      <c r="M18" s="18" t="s">
        <v>327</v>
      </c>
      <c r="N18" s="20" t="s">
        <v>327</v>
      </c>
      <c r="O18" s="18" t="s">
        <v>327</v>
      </c>
      <c r="P18" s="20" t="s">
        <v>327</v>
      </c>
      <c r="Q18" s="18" t="s">
        <v>327</v>
      </c>
      <c r="R18" s="20" t="s">
        <v>327</v>
      </c>
    </row>
    <row r="19" spans="1:18">
      <c r="A19" s="15" t="s">
        <v>339</v>
      </c>
      <c r="B19" s="17" t="n">
        <v>5658</v>
      </c>
      <c r="C19" s="18">
        <f>(244.0/B19*100)</f>
        <v/>
      </c>
      <c r="D19" s="19" t="n">
        <v>5414</v>
      </c>
      <c r="E19" s="18" t="n">
        <v>489.05719981</v>
      </c>
      <c r="F19" s="20" t="n">
        <v>2.6415498</v>
      </c>
      <c r="G19" s="18" t="n">
        <v>496.91932108</v>
      </c>
      <c r="H19" s="20" t="n">
        <v>4.35237158</v>
      </c>
      <c r="I19" s="18" t="n">
        <v>438.50992855</v>
      </c>
      <c r="J19" s="20" t="n">
        <v>4.11825199</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482.27836888</v>
      </c>
      <c r="F20" s="20" t="n">
        <v>2.14083302</v>
      </c>
      <c r="G20" s="18" t="n">
        <v>488.46310465</v>
      </c>
      <c r="H20" s="20" t="n">
        <v>3.14466055</v>
      </c>
      <c r="I20" s="18" t="n">
        <v>420.99870028</v>
      </c>
      <c r="J20" s="20" t="n">
        <v>4.30277766</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(668.0/B23*100)</f>
        <v/>
      </c>
      <c r="D23" s="19" t="n">
        <v>10915</v>
      </c>
      <c r="E23" s="18" t="n">
        <v>501.36651239</v>
      </c>
      <c r="F23" s="20" t="n">
        <v>2.86195435</v>
      </c>
      <c r="G23" s="18" t="n">
        <v>499.75595262</v>
      </c>
      <c r="H23" s="20" t="n">
        <v>4.35237554</v>
      </c>
      <c r="I23" s="18" t="n">
        <v>444.8726906</v>
      </c>
      <c r="J23" s="20" t="n">
        <v>3.29231734</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(34.0/B25*100)</f>
        <v/>
      </c>
      <c r="D25" s="19" t="n">
        <v>5547</v>
      </c>
      <c r="E25" s="18" t="n">
        <v>520.29392639</v>
      </c>
      <c r="F25" s="20" t="n">
        <v>3.53437354</v>
      </c>
      <c r="G25" s="18" t="n">
        <v>505.76613744</v>
      </c>
      <c r="H25" s="20" t="n">
        <v>6.54396975</v>
      </c>
      <c r="I25" s="18" t="n">
        <v>513.09167937</v>
      </c>
      <c r="J25" s="20" t="n">
        <v>3.74860647</v>
      </c>
      <c r="K25" s="18" t="s">
        <v>327</v>
      </c>
      <c r="L25" s="20" t="s">
        <v>327</v>
      </c>
      <c r="M25" s="18" t="s">
        <v>327</v>
      </c>
      <c r="N25" s="20" t="s">
        <v>327</v>
      </c>
      <c r="O25" s="18" t="s">
        <v>327</v>
      </c>
      <c r="P25" s="20" t="s">
        <v>327</v>
      </c>
      <c r="Q25" s="18" t="s">
        <v>327</v>
      </c>
      <c r="R25" s="20" t="s">
        <v>327</v>
      </c>
    </row>
    <row r="26" spans="1:18">
      <c r="A26" s="15" t="s">
        <v>346</v>
      </c>
      <c r="B26" s="17" t="n">
        <v>4869</v>
      </c>
      <c r="C26" s="18">
        <f>(185.0/B26*100)</f>
        <v/>
      </c>
      <c r="D26" s="19" t="n">
        <v>4684</v>
      </c>
      <c r="E26" s="18" t="n">
        <v>503.63612045</v>
      </c>
      <c r="F26" s="20" t="n">
        <v>2.45595505</v>
      </c>
      <c r="G26" s="18" t="n">
        <v>503.69982241</v>
      </c>
      <c r="H26" s="20" t="n">
        <v>2.84553164</v>
      </c>
      <c r="I26" s="18" t="n">
        <v>471.86240152</v>
      </c>
      <c r="J26" s="20" t="n">
        <v>2.39808731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(31.0/B32*100)</f>
        <v/>
      </c>
      <c r="D32" s="19" t="n">
        <v>4447</v>
      </c>
      <c r="E32" s="18" t="n">
        <v>516.79810245</v>
      </c>
      <c r="F32" s="20" t="n">
        <v>3.28935591</v>
      </c>
      <c r="G32" s="18" t="n">
        <v>504.58275172</v>
      </c>
      <c r="H32" s="20" t="n">
        <v>3.47556101</v>
      </c>
      <c r="I32" s="18" t="n">
        <v>489.03254308</v>
      </c>
      <c r="J32" s="20" t="n">
        <v>3.26076206</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(128.0/B34*100)</f>
        <v/>
      </c>
      <c r="D34" s="19" t="n">
        <v>6222</v>
      </c>
      <c r="E34" s="18" t="n">
        <v>482.67126738</v>
      </c>
      <c r="F34" s="20" t="n">
        <v>3.10633737</v>
      </c>
      <c r="G34" s="18" t="n">
        <v>490.8836469</v>
      </c>
      <c r="H34" s="20" t="n">
        <v>3.60468365</v>
      </c>
      <c r="I34" s="18" t="n">
        <v>436.42820783</v>
      </c>
      <c r="J34" s="20" t="n">
        <v>2.97843418</v>
      </c>
      <c r="K34" s="18" t="s">
        <v>327</v>
      </c>
      <c r="L34" s="20" t="s">
        <v>327</v>
      </c>
      <c r="M34" s="18" t="n">
        <v>306.56969545</v>
      </c>
      <c r="N34" s="20" t="n">
        <v>10.27624616</v>
      </c>
      <c r="O34" s="18" t="s">
        <v>327</v>
      </c>
      <c r="P34" s="20" t="s">
        <v>327</v>
      </c>
      <c r="Q34" s="18" t="s">
        <v>327</v>
      </c>
      <c r="R34" s="20" t="s">
        <v>327</v>
      </c>
    </row>
    <row r="35" spans="1:18">
      <c r="A35" s="15" t="s">
        <v>355</v>
      </c>
      <c r="B35" s="17" t="n">
        <v>6406</v>
      </c>
      <c r="C35" s="18">
        <f>(94.0/B35*100)</f>
        <v/>
      </c>
      <c r="D35" s="19" t="n">
        <v>6312</v>
      </c>
      <c r="E35" s="18" t="n">
        <v>513.55072441</v>
      </c>
      <c r="F35" s="20" t="n">
        <v>2.92683878</v>
      </c>
      <c r="G35" s="18" t="n">
        <v>519.26569441</v>
      </c>
      <c r="H35" s="20" t="n">
        <v>3.42505988</v>
      </c>
      <c r="I35" s="18" t="n">
        <v>514.04081376</v>
      </c>
      <c r="J35" s="20" t="n">
        <v>2.16968445</v>
      </c>
      <c r="K35" s="18" t="s">
        <v>327</v>
      </c>
      <c r="L35" s="20" t="s">
        <v>327</v>
      </c>
      <c r="M35" s="18" t="n">
        <v>374.85244494</v>
      </c>
      <c r="N35" s="20" t="n">
        <v>5.84040672</v>
      </c>
      <c r="O35" s="18" t="s">
        <v>327</v>
      </c>
      <c r="P35" s="20" t="s">
        <v>327</v>
      </c>
      <c r="Q35" s="18" t="s">
        <v>327</v>
      </c>
      <c r="R35" s="20" t="s">
        <v>327</v>
      </c>
    </row>
    <row r="36" spans="1:18">
      <c r="A36" s="15" t="s">
        <v>356</v>
      </c>
      <c r="B36" s="17" t="n">
        <v>6736</v>
      </c>
      <c r="C36" s="18">
        <f>(114.0/B36*100)</f>
        <v/>
      </c>
      <c r="D36" s="19" t="n">
        <v>6622</v>
      </c>
      <c r="E36" s="18" t="n">
        <v>502.72754815</v>
      </c>
      <c r="F36" s="20" t="n">
        <v>2.31325965</v>
      </c>
      <c r="G36" s="18" t="n">
        <v>506.12788824</v>
      </c>
      <c r="H36" s="20" t="n">
        <v>3.37263844</v>
      </c>
      <c r="I36" s="18" t="n">
        <v>470.44549379</v>
      </c>
      <c r="J36" s="20" t="n">
        <v>2.94685837</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(5804.0/B40*100)</f>
        <v/>
      </c>
      <c r="D40" s="19" t="n">
        <v>8353</v>
      </c>
      <c r="E40" s="18" t="n">
        <v>513.60098177</v>
      </c>
      <c r="F40" s="20" t="n">
        <v>4.38935753</v>
      </c>
      <c r="G40" s="18" t="n">
        <v>559.0641793</v>
      </c>
      <c r="H40" s="20" t="n">
        <v>4.99027764</v>
      </c>
      <c r="I40" s="18" t="n">
        <v>500.27749945</v>
      </c>
      <c r="J40" s="20" t="n">
        <v>3.225024</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(183.0/B47*100)</f>
        <v/>
      </c>
      <c r="D47" s="19" t="n">
        <v>5745</v>
      </c>
      <c r="E47" s="18" t="n">
        <v>445.72613509</v>
      </c>
      <c r="F47" s="20" t="n">
        <v>6.02457601</v>
      </c>
      <c r="G47" s="18" t="n">
        <v>475.22519491</v>
      </c>
      <c r="H47" s="20" t="n">
        <v>7.06429219</v>
      </c>
      <c r="I47" s="18" t="n">
        <v>444.55809713</v>
      </c>
      <c r="J47" s="20" t="n">
        <v>4.23069567</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533.9530982</v>
      </c>
      <c r="F48" s="20" t="n">
        <v>4.44927309</v>
      </c>
      <c r="G48" s="18" t="n">
        <v>539.96589732</v>
      </c>
      <c r="H48" s="20" t="n">
        <v>6.05703777</v>
      </c>
      <c r="I48" s="18" t="n">
        <v>499.34024467</v>
      </c>
      <c r="J48" s="20" t="n">
        <v>5.35807208</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480.8628539</v>
      </c>
      <c r="F52" s="20" t="n">
        <v>3.0199915</v>
      </c>
      <c r="G52" s="18" t="n">
        <v>494.58346826</v>
      </c>
      <c r="H52" s="20" t="n">
        <v>3.16737362</v>
      </c>
      <c r="I52" s="18" t="n">
        <v>452.89950644</v>
      </c>
      <c r="J52" s="20" t="n">
        <v>3.30572513</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521.35411874</v>
      </c>
      <c r="F56" s="20" t="n">
        <v>2.75574753</v>
      </c>
      <c r="G56" s="18" t="n">
        <v>532.73904308</v>
      </c>
      <c r="H56" s="20" t="n">
        <v>3.54143109</v>
      </c>
      <c r="I56" s="18" t="n">
        <v>521.18110304</v>
      </c>
      <c r="J56" s="20" t="n">
        <v>3.63913264</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(327.0/B61*100)</f>
        <v/>
      </c>
      <c r="D61" s="19" t="n">
        <v>6198</v>
      </c>
      <c r="E61" s="18" t="n">
        <v>491.84255834</v>
      </c>
      <c r="F61" s="20" t="n">
        <v>3.46623308</v>
      </c>
      <c r="G61" s="18" t="n">
        <v>494.25977562</v>
      </c>
      <c r="H61" s="20" t="n">
        <v>3.2568507</v>
      </c>
      <c r="I61" s="18" t="n">
        <v>453.78731961</v>
      </c>
      <c r="J61" s="20" t="n">
        <v>3.5083287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(19.0/B67*100)</f>
        <v/>
      </c>
      <c r="D67" s="19" t="n">
        <v>6952</v>
      </c>
      <c r="E67" s="18" t="n">
        <v>423.62915575</v>
      </c>
      <c r="F67" s="20" t="n">
        <v>3.10393137</v>
      </c>
      <c r="G67" s="18" t="n">
        <v>412.12297098</v>
      </c>
      <c r="H67" s="20" t="n">
        <v>3.9396871</v>
      </c>
      <c r="I67" s="18" t="n">
        <v>374.7915325</v>
      </c>
      <c r="J67" s="20" t="n">
        <v>2.58719643</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(367.0/B73*100)</f>
        <v/>
      </c>
      <c r="D73" s="19" t="n">
        <v>7882</v>
      </c>
      <c r="E73" s="18" t="n">
        <v>435.6469593</v>
      </c>
      <c r="F73" s="20" t="n">
        <v>3.65584959</v>
      </c>
      <c r="G73" s="18" t="n">
        <v>434.49023619</v>
      </c>
      <c r="H73" s="20" t="n">
        <v>6.52943282</v>
      </c>
      <c r="I73" s="18" t="n">
        <v>418.53673519</v>
      </c>
      <c r="J73" s="20" t="n">
        <v>3.0221608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497.31042992</v>
      </c>
      <c r="F7" s="20" t="n">
        <v>2.27183563</v>
      </c>
      <c r="G7" s="18" t="n">
        <v>462.55081388</v>
      </c>
      <c r="H7" s="20" t="n">
        <v>6.13937244</v>
      </c>
      <c r="I7" s="18" t="n">
        <v>532.62819896</v>
      </c>
      <c r="J7" s="20" t="n">
        <v>2.07466195</v>
      </c>
      <c r="K7" s="18" t="s">
        <v>327</v>
      </c>
      <c r="L7" s="20" t="s">
        <v>327</v>
      </c>
      <c r="M7" s="18" t="s">
        <v>327</v>
      </c>
      <c r="N7" s="20" t="s">
        <v>327</v>
      </c>
      <c r="O7" s="18" t="s">
        <v>327</v>
      </c>
      <c r="P7" s="20" t="s">
        <v>327</v>
      </c>
      <c r="Q7" s="18" t="n">
        <v>478.07795351</v>
      </c>
      <c r="R7" s="20" t="n">
        <v>4.50457984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(8043.0/B9*100)</f>
        <v/>
      </c>
      <c r="D9" s="19" t="n">
        <v>1608</v>
      </c>
      <c r="E9" s="18" t="n">
        <v>472.43204716</v>
      </c>
      <c r="F9" s="20" t="n">
        <v>5.43397492</v>
      </c>
      <c r="G9" s="18" t="n">
        <v>458.30577174</v>
      </c>
      <c r="H9" s="20" t="n">
        <v>9.24925842</v>
      </c>
      <c r="I9" s="18" t="s">
        <v>327</v>
      </c>
      <c r="J9" s="20" t="s">
        <v>327</v>
      </c>
      <c r="K9" s="18" t="s">
        <v>327</v>
      </c>
      <c r="L9" s="20" t="s">
        <v>327</v>
      </c>
      <c r="M9" s="18" t="n">
        <v>374.78530698</v>
      </c>
      <c r="N9" s="20" t="n">
        <v>11.62763904</v>
      </c>
      <c r="O9" s="18" t="s">
        <v>327</v>
      </c>
      <c r="P9" s="20" t="s">
        <v>327</v>
      </c>
      <c r="Q9" s="18" t="n">
        <v>465.08429577</v>
      </c>
      <c r="R9" s="20" t="n">
        <v>7.37159953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(199.0/B13*100)</f>
        <v/>
      </c>
      <c r="D13" s="19" t="n">
        <v>6962</v>
      </c>
      <c r="E13" s="18" t="n">
        <v>445.17581208</v>
      </c>
      <c r="F13" s="20" t="n">
        <v>4.55741284</v>
      </c>
      <c r="G13" s="18" t="n">
        <v>450.5703681</v>
      </c>
      <c r="H13" s="20" t="n">
        <v>7.72186744</v>
      </c>
      <c r="I13" s="18" t="n">
        <v>514.6732124</v>
      </c>
      <c r="J13" s="20" t="n">
        <v>2.46720168</v>
      </c>
      <c r="K13" s="18" t="s">
        <v>327</v>
      </c>
      <c r="L13" s="20" t="s">
        <v>327</v>
      </c>
      <c r="M13" s="18" t="n">
        <v>436.36003517</v>
      </c>
      <c r="N13" s="20" t="n">
        <v>6.43426798</v>
      </c>
      <c r="O13" s="18" t="s">
        <v>327</v>
      </c>
      <c r="P13" s="20" t="s">
        <v>327</v>
      </c>
      <c r="Q13" s="18" t="n">
        <v>455.44067886</v>
      </c>
      <c r="R13" s="20" t="n">
        <v>6.90284128</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(58.0/B18*100)</f>
        <v/>
      </c>
      <c r="D18" s="19" t="n">
        <v>5474</v>
      </c>
      <c r="E18" s="18" t="n">
        <v>462.46382993</v>
      </c>
      <c r="F18" s="20" t="n">
        <v>3.80882987</v>
      </c>
      <c r="G18" s="18" t="n">
        <v>411.96330219</v>
      </c>
      <c r="H18" s="20" t="n">
        <v>5.72815677</v>
      </c>
      <c r="I18" s="18" t="n">
        <v>454.20344007</v>
      </c>
      <c r="J18" s="20" t="n">
        <v>5.11545222</v>
      </c>
      <c r="K18" s="18" t="s">
        <v>327</v>
      </c>
      <c r="L18" s="20" t="s">
        <v>327</v>
      </c>
      <c r="M18" s="18" t="s">
        <v>327</v>
      </c>
      <c r="N18" s="20" t="s">
        <v>327</v>
      </c>
      <c r="O18" s="18" t="s">
        <v>327</v>
      </c>
      <c r="P18" s="20" t="s">
        <v>327</v>
      </c>
      <c r="Q18" s="18" t="n">
        <v>411.97496412</v>
      </c>
      <c r="R18" s="20" t="n">
        <v>7.21593311</v>
      </c>
    </row>
    <row r="19" spans="1:18">
      <c r="A19" s="15" t="s">
        <v>339</v>
      </c>
      <c r="B19" s="17" t="n">
        <v>5658</v>
      </c>
      <c r="C19" s="18">
        <f>(282.0/B19*100)</f>
        <v/>
      </c>
      <c r="D19" s="19" t="n">
        <v>5376</v>
      </c>
      <c r="E19" s="18" t="n">
        <v>456.45527216</v>
      </c>
      <c r="F19" s="20" t="n">
        <v>4.07223706</v>
      </c>
      <c r="G19" s="18" t="n">
        <v>451.9413341</v>
      </c>
      <c r="H19" s="20" t="n">
        <v>5.97031393</v>
      </c>
      <c r="I19" s="18" t="n">
        <v>494.0257269</v>
      </c>
      <c r="J19" s="20" t="n">
        <v>2.65626595</v>
      </c>
      <c r="K19" s="18" t="s">
        <v>327</v>
      </c>
      <c r="L19" s="20" t="s">
        <v>327</v>
      </c>
      <c r="M19" s="18" t="s">
        <v>327</v>
      </c>
      <c r="N19" s="20" t="s">
        <v>327</v>
      </c>
      <c r="O19" s="18" t="s">
        <v>327</v>
      </c>
      <c r="P19" s="20" t="s">
        <v>327</v>
      </c>
      <c r="Q19" s="18" t="n">
        <v>437.37304592</v>
      </c>
      <c r="R19" s="20" t="n">
        <v>7.88989075</v>
      </c>
    </row>
    <row r="20" spans="1:18">
      <c r="A20" s="15" t="s">
        <v>340</v>
      </c>
      <c r="B20" s="17" t="n">
        <v>3371</v>
      </c>
      <c r="C20" s="18">
        <f>(82.0/B20*100)</f>
        <v/>
      </c>
      <c r="D20" s="19" t="n">
        <v>3289</v>
      </c>
      <c r="E20" s="18" t="n">
        <v>442.63317103</v>
      </c>
      <c r="F20" s="20" t="n">
        <v>3.67927898</v>
      </c>
      <c r="G20" s="18" t="n">
        <v>457.39103438</v>
      </c>
      <c r="H20" s="20" t="n">
        <v>8.02153502</v>
      </c>
      <c r="I20" s="18" t="n">
        <v>489.50115944</v>
      </c>
      <c r="J20" s="20" t="n">
        <v>2.03805847</v>
      </c>
      <c r="K20" s="18" t="s">
        <v>327</v>
      </c>
      <c r="L20" s="20" t="s">
        <v>327</v>
      </c>
      <c r="M20" s="18" t="s">
        <v>327</v>
      </c>
      <c r="N20" s="20" t="s">
        <v>327</v>
      </c>
      <c r="O20" s="18" t="s">
        <v>327</v>
      </c>
      <c r="P20" s="20" t="s">
        <v>327</v>
      </c>
      <c r="Q20" s="18" t="n">
        <v>431.32377594</v>
      </c>
      <c r="R20" s="20" t="n">
        <v>6.48576765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(693.0/B23*100)</f>
        <v/>
      </c>
      <c r="D23" s="19" t="n">
        <v>10890</v>
      </c>
      <c r="E23" s="18" t="n">
        <v>462.23208972</v>
      </c>
      <c r="F23" s="20" t="n">
        <v>3.5056359</v>
      </c>
      <c r="G23" s="18" t="n">
        <v>436.26276908</v>
      </c>
      <c r="H23" s="20" t="n">
        <v>5.84507342</v>
      </c>
      <c r="I23" s="18" t="n">
        <v>503.17371687</v>
      </c>
      <c r="J23" s="20" t="n">
        <v>2.69439212</v>
      </c>
      <c r="K23" s="18" t="s">
        <v>327</v>
      </c>
      <c r="L23" s="20" t="s">
        <v>327</v>
      </c>
      <c r="M23" s="18" t="s">
        <v>327</v>
      </c>
      <c r="N23" s="20" t="s">
        <v>327</v>
      </c>
      <c r="O23" s="18" t="s">
        <v>327</v>
      </c>
      <c r="P23" s="20" t="s">
        <v>327</v>
      </c>
      <c r="Q23" s="18" t="n">
        <v>433.52726585</v>
      </c>
      <c r="R23" s="20" t="n">
        <v>5.81078459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529.93346906</v>
      </c>
      <c r="F25" s="20" t="n">
        <v>3.02995724</v>
      </c>
      <c r="G25" s="18" t="n">
        <v>469.6395174</v>
      </c>
      <c r="H25" s="20" t="n">
        <v>7.6252356</v>
      </c>
      <c r="I25" s="18" t="n">
        <v>487.54341912</v>
      </c>
      <c r="J25" s="20" t="n">
        <v>5.03750822</v>
      </c>
      <c r="K25" s="18" t="s">
        <v>327</v>
      </c>
      <c r="L25" s="20" t="s">
        <v>327</v>
      </c>
      <c r="M25" s="18" t="s">
        <v>327</v>
      </c>
      <c r="N25" s="20" t="s">
        <v>327</v>
      </c>
      <c r="O25" s="18" t="s">
        <v>327</v>
      </c>
      <c r="P25" s="20" t="s">
        <v>327</v>
      </c>
      <c r="Q25" s="18" t="n">
        <v>472.82062809</v>
      </c>
      <c r="R25" s="20" t="n">
        <v>11.87068724</v>
      </c>
    </row>
    <row r="26" spans="1:18">
      <c r="A26" s="15" t="s">
        <v>346</v>
      </c>
      <c r="B26" s="17" t="n">
        <v>4869</v>
      </c>
      <c r="C26" s="18">
        <f>(187.0/B26*100)</f>
        <v/>
      </c>
      <c r="D26" s="19" t="n">
        <v>4682</v>
      </c>
      <c r="E26" s="18" t="n">
        <v>478.06151606</v>
      </c>
      <c r="F26" s="20" t="n">
        <v>2.2614671</v>
      </c>
      <c r="G26" s="18" t="n">
        <v>479.18584316</v>
      </c>
      <c r="H26" s="20" t="n">
        <v>4.68761166</v>
      </c>
      <c r="I26" s="18" t="n">
        <v>510.65893914</v>
      </c>
      <c r="J26" s="20" t="n">
        <v>2.28589669</v>
      </c>
      <c r="K26" s="18" t="s">
        <v>327</v>
      </c>
      <c r="L26" s="20" t="s">
        <v>327</v>
      </c>
      <c r="M26" s="18" t="s">
        <v>327</v>
      </c>
      <c r="N26" s="20" t="s">
        <v>327</v>
      </c>
      <c r="O26" s="18" t="s">
        <v>327</v>
      </c>
      <c r="P26" s="20" t="s">
        <v>327</v>
      </c>
      <c r="Q26" s="18" t="n">
        <v>458.38737475</v>
      </c>
      <c r="R26" s="20" t="n">
        <v>7.80958238</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485.55768335</v>
      </c>
      <c r="F32" s="20" t="n">
        <v>2.64343406</v>
      </c>
      <c r="G32" s="18" t="n">
        <v>491.40556516</v>
      </c>
      <c r="H32" s="20" t="n">
        <v>9.1563803</v>
      </c>
      <c r="I32" s="18" t="n">
        <v>525.12986586</v>
      </c>
      <c r="J32" s="20" t="n">
        <v>3.29669784</v>
      </c>
      <c r="K32" s="18" t="s">
        <v>327</v>
      </c>
      <c r="L32" s="20" t="s">
        <v>327</v>
      </c>
      <c r="M32" s="18" t="s">
        <v>327</v>
      </c>
      <c r="N32" s="20" t="s">
        <v>327</v>
      </c>
      <c r="O32" s="18" t="s">
        <v>327</v>
      </c>
      <c r="P32" s="20" t="s">
        <v>327</v>
      </c>
      <c r="Q32" s="18" t="n">
        <v>470.52781882</v>
      </c>
      <c r="R32" s="20" t="n">
        <v>12.20864068</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(142.0/B34*100)</f>
        <v/>
      </c>
      <c r="D34" s="19" t="n">
        <v>6208</v>
      </c>
      <c r="E34" s="18" t="n">
        <v>447.62385667</v>
      </c>
      <c r="F34" s="20" t="n">
        <v>2.80826157</v>
      </c>
      <c r="G34" s="18" t="n">
        <v>447.20779615</v>
      </c>
      <c r="H34" s="20" t="n">
        <v>6.07675981</v>
      </c>
      <c r="I34" s="18" t="n">
        <v>487.66758785</v>
      </c>
      <c r="J34" s="20" t="n">
        <v>3.34829575</v>
      </c>
      <c r="K34" s="18" t="s">
        <v>327</v>
      </c>
      <c r="L34" s="20" t="s">
        <v>327</v>
      </c>
      <c r="M34" s="18" t="n">
        <v>306.56969545</v>
      </c>
      <c r="N34" s="20" t="n">
        <v>10.27624616</v>
      </c>
      <c r="O34" s="18" t="s">
        <v>327</v>
      </c>
      <c r="P34" s="20" t="s">
        <v>327</v>
      </c>
      <c r="Q34" s="18" t="n">
        <v>446.17757837</v>
      </c>
      <c r="R34" s="20" t="n">
        <v>5.39451034</v>
      </c>
    </row>
    <row r="35" spans="1:18">
      <c r="A35" s="15" t="s">
        <v>355</v>
      </c>
      <c r="B35" s="17" t="n">
        <v>6406</v>
      </c>
      <c r="C35" s="18">
        <f>(112.0/B35*100)</f>
        <v/>
      </c>
      <c r="D35" s="19" t="n">
        <v>6294</v>
      </c>
      <c r="E35" s="18" t="n">
        <v>509.12430727</v>
      </c>
      <c r="F35" s="20" t="n">
        <v>2.01271644</v>
      </c>
      <c r="G35" s="18" t="n">
        <v>505.50423679</v>
      </c>
      <c r="H35" s="20" t="n">
        <v>4.75571679</v>
      </c>
      <c r="I35" s="18" t="n">
        <v>527.56657117</v>
      </c>
      <c r="J35" s="20" t="n">
        <v>3.23514246</v>
      </c>
      <c r="K35" s="18" t="s">
        <v>327</v>
      </c>
      <c r="L35" s="20" t="s">
        <v>327</v>
      </c>
      <c r="M35" s="18" t="n">
        <v>374.85244494</v>
      </c>
      <c r="N35" s="20" t="n">
        <v>5.84040672</v>
      </c>
      <c r="O35" s="18" t="s">
        <v>327</v>
      </c>
      <c r="P35" s="20" t="s">
        <v>327</v>
      </c>
      <c r="Q35" s="18" t="n">
        <v>510.8620514</v>
      </c>
      <c r="R35" s="20" t="n">
        <v>6.20824558</v>
      </c>
    </row>
    <row r="36" spans="1:18">
      <c r="A36" s="15" t="s">
        <v>356</v>
      </c>
      <c r="B36" s="17" t="n">
        <v>6736</v>
      </c>
      <c r="C36" s="18">
        <f>(133.0/B36*100)</f>
        <v/>
      </c>
      <c r="D36" s="19" t="n">
        <v>6603</v>
      </c>
      <c r="E36" s="18" t="n">
        <v>479.32896254</v>
      </c>
      <c r="F36" s="20" t="n">
        <v>2.72048003</v>
      </c>
      <c r="G36" s="18" t="n">
        <v>440.49885543</v>
      </c>
      <c r="H36" s="20" t="n">
        <v>5.95782166</v>
      </c>
      <c r="I36" s="18" t="n">
        <v>509.62381235</v>
      </c>
      <c r="J36" s="20" t="n">
        <v>2.37053049</v>
      </c>
      <c r="K36" s="18" t="s">
        <v>327</v>
      </c>
      <c r="L36" s="20" t="s">
        <v>327</v>
      </c>
      <c r="M36" s="18" t="s">
        <v>327</v>
      </c>
      <c r="N36" s="20" t="s">
        <v>327</v>
      </c>
      <c r="O36" s="18" t="s">
        <v>327</v>
      </c>
      <c r="P36" s="20" t="s">
        <v>327</v>
      </c>
      <c r="Q36" s="18" t="n">
        <v>471.10666585</v>
      </c>
      <c r="R36" s="20" t="n">
        <v>4.66247431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500.29198577</v>
      </c>
      <c r="F40" s="20" t="n">
        <v>3.13750834</v>
      </c>
      <c r="G40" s="18" t="n">
        <v>483.02567472</v>
      </c>
      <c r="H40" s="20" t="n">
        <v>7.01782014</v>
      </c>
      <c r="I40" s="18" t="n">
        <v>536.82517338</v>
      </c>
      <c r="J40" s="20" t="n">
        <v>4.35557488</v>
      </c>
      <c r="K40" s="18" t="s">
        <v>327</v>
      </c>
      <c r="L40" s="20" t="s">
        <v>327</v>
      </c>
      <c r="M40" s="18" t="n">
        <v>496.75531263</v>
      </c>
      <c r="N40" s="20" t="n">
        <v>2.35939816</v>
      </c>
      <c r="O40" s="18" t="s">
        <v>327</v>
      </c>
      <c r="P40" s="20" t="s">
        <v>327</v>
      </c>
      <c r="Q40" s="18" t="n">
        <v>460.90663268</v>
      </c>
      <c r="R40" s="20" t="n">
        <v>6.9290923</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(256.0/B47*100)</f>
        <v/>
      </c>
      <c r="D47" s="19" t="n">
        <v>5672</v>
      </c>
      <c r="E47" s="18" t="n">
        <v>450.34565138</v>
      </c>
      <c r="F47" s="20" t="n">
        <v>4.28649464</v>
      </c>
      <c r="G47" s="18" t="n">
        <v>455.27402135</v>
      </c>
      <c r="H47" s="20" t="n">
        <v>6.04078666</v>
      </c>
      <c r="I47" s="18" t="n">
        <v>444.8745071</v>
      </c>
      <c r="J47" s="20" t="n">
        <v>5.7591805</v>
      </c>
      <c r="K47" s="18" t="s">
        <v>327</v>
      </c>
      <c r="L47" s="20" t="s">
        <v>327</v>
      </c>
      <c r="M47" s="18" t="s">
        <v>327</v>
      </c>
      <c r="N47" s="20" t="s">
        <v>327</v>
      </c>
      <c r="O47" s="18" t="s">
        <v>327</v>
      </c>
      <c r="P47" s="20" t="s">
        <v>327</v>
      </c>
      <c r="Q47" s="18" t="n">
        <v>434.73138029</v>
      </c>
      <c r="R47" s="20" t="n">
        <v>5.85233996</v>
      </c>
    </row>
    <row r="48" spans="1:18">
      <c r="A48" s="15" t="s">
        <v>368</v>
      </c>
      <c r="B48" s="17" t="n">
        <v>9841</v>
      </c>
      <c r="C48" s="18">
        <f>(33.0/B48*100)</f>
        <v/>
      </c>
      <c r="D48" s="19" t="n">
        <v>9808</v>
      </c>
      <c r="E48" s="18" t="n">
        <v>506.64955515</v>
      </c>
      <c r="F48" s="20" t="n">
        <v>5.05682573</v>
      </c>
      <c r="G48" s="18" t="n">
        <v>487.80281502</v>
      </c>
      <c r="H48" s="20" t="n">
        <v>8.41854369</v>
      </c>
      <c r="I48" s="18" t="n">
        <v>542.79170325</v>
      </c>
      <c r="J48" s="20" t="n">
        <v>4.9861477</v>
      </c>
      <c r="K48" s="18" t="s">
        <v>327</v>
      </c>
      <c r="L48" s="20" t="s">
        <v>327</v>
      </c>
      <c r="M48" s="18" t="s">
        <v>327</v>
      </c>
      <c r="N48" s="20" t="s">
        <v>327</v>
      </c>
      <c r="O48" s="18" t="s">
        <v>327</v>
      </c>
      <c r="P48" s="20" t="s">
        <v>327</v>
      </c>
      <c r="Q48" s="18" t="n">
        <v>460.3399541</v>
      </c>
      <c r="R48" s="20" t="n">
        <v>15.77871792</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(158.0/B52*100)</f>
        <v/>
      </c>
      <c r="D52" s="19" t="n">
        <v>5651</v>
      </c>
      <c r="E52" s="18" t="n">
        <v>457.77007941</v>
      </c>
      <c r="F52" s="20" t="n">
        <v>3.04947377</v>
      </c>
      <c r="G52" s="18" t="n">
        <v>450.31473981</v>
      </c>
      <c r="H52" s="20" t="n">
        <v>5.47209842</v>
      </c>
      <c r="I52" s="18" t="n">
        <v>495.27558043</v>
      </c>
      <c r="J52" s="20" t="n">
        <v>2.64875787</v>
      </c>
      <c r="K52" s="18" t="s">
        <v>327</v>
      </c>
      <c r="L52" s="20" t="s">
        <v>327</v>
      </c>
      <c r="M52" s="18" t="s">
        <v>327</v>
      </c>
      <c r="N52" s="20" t="s">
        <v>327</v>
      </c>
      <c r="O52" s="18" t="s">
        <v>327</v>
      </c>
      <c r="P52" s="20" t="s">
        <v>327</v>
      </c>
      <c r="Q52" s="18" t="n">
        <v>434.9895768</v>
      </c>
      <c r="R52" s="20" t="n">
        <v>7.17035589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520.31824779</v>
      </c>
      <c r="F56" s="20" t="n">
        <v>2.61923518</v>
      </c>
      <c r="G56" s="18" t="n">
        <v>502.44055421</v>
      </c>
      <c r="H56" s="20" t="n">
        <v>6.42055486</v>
      </c>
      <c r="I56" s="18" t="n">
        <v>532.3016706</v>
      </c>
      <c r="J56" s="20" t="n">
        <v>3.04993536</v>
      </c>
      <c r="K56" s="18" t="s">
        <v>327</v>
      </c>
      <c r="L56" s="20" t="s">
        <v>327</v>
      </c>
      <c r="M56" s="18" t="s">
        <v>327</v>
      </c>
      <c r="N56" s="20" t="s">
        <v>327</v>
      </c>
      <c r="O56" s="18" t="s">
        <v>327</v>
      </c>
      <c r="P56" s="20" t="s">
        <v>327</v>
      </c>
      <c r="Q56" s="18" t="n">
        <v>503.70777478</v>
      </c>
      <c r="R56" s="20" t="n">
        <v>8.86380681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(339.0/B61*100)</f>
        <v/>
      </c>
      <c r="D61" s="19" t="n">
        <v>6186</v>
      </c>
      <c r="E61" s="18" t="n">
        <v>465.83337578</v>
      </c>
      <c r="F61" s="20" t="n">
        <v>3.2791301</v>
      </c>
      <c r="G61" s="18" t="n">
        <v>441.13107889</v>
      </c>
      <c r="H61" s="20" t="n">
        <v>5.54436099</v>
      </c>
      <c r="I61" s="18" t="n">
        <v>496.33966247</v>
      </c>
      <c r="J61" s="20" t="n">
        <v>3.04081666</v>
      </c>
      <c r="K61" s="18" t="s">
        <v>327</v>
      </c>
      <c r="L61" s="20" t="s">
        <v>327</v>
      </c>
      <c r="M61" s="18" t="s">
        <v>327</v>
      </c>
      <c r="N61" s="20" t="s">
        <v>327</v>
      </c>
      <c r="O61" s="18" t="s">
        <v>327</v>
      </c>
      <c r="P61" s="20" t="s">
        <v>327</v>
      </c>
      <c r="Q61" s="18" t="n">
        <v>428.43086434</v>
      </c>
      <c r="R61" s="20" t="n">
        <v>6.10086166</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(243.0/B67*100)</f>
        <v/>
      </c>
      <c r="D67" s="19" t="n">
        <v>6728</v>
      </c>
      <c r="E67" s="18" t="n">
        <v>389.17801665</v>
      </c>
      <c r="F67" s="20" t="n">
        <v>2.71034385</v>
      </c>
      <c r="G67" s="18" t="n">
        <v>373.28006942</v>
      </c>
      <c r="H67" s="20" t="n">
        <v>3.98275025</v>
      </c>
      <c r="I67" s="18" t="n">
        <v>420.0437209</v>
      </c>
      <c r="J67" s="20" t="n">
        <v>3.02899917</v>
      </c>
      <c r="K67" s="18" t="s">
        <v>327</v>
      </c>
      <c r="L67" s="20" t="s">
        <v>327</v>
      </c>
      <c r="M67" s="18" t="s">
        <v>327</v>
      </c>
      <c r="N67" s="20" t="s">
        <v>327</v>
      </c>
      <c r="O67" s="18" t="s">
        <v>327</v>
      </c>
      <c r="P67" s="20" t="s">
        <v>327</v>
      </c>
      <c r="Q67" s="18" t="n">
        <v>351.17548237</v>
      </c>
      <c r="R67" s="20" t="n">
        <v>6.65011468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(415.0/B73*100)</f>
        <v/>
      </c>
      <c r="D73" s="19" t="n">
        <v>7834</v>
      </c>
      <c r="E73" s="18" t="n">
        <v>419.78198898</v>
      </c>
      <c r="F73" s="20" t="n">
        <v>3.06602802</v>
      </c>
      <c r="G73" s="18" t="n">
        <v>407.97779246</v>
      </c>
      <c r="H73" s="20" t="n">
        <v>6.05995563</v>
      </c>
      <c r="I73" s="18" t="n">
        <v>436.64710397</v>
      </c>
      <c r="J73" s="20" t="n">
        <v>4.0407012</v>
      </c>
      <c r="K73" s="18" t="s">
        <v>327</v>
      </c>
      <c r="L73" s="20" t="s">
        <v>327</v>
      </c>
      <c r="M73" s="18" t="s">
        <v>327</v>
      </c>
      <c r="N73" s="20" t="s">
        <v>327</v>
      </c>
      <c r="O73" s="18" t="s">
        <v>327</v>
      </c>
      <c r="P73" s="20" t="s">
        <v>327</v>
      </c>
      <c r="Q73" s="18" t="n">
        <v>394.36299103</v>
      </c>
      <c r="R73" s="20" t="n">
        <v>7.99560996</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(2378.0/B7*100)</f>
        <v/>
      </c>
      <c r="D7" s="19" t="n">
        <v>12152</v>
      </c>
      <c r="E7" s="18" t="n">
        <v>499.72255155</v>
      </c>
      <c r="F7" s="20" t="n">
        <v>4.1412833</v>
      </c>
      <c r="G7" s="18" t="n">
        <v>493.39457343</v>
      </c>
      <c r="H7" s="20" t="n">
        <v>2.50437945</v>
      </c>
      <c r="I7" s="18" t="n">
        <v>532.62819896</v>
      </c>
      <c r="J7" s="20" t="n">
        <v>2.07466195</v>
      </c>
      <c r="K7" s="18" t="s">
        <v>327</v>
      </c>
      <c r="L7" s="20" t="s">
        <v>327</v>
      </c>
      <c r="M7" s="18" t="s">
        <v>327</v>
      </c>
      <c r="N7" s="20" t="s">
        <v>327</v>
      </c>
      <c r="O7" s="18" t="s">
        <v>327</v>
      </c>
      <c r="P7" s="20" t="s">
        <v>327</v>
      </c>
      <c r="Q7" s="18" t="n">
        <v>476.11170768</v>
      </c>
      <c r="R7" s="20" t="n">
        <v>3.60549733</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(8043.0/B9*100)</f>
        <v/>
      </c>
      <c r="D9" s="19" t="n">
        <v>1608</v>
      </c>
      <c r="E9" s="18" t="n">
        <v>467.7927193</v>
      </c>
      <c r="F9" s="20" t="n">
        <v>8.569726770000001</v>
      </c>
      <c r="G9" s="18" t="n">
        <v>478.69288575</v>
      </c>
      <c r="H9" s="20" t="n">
        <v>5.26207627</v>
      </c>
      <c r="I9" s="18" t="s">
        <v>327</v>
      </c>
      <c r="J9" s="20" t="s">
        <v>327</v>
      </c>
      <c r="K9" s="18" t="s">
        <v>327</v>
      </c>
      <c r="L9" s="20" t="s">
        <v>327</v>
      </c>
      <c r="M9" s="18" t="n">
        <v>374.78530698</v>
      </c>
      <c r="N9" s="20" t="n">
        <v>11.62763904</v>
      </c>
      <c r="O9" s="18" t="s">
        <v>327</v>
      </c>
      <c r="P9" s="20" t="s">
        <v>327</v>
      </c>
      <c r="Q9" s="18" t="n">
        <v>456.51273889</v>
      </c>
      <c r="R9" s="20" t="n">
        <v>6.36982325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(199.0/B13*100)</f>
        <v/>
      </c>
      <c r="D13" s="19" t="n">
        <v>6962</v>
      </c>
      <c r="E13" s="18" t="n">
        <v>454.80413533</v>
      </c>
      <c r="F13" s="20" t="n">
        <v>5.51920737</v>
      </c>
      <c r="G13" s="18" t="n">
        <v>441.39676749</v>
      </c>
      <c r="H13" s="20" t="n">
        <v>6.21724703</v>
      </c>
      <c r="I13" s="18" t="n">
        <v>514.6732124</v>
      </c>
      <c r="J13" s="20" t="n">
        <v>2.46720168</v>
      </c>
      <c r="K13" s="18" t="s">
        <v>327</v>
      </c>
      <c r="L13" s="20" t="s">
        <v>327</v>
      </c>
      <c r="M13" s="18" t="n">
        <v>436.36003517</v>
      </c>
      <c r="N13" s="20" t="n">
        <v>6.43426798</v>
      </c>
      <c r="O13" s="18" t="s">
        <v>327</v>
      </c>
      <c r="P13" s="20" t="s">
        <v>327</v>
      </c>
      <c r="Q13" s="18" t="n">
        <v>449.29597027</v>
      </c>
      <c r="R13" s="20" t="n">
        <v>6.12038076</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(58.0/B18*100)</f>
        <v/>
      </c>
      <c r="D18" s="19" t="n">
        <v>5474</v>
      </c>
      <c r="E18" s="18" t="n">
        <v>464.53282853</v>
      </c>
      <c r="F18" s="20" t="n">
        <v>4.71474006</v>
      </c>
      <c r="G18" s="18" t="n">
        <v>455.75946278</v>
      </c>
      <c r="H18" s="20" t="n">
        <v>3.95675345</v>
      </c>
      <c r="I18" s="18" t="n">
        <v>454.20344007</v>
      </c>
      <c r="J18" s="20" t="n">
        <v>5.11545222</v>
      </c>
      <c r="K18" s="18" t="s">
        <v>327</v>
      </c>
      <c r="L18" s="20" t="s">
        <v>327</v>
      </c>
      <c r="M18" s="18" t="s">
        <v>327</v>
      </c>
      <c r="N18" s="20" t="s">
        <v>327</v>
      </c>
      <c r="O18" s="18" t="s">
        <v>327</v>
      </c>
      <c r="P18" s="20" t="s">
        <v>327</v>
      </c>
      <c r="Q18" s="18" t="n">
        <v>429.12625184</v>
      </c>
      <c r="R18" s="20" t="n">
        <v>5.85075132</v>
      </c>
    </row>
    <row r="19" spans="1:18">
      <c r="A19" s="15" t="s">
        <v>339</v>
      </c>
      <c r="B19" s="17" t="n">
        <v>5658</v>
      </c>
      <c r="C19" s="18">
        <f>(282.0/B19*100)</f>
        <v/>
      </c>
      <c r="D19" s="19" t="n">
        <v>5376</v>
      </c>
      <c r="E19" s="18" t="n">
        <v>466.39097308</v>
      </c>
      <c r="F19" s="20" t="n">
        <v>5.34059931</v>
      </c>
      <c r="G19" s="18" t="n">
        <v>452.40721125</v>
      </c>
      <c r="H19" s="20" t="n">
        <v>4.41611344</v>
      </c>
      <c r="I19" s="18" t="n">
        <v>494.0257269</v>
      </c>
      <c r="J19" s="20" t="n">
        <v>2.65626595</v>
      </c>
      <c r="K19" s="18" t="s">
        <v>327</v>
      </c>
      <c r="L19" s="20" t="s">
        <v>327</v>
      </c>
      <c r="M19" s="18" t="s">
        <v>327</v>
      </c>
      <c r="N19" s="20" t="s">
        <v>327</v>
      </c>
      <c r="O19" s="18" t="s">
        <v>327</v>
      </c>
      <c r="P19" s="20" t="s">
        <v>327</v>
      </c>
      <c r="Q19" s="18" t="n">
        <v>438.67832603</v>
      </c>
      <c r="R19" s="20" t="n">
        <v>5.02162037</v>
      </c>
    </row>
    <row r="20" spans="1:18">
      <c r="A20" s="15" t="s">
        <v>340</v>
      </c>
      <c r="B20" s="17" t="n">
        <v>3371</v>
      </c>
      <c r="C20" s="18">
        <f>(82.0/B20*100)</f>
        <v/>
      </c>
      <c r="D20" s="19" t="n">
        <v>3289</v>
      </c>
      <c r="E20" s="18" t="n">
        <v>454.69910004</v>
      </c>
      <c r="F20" s="20" t="n">
        <v>5.12706044</v>
      </c>
      <c r="G20" s="18" t="n">
        <v>443.59216745</v>
      </c>
      <c r="H20" s="20" t="n">
        <v>4.16830353</v>
      </c>
      <c r="I20" s="18" t="n">
        <v>489.50115944</v>
      </c>
      <c r="J20" s="20" t="n">
        <v>2.03805847</v>
      </c>
      <c r="K20" s="18" t="s">
        <v>327</v>
      </c>
      <c r="L20" s="20" t="s">
        <v>327</v>
      </c>
      <c r="M20" s="18" t="s">
        <v>327</v>
      </c>
      <c r="N20" s="20" t="s">
        <v>327</v>
      </c>
      <c r="O20" s="18" t="s">
        <v>327</v>
      </c>
      <c r="P20" s="20" t="s">
        <v>327</v>
      </c>
      <c r="Q20" s="18" t="n">
        <v>419.8232361</v>
      </c>
      <c r="R20" s="20" t="n">
        <v>5.58362774</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(693.0/B23*100)</f>
        <v/>
      </c>
      <c r="D23" s="19" t="n">
        <v>10890</v>
      </c>
      <c r="E23" s="18" t="n">
        <v>457.38290785</v>
      </c>
      <c r="F23" s="20" t="n">
        <v>5.68366738</v>
      </c>
      <c r="G23" s="18" t="n">
        <v>462.23643584</v>
      </c>
      <c r="H23" s="20" t="n">
        <v>3.69155438</v>
      </c>
      <c r="I23" s="18" t="n">
        <v>503.17371687</v>
      </c>
      <c r="J23" s="20" t="n">
        <v>2.69439212</v>
      </c>
      <c r="K23" s="18" t="s">
        <v>327</v>
      </c>
      <c r="L23" s="20" t="s">
        <v>327</v>
      </c>
      <c r="M23" s="18" t="s">
        <v>327</v>
      </c>
      <c r="N23" s="20" t="s">
        <v>327</v>
      </c>
      <c r="O23" s="18" t="s">
        <v>327</v>
      </c>
      <c r="P23" s="20" t="s">
        <v>327</v>
      </c>
      <c r="Q23" s="18" t="n">
        <v>431.61957925</v>
      </c>
      <c r="R23" s="20" t="n">
        <v>5.56606969</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541.15932932</v>
      </c>
      <c r="F25" s="20" t="n">
        <v>4.30734298</v>
      </c>
      <c r="G25" s="18" t="n">
        <v>517.69577406</v>
      </c>
      <c r="H25" s="20" t="n">
        <v>3.04787388</v>
      </c>
      <c r="I25" s="18" t="n">
        <v>487.54341912</v>
      </c>
      <c r="J25" s="20" t="n">
        <v>5.03750822</v>
      </c>
      <c r="K25" s="18" t="s">
        <v>327</v>
      </c>
      <c r="L25" s="20" t="s">
        <v>327</v>
      </c>
      <c r="M25" s="18" t="s">
        <v>327</v>
      </c>
      <c r="N25" s="20" t="s">
        <v>327</v>
      </c>
      <c r="O25" s="18" t="s">
        <v>327</v>
      </c>
      <c r="P25" s="20" t="s">
        <v>327</v>
      </c>
      <c r="Q25" s="18" t="n">
        <v>489.0285742</v>
      </c>
      <c r="R25" s="20" t="n">
        <v>5.92480927</v>
      </c>
    </row>
    <row r="26" spans="1:18">
      <c r="A26" s="15" t="s">
        <v>346</v>
      </c>
      <c r="B26" s="17" t="n">
        <v>4869</v>
      </c>
      <c r="C26" s="18">
        <f>(187.0/B26*100)</f>
        <v/>
      </c>
      <c r="D26" s="19" t="n">
        <v>4682</v>
      </c>
      <c r="E26" s="18" t="n">
        <v>487.42744072</v>
      </c>
      <c r="F26" s="20" t="n">
        <v>2.8332384</v>
      </c>
      <c r="G26" s="18" t="n">
        <v>470.84856321</v>
      </c>
      <c r="H26" s="20" t="n">
        <v>2.56971742</v>
      </c>
      <c r="I26" s="18" t="n">
        <v>510.65893914</v>
      </c>
      <c r="J26" s="20" t="n">
        <v>2.28589669</v>
      </c>
      <c r="K26" s="18" t="s">
        <v>327</v>
      </c>
      <c r="L26" s="20" t="s">
        <v>327</v>
      </c>
      <c r="M26" s="18" t="s">
        <v>327</v>
      </c>
      <c r="N26" s="20" t="s">
        <v>327</v>
      </c>
      <c r="O26" s="18" t="s">
        <v>327</v>
      </c>
      <c r="P26" s="20" t="s">
        <v>327</v>
      </c>
      <c r="Q26" s="18" t="n">
        <v>460.99407513</v>
      </c>
      <c r="R26" s="20" t="n">
        <v>5.57184774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495.38861119</v>
      </c>
      <c r="F32" s="20" t="n">
        <v>3.31493752</v>
      </c>
      <c r="G32" s="18" t="n">
        <v>481.36809</v>
      </c>
      <c r="H32" s="20" t="n">
        <v>3.48451897</v>
      </c>
      <c r="I32" s="18" t="n">
        <v>525.12986586</v>
      </c>
      <c r="J32" s="20" t="n">
        <v>3.29669784</v>
      </c>
      <c r="K32" s="18" t="s">
        <v>327</v>
      </c>
      <c r="L32" s="20" t="s">
        <v>327</v>
      </c>
      <c r="M32" s="18" t="s">
        <v>327</v>
      </c>
      <c r="N32" s="20" t="s">
        <v>327</v>
      </c>
      <c r="O32" s="18" t="s">
        <v>327</v>
      </c>
      <c r="P32" s="20" t="s">
        <v>327</v>
      </c>
      <c r="Q32" s="18" t="n">
        <v>457.39413169</v>
      </c>
      <c r="R32" s="20" t="n">
        <v>6.04851668</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(142.0/B34*100)</f>
        <v/>
      </c>
      <c r="D34" s="19" t="n">
        <v>6208</v>
      </c>
      <c r="E34" s="18" t="n">
        <v>454.99385748</v>
      </c>
      <c r="F34" s="20" t="n">
        <v>3.59712574</v>
      </c>
      <c r="G34" s="18" t="n">
        <v>448.21997932</v>
      </c>
      <c r="H34" s="20" t="n">
        <v>3.70013197</v>
      </c>
      <c r="I34" s="18" t="n">
        <v>487.66758785</v>
      </c>
      <c r="J34" s="20" t="n">
        <v>3.34829575</v>
      </c>
      <c r="K34" s="18" t="s">
        <v>327</v>
      </c>
      <c r="L34" s="20" t="s">
        <v>327</v>
      </c>
      <c r="M34" s="18" t="n">
        <v>306.56969545</v>
      </c>
      <c r="N34" s="20" t="n">
        <v>10.27624616</v>
      </c>
      <c r="O34" s="18" t="s">
        <v>327</v>
      </c>
      <c r="P34" s="20" t="s">
        <v>327</v>
      </c>
      <c r="Q34" s="18" t="n">
        <v>431.42496409</v>
      </c>
      <c r="R34" s="20" t="n">
        <v>3.97929884</v>
      </c>
    </row>
    <row r="35" spans="1:18">
      <c r="A35" s="15" t="s">
        <v>355</v>
      </c>
      <c r="B35" s="17" t="n">
        <v>6406</v>
      </c>
      <c r="C35" s="18">
        <f>(112.0/B35*100)</f>
        <v/>
      </c>
      <c r="D35" s="19" t="n">
        <v>6294</v>
      </c>
      <c r="E35" s="18" t="n">
        <v>523.37236078</v>
      </c>
      <c r="F35" s="20" t="n">
        <v>3.21214562</v>
      </c>
      <c r="G35" s="18" t="n">
        <v>500.95318256</v>
      </c>
      <c r="H35" s="20" t="n">
        <v>2.14563815</v>
      </c>
      <c r="I35" s="18" t="n">
        <v>527.56657117</v>
      </c>
      <c r="J35" s="20" t="n">
        <v>3.23514246</v>
      </c>
      <c r="K35" s="18" t="s">
        <v>327</v>
      </c>
      <c r="L35" s="20" t="s">
        <v>327</v>
      </c>
      <c r="M35" s="18" t="n">
        <v>374.85244494</v>
      </c>
      <c r="N35" s="20" t="n">
        <v>5.84040672</v>
      </c>
      <c r="O35" s="18" t="s">
        <v>327</v>
      </c>
      <c r="P35" s="20" t="s">
        <v>327</v>
      </c>
      <c r="Q35" s="18" t="n">
        <v>501.69859635</v>
      </c>
      <c r="R35" s="20" t="n">
        <v>4.83256363</v>
      </c>
    </row>
    <row r="36" spans="1:18">
      <c r="A36" s="15" t="s">
        <v>356</v>
      </c>
      <c r="B36" s="17" t="n">
        <v>6736</v>
      </c>
      <c r="C36" s="18">
        <f>(133.0/B36*100)</f>
        <v/>
      </c>
      <c r="D36" s="19" t="n">
        <v>6603</v>
      </c>
      <c r="E36" s="18" t="n">
        <v>482.11846317</v>
      </c>
      <c r="F36" s="20" t="n">
        <v>3.70556976</v>
      </c>
      <c r="G36" s="18" t="n">
        <v>473.08910054</v>
      </c>
      <c r="H36" s="20" t="n">
        <v>2.93861804</v>
      </c>
      <c r="I36" s="18" t="n">
        <v>509.62381235</v>
      </c>
      <c r="J36" s="20" t="n">
        <v>2.37053049</v>
      </c>
      <c r="K36" s="18" t="s">
        <v>327</v>
      </c>
      <c r="L36" s="20" t="s">
        <v>327</v>
      </c>
      <c r="M36" s="18" t="s">
        <v>327</v>
      </c>
      <c r="N36" s="20" t="s">
        <v>327</v>
      </c>
      <c r="O36" s="18" t="s">
        <v>327</v>
      </c>
      <c r="P36" s="20" t="s">
        <v>327</v>
      </c>
      <c r="Q36" s="18" t="n">
        <v>463.52580225</v>
      </c>
      <c r="R36" s="20" t="n">
        <v>4.32790484</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504.35471056</v>
      </c>
      <c r="F40" s="20" t="n">
        <v>3.72620367</v>
      </c>
      <c r="G40" s="18" t="n">
        <v>504.42937962</v>
      </c>
      <c r="H40" s="20" t="n">
        <v>4.24108474</v>
      </c>
      <c r="I40" s="18" t="n">
        <v>536.82517338</v>
      </c>
      <c r="J40" s="20" t="n">
        <v>4.35557488</v>
      </c>
      <c r="K40" s="18" t="s">
        <v>327</v>
      </c>
      <c r="L40" s="20" t="s">
        <v>327</v>
      </c>
      <c r="M40" s="18" t="n">
        <v>496.75531263</v>
      </c>
      <c r="N40" s="20" t="n">
        <v>2.35939816</v>
      </c>
      <c r="O40" s="18" t="s">
        <v>327</v>
      </c>
      <c r="P40" s="20" t="s">
        <v>327</v>
      </c>
      <c r="Q40" s="18" t="n">
        <v>467.03237616</v>
      </c>
      <c r="R40" s="20" t="n">
        <v>4.33398926</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(256.0/B47*100)</f>
        <v/>
      </c>
      <c r="D47" s="19" t="n">
        <v>5672</v>
      </c>
      <c r="E47" s="18" t="n">
        <v>450.80691544</v>
      </c>
      <c r="F47" s="20" t="n">
        <v>5.44788388</v>
      </c>
      <c r="G47" s="18" t="n">
        <v>455.46469204</v>
      </c>
      <c r="H47" s="20" t="n">
        <v>4.48033064</v>
      </c>
      <c r="I47" s="18" t="n">
        <v>444.8745071</v>
      </c>
      <c r="J47" s="20" t="n">
        <v>5.7591805</v>
      </c>
      <c r="K47" s="18" t="s">
        <v>327</v>
      </c>
      <c r="L47" s="20" t="s">
        <v>327</v>
      </c>
      <c r="M47" s="18" t="s">
        <v>327</v>
      </c>
      <c r="N47" s="20" t="s">
        <v>327</v>
      </c>
      <c r="O47" s="18" t="s">
        <v>327</v>
      </c>
      <c r="P47" s="20" t="s">
        <v>327</v>
      </c>
      <c r="Q47" s="18" t="n">
        <v>435.4950188</v>
      </c>
      <c r="R47" s="20" t="n">
        <v>4.810572</v>
      </c>
    </row>
    <row r="48" spans="1:18">
      <c r="A48" s="15" t="s">
        <v>368</v>
      </c>
      <c r="B48" s="17" t="n">
        <v>9841</v>
      </c>
      <c r="C48" s="18">
        <f>(33.0/B48*100)</f>
        <v/>
      </c>
      <c r="D48" s="19" t="n">
        <v>9808</v>
      </c>
      <c r="E48" s="18" t="n">
        <v>513.28470269</v>
      </c>
      <c r="F48" s="20" t="n">
        <v>6.11671301</v>
      </c>
      <c r="G48" s="18" t="n">
        <v>501.00348209</v>
      </c>
      <c r="H48" s="20" t="n">
        <v>5.0403076</v>
      </c>
      <c r="I48" s="18" t="n">
        <v>542.79170325</v>
      </c>
      <c r="J48" s="20" t="n">
        <v>4.9861477</v>
      </c>
      <c r="K48" s="18" t="s">
        <v>327</v>
      </c>
      <c r="L48" s="20" t="s">
        <v>327</v>
      </c>
      <c r="M48" s="18" t="s">
        <v>327</v>
      </c>
      <c r="N48" s="20" t="s">
        <v>327</v>
      </c>
      <c r="O48" s="18" t="s">
        <v>327</v>
      </c>
      <c r="P48" s="20" t="s">
        <v>327</v>
      </c>
      <c r="Q48" s="18" t="n">
        <v>469.72236125</v>
      </c>
      <c r="R48" s="20" t="n">
        <v>7.24178907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(158.0/B52*100)</f>
        <v/>
      </c>
      <c r="D52" s="19" t="n">
        <v>5651</v>
      </c>
      <c r="E52" s="18" t="n">
        <v>447.36586932</v>
      </c>
      <c r="F52" s="20" t="n">
        <v>4.19552018</v>
      </c>
      <c r="G52" s="18" t="n">
        <v>466.45662316</v>
      </c>
      <c r="H52" s="20" t="n">
        <v>3.71991586</v>
      </c>
      <c r="I52" s="18" t="n">
        <v>495.27558043</v>
      </c>
      <c r="J52" s="20" t="n">
        <v>2.64875787</v>
      </c>
      <c r="K52" s="18" t="s">
        <v>327</v>
      </c>
      <c r="L52" s="20" t="s">
        <v>327</v>
      </c>
      <c r="M52" s="18" t="s">
        <v>327</v>
      </c>
      <c r="N52" s="20" t="s">
        <v>327</v>
      </c>
      <c r="O52" s="18" t="s">
        <v>327</v>
      </c>
      <c r="P52" s="20" t="s">
        <v>327</v>
      </c>
      <c r="Q52" s="18" t="n">
        <v>435.65876698</v>
      </c>
      <c r="R52" s="20" t="n">
        <v>3.92073199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517.8429314</v>
      </c>
      <c r="F56" s="20" t="n">
        <v>3.07151701</v>
      </c>
      <c r="G56" s="18" t="n">
        <v>520.39665702</v>
      </c>
      <c r="H56" s="20" t="n">
        <v>3.26182735</v>
      </c>
      <c r="I56" s="18" t="n">
        <v>532.3016706</v>
      </c>
      <c r="J56" s="20" t="n">
        <v>3.04993536</v>
      </c>
      <c r="K56" s="18" t="s">
        <v>327</v>
      </c>
      <c r="L56" s="20" t="s">
        <v>327</v>
      </c>
      <c r="M56" s="18" t="s">
        <v>327</v>
      </c>
      <c r="N56" s="20" t="s">
        <v>327</v>
      </c>
      <c r="O56" s="18" t="s">
        <v>327</v>
      </c>
      <c r="P56" s="20" t="s">
        <v>327</v>
      </c>
      <c r="Q56" s="18" t="n">
        <v>494.73625502</v>
      </c>
      <c r="R56" s="20" t="n">
        <v>6.45513539</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(339.0/B61*100)</f>
        <v/>
      </c>
      <c r="D61" s="19" t="n">
        <v>6186</v>
      </c>
      <c r="E61" s="18" t="n">
        <v>470.3689298</v>
      </c>
      <c r="F61" s="20" t="n">
        <v>4.48523325</v>
      </c>
      <c r="G61" s="18" t="n">
        <v>463.04105592</v>
      </c>
      <c r="H61" s="20" t="n">
        <v>3.56380903</v>
      </c>
      <c r="I61" s="18" t="n">
        <v>496.33966247</v>
      </c>
      <c r="J61" s="20" t="n">
        <v>3.04081666</v>
      </c>
      <c r="K61" s="18" t="s">
        <v>327</v>
      </c>
      <c r="L61" s="20" t="s">
        <v>327</v>
      </c>
      <c r="M61" s="18" t="s">
        <v>327</v>
      </c>
      <c r="N61" s="20" t="s">
        <v>327</v>
      </c>
      <c r="O61" s="18" t="s">
        <v>327</v>
      </c>
      <c r="P61" s="20" t="s">
        <v>327</v>
      </c>
      <c r="Q61" s="18" t="n">
        <v>429.82096067</v>
      </c>
      <c r="R61" s="20" t="n">
        <v>4.58971531</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(243.0/B67*100)</f>
        <v/>
      </c>
      <c r="D67" s="19" t="n">
        <v>6728</v>
      </c>
      <c r="E67" s="18" t="n">
        <v>394.92760326</v>
      </c>
      <c r="F67" s="20" t="n">
        <v>3.05608377</v>
      </c>
      <c r="G67" s="18" t="n">
        <v>381.92993248</v>
      </c>
      <c r="H67" s="20" t="n">
        <v>2.80339587</v>
      </c>
      <c r="I67" s="18" t="n">
        <v>420.0437209</v>
      </c>
      <c r="J67" s="20" t="n">
        <v>3.02899917</v>
      </c>
      <c r="K67" s="18" t="s">
        <v>327</v>
      </c>
      <c r="L67" s="20" t="s">
        <v>327</v>
      </c>
      <c r="M67" s="18" t="s">
        <v>327</v>
      </c>
      <c r="N67" s="20" t="s">
        <v>327</v>
      </c>
      <c r="O67" s="18" t="s">
        <v>327</v>
      </c>
      <c r="P67" s="20" t="s">
        <v>327</v>
      </c>
      <c r="Q67" s="18" t="n">
        <v>357.12817894</v>
      </c>
      <c r="R67" s="20" t="n">
        <v>5.23754771</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(415.0/B73*100)</f>
        <v/>
      </c>
      <c r="D73" s="19" t="n">
        <v>7834</v>
      </c>
      <c r="E73" s="18" t="n">
        <v>410.93762755</v>
      </c>
      <c r="F73" s="20" t="n">
        <v>3.57300878</v>
      </c>
      <c r="G73" s="18" t="n">
        <v>430.319208</v>
      </c>
      <c r="H73" s="20" t="n">
        <v>3.15675632</v>
      </c>
      <c r="I73" s="18" t="n">
        <v>436.64710397</v>
      </c>
      <c r="J73" s="20" t="n">
        <v>4.0407012</v>
      </c>
      <c r="K73" s="18" t="s">
        <v>327</v>
      </c>
      <c r="L73" s="20" t="s">
        <v>327</v>
      </c>
      <c r="M73" s="18" t="s">
        <v>327</v>
      </c>
      <c r="N73" s="20" t="s">
        <v>327</v>
      </c>
      <c r="O73" s="18" t="s">
        <v>327</v>
      </c>
      <c r="P73" s="20" t="s">
        <v>327</v>
      </c>
      <c r="Q73" s="18" t="n">
        <v>400.6797968</v>
      </c>
      <c r="R73" s="20" t="n">
        <v>4.52471384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489.70197434</v>
      </c>
      <c r="F7" s="20" t="n">
        <v>2.34930215</v>
      </c>
      <c r="G7" s="18" t="n">
        <v>493.06871416</v>
      </c>
      <c r="H7" s="20" t="n">
        <v>3.10835521</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465.71913999</v>
      </c>
      <c r="F9" s="20" t="n">
        <v>5.08088193</v>
      </c>
      <c r="G9" s="18" t="n">
        <v>474.83318329</v>
      </c>
      <c r="H9" s="20" t="n">
        <v>6.43746632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449.35616173</v>
      </c>
      <c r="F13" s="20" t="n">
        <v>4.09889551</v>
      </c>
      <c r="G13" s="18" t="n">
        <v>445.11269033</v>
      </c>
      <c r="H13" s="20" t="n">
        <v>8.38780261</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455.80220087</v>
      </c>
      <c r="F18" s="20" t="n">
        <v>4.27073071</v>
      </c>
      <c r="G18" s="18" t="n">
        <v>455.80279776</v>
      </c>
      <c r="H18" s="20" t="n">
        <v>4.10684853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441.37640354</v>
      </c>
      <c r="F19" s="20" t="n">
        <v>4.46062463</v>
      </c>
      <c r="G19" s="18" t="n">
        <v>464.43436389</v>
      </c>
      <c r="H19" s="20" t="n">
        <v>4.33591658</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451.00469171</v>
      </c>
      <c r="F20" s="20" t="n">
        <v>3.46316886</v>
      </c>
      <c r="G20" s="18" t="n">
        <v>424.72372408</v>
      </c>
      <c r="H20" s="20" t="n">
        <v>5.34952519</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443.23785222</v>
      </c>
      <c r="F23" s="20" t="n">
        <v>3.91261486</v>
      </c>
      <c r="G23" s="18" t="n">
        <v>466.17306573</v>
      </c>
      <c r="H23" s="20" t="n">
        <v>3.56413552</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525.90958126</v>
      </c>
      <c r="F25" s="20" t="n">
        <v>3.33788738</v>
      </c>
      <c r="G25" s="18" t="n">
        <v>518.38977674</v>
      </c>
      <c r="H25" s="20" t="n">
        <v>4.37790732</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485.81401559</v>
      </c>
      <c r="F26" s="20" t="n">
        <v>2.73372175</v>
      </c>
      <c r="G26" s="18" t="n">
        <v>470.50914296</v>
      </c>
      <c r="H26" s="20" t="n">
        <v>2.58471114</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486.2966006</v>
      </c>
      <c r="F32" s="20" t="n">
        <v>3.14473004</v>
      </c>
      <c r="G32" s="18" t="n">
        <v>484.42624438</v>
      </c>
      <c r="H32" s="20" t="n">
        <v>3.33822035</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451.57803195</v>
      </c>
      <c r="F34" s="20" t="n">
        <v>3.1195366</v>
      </c>
      <c r="G34" s="18" t="n">
        <v>441.71331294</v>
      </c>
      <c r="H34" s="20" t="n">
        <v>3.17369871</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517.22902698</v>
      </c>
      <c r="F35" s="20" t="n">
        <v>2.2461373</v>
      </c>
      <c r="G35" s="18" t="n">
        <v>487.17920503</v>
      </c>
      <c r="H35" s="20" t="n">
        <v>3.45657294</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473.02611833</v>
      </c>
      <c r="F36" s="20" t="n">
        <v>3.31533348</v>
      </c>
      <c r="G36" s="18" t="n">
        <v>475.13630117</v>
      </c>
      <c r="H36" s="20" t="n">
        <v>2.59938883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498.35955126</v>
      </c>
      <c r="F40" s="20" t="n">
        <v>3.39527809</v>
      </c>
      <c r="G40" s="18" t="n">
        <v>486.93789844</v>
      </c>
      <c r="H40" s="20" t="n">
        <v>4.59466236</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453.49538943</v>
      </c>
      <c r="F47" s="20" t="n">
        <v>4.07368103</v>
      </c>
      <c r="G47" s="18" t="n">
        <v>441.5865223</v>
      </c>
      <c r="H47" s="20" t="n">
        <v>4.96811186</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511.02148143</v>
      </c>
      <c r="F48" s="20" t="n">
        <v>5.06982345</v>
      </c>
      <c r="G48" s="18" t="n">
        <v>488.8483063</v>
      </c>
      <c r="H48" s="20" t="n">
        <v>5.93551493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442.9879009</v>
      </c>
      <c r="F52" s="20" t="n">
        <v>3.1176317</v>
      </c>
      <c r="G52" s="18" t="n">
        <v>470.88285721</v>
      </c>
      <c r="H52" s="20" t="n">
        <v>3.29848929</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520.0096885200001</v>
      </c>
      <c r="F56" s="20" t="n">
        <v>3.22839462</v>
      </c>
      <c r="G56" s="18" t="n">
        <v>514.66260844</v>
      </c>
      <c r="H56" s="20" t="n">
        <v>3.23119465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457.40830422</v>
      </c>
      <c r="F61" s="20" t="n">
        <v>3.40179061</v>
      </c>
      <c r="G61" s="18" t="n">
        <v>458.38461159</v>
      </c>
      <c r="H61" s="20" t="n">
        <v>4.98057861</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395.18069619</v>
      </c>
      <c r="F67" s="20" t="n">
        <v>2.66474569</v>
      </c>
      <c r="G67" s="18" t="n">
        <v>374.14050355</v>
      </c>
      <c r="H67" s="20" t="n">
        <v>3.43707021</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428.25850571</v>
      </c>
      <c r="F73" s="20" t="n">
        <v>3.14768318</v>
      </c>
      <c r="G73" s="18" t="n">
        <v>404.75549607</v>
      </c>
      <c r="H73" s="20" t="n">
        <v>3.62367293</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489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497.0701085</v>
      </c>
      <c r="F7" s="20" t="n">
        <v>2.10054873</v>
      </c>
      <c r="G7" s="18" t="n">
        <v>416.9736716</v>
      </c>
      <c r="H7" s="20" t="n">
        <v>5.77392085</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472.84245975</v>
      </c>
      <c r="F9" s="20" t="n">
        <v>4.61925912</v>
      </c>
      <c r="G9" s="18" t="n">
        <v>423.93611766</v>
      </c>
      <c r="H9" s="20" t="n">
        <v>10.6837252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451.60419166</v>
      </c>
      <c r="F13" s="20" t="n">
        <v>3.74419443</v>
      </c>
      <c r="G13" s="18" t="n">
        <v>396.94767769</v>
      </c>
      <c r="H13" s="20" t="n">
        <v>12.29509602</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463.51506505</v>
      </c>
      <c r="F18" s="20" t="n">
        <v>3.59443951</v>
      </c>
      <c r="G18" s="18" t="n">
        <v>390.49496494</v>
      </c>
      <c r="H18" s="20" t="n">
        <v>5.03260714</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461.02086587</v>
      </c>
      <c r="F19" s="20" t="n">
        <v>3.33700427</v>
      </c>
      <c r="G19" s="18" t="n">
        <v>390.49348589</v>
      </c>
      <c r="H19" s="20" t="n">
        <v>7.63186179</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446.20637191</v>
      </c>
      <c r="F20" s="20" t="n">
        <v>3.11300853</v>
      </c>
      <c r="G20" s="18" t="n">
        <v>385.75282062</v>
      </c>
      <c r="H20" s="20" t="n">
        <v>10.83413996</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458.83321934</v>
      </c>
      <c r="F23" s="20" t="n">
        <v>3.17109314</v>
      </c>
      <c r="G23" s="18" t="n">
        <v>426.29398569</v>
      </c>
      <c r="H23" s="20" t="n">
        <v>6.35357918</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526.40904027</v>
      </c>
      <c r="F25" s="20" t="n">
        <v>3.09735899</v>
      </c>
      <c r="G25" s="18" t="n">
        <v>479.42170389</v>
      </c>
      <c r="H25" s="20" t="n">
        <v>8.004695180000001</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482.64655999</v>
      </c>
      <c r="F26" s="20" t="n">
        <v>2.06721093</v>
      </c>
      <c r="G26" s="18" t="n">
        <v>425.61785112</v>
      </c>
      <c r="H26" s="20" t="n">
        <v>5.48425263</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491.13469475</v>
      </c>
      <c r="F32" s="20" t="n">
        <v>2.68282113</v>
      </c>
      <c r="G32" s="18" t="n">
        <v>430.06893936</v>
      </c>
      <c r="H32" s="20" t="n">
        <v>5.53739382</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456.4962225</v>
      </c>
      <c r="F34" s="20" t="n">
        <v>2.56695201</v>
      </c>
      <c r="G34" s="18" t="n">
        <v>406.23604979</v>
      </c>
      <c r="H34" s="20" t="n">
        <v>4.31038116</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512.57540421</v>
      </c>
      <c r="F35" s="20" t="n">
        <v>1.8853929</v>
      </c>
      <c r="G35" s="18" t="n">
        <v>464.99978255</v>
      </c>
      <c r="H35" s="20" t="n">
        <v>5.98609964</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478.69422457</v>
      </c>
      <c r="F36" s="20" t="n">
        <v>2.35312968</v>
      </c>
      <c r="G36" s="18" t="n">
        <v>399.14979482</v>
      </c>
      <c r="H36" s="20" t="n">
        <v>7.37173738</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499.03813843</v>
      </c>
      <c r="F40" s="20" t="n">
        <v>3.14119138</v>
      </c>
      <c r="G40" s="18" t="n">
        <v>433.24173773</v>
      </c>
      <c r="H40" s="20" t="n">
        <v>8.149979699999999</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460.82815516</v>
      </c>
      <c r="F47" s="20" t="n">
        <v>4.00886688</v>
      </c>
      <c r="G47" s="18" t="n">
        <v>395.40949325</v>
      </c>
      <c r="H47" s="20" t="n">
        <v>5.12944871</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518.53966695</v>
      </c>
      <c r="F48" s="20" t="n">
        <v>4.73785758</v>
      </c>
      <c r="G48" s="18" t="n">
        <v>439.85291211</v>
      </c>
      <c r="H48" s="20" t="n">
        <v>6.46964431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459.73949963</v>
      </c>
      <c r="F52" s="20" t="n">
        <v>2.91390504</v>
      </c>
      <c r="G52" s="18" t="n">
        <v>424.14607683</v>
      </c>
      <c r="H52" s="20" t="n">
        <v>5.01449643</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521.72860945</v>
      </c>
      <c r="F56" s="20" t="n">
        <v>2.60907106</v>
      </c>
      <c r="G56" s="18" t="n">
        <v>464.46966344</v>
      </c>
      <c r="H56" s="20" t="n">
        <v>6.58619565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463.0837031</v>
      </c>
      <c r="F61" s="20" t="n">
        <v>3.46826478</v>
      </c>
      <c r="G61" s="18" t="n">
        <v>410.20756292</v>
      </c>
      <c r="H61" s="20" t="n">
        <v>5.24782651</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392.30320011</v>
      </c>
      <c r="F67" s="20" t="n">
        <v>2.53762401</v>
      </c>
      <c r="G67" s="18" t="n">
        <v>347.98066098</v>
      </c>
      <c r="H67" s="20" t="n">
        <v>4.7482176</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429.77718257</v>
      </c>
      <c r="F73" s="20" t="n">
        <v>3.16101242</v>
      </c>
      <c r="G73" s="18" t="n">
        <v>386.46309268</v>
      </c>
      <c r="H73" s="20" t="n">
        <v>3.72686981</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496.10668687</v>
      </c>
      <c r="F7" s="20" t="n">
        <v>2.19112188</v>
      </c>
      <c r="G7" s="18" t="n">
        <v>451.86399483</v>
      </c>
      <c r="H7" s="20" t="n">
        <v>5.07424869</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473.77939047</v>
      </c>
      <c r="F9" s="20" t="n">
        <v>4.79506736</v>
      </c>
      <c r="G9" s="18" t="n">
        <v>425.63532562</v>
      </c>
      <c r="H9" s="20" t="n">
        <v>9.246817760000001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449.4563681</v>
      </c>
      <c r="F13" s="20" t="n">
        <v>3.87336058</v>
      </c>
      <c r="G13" s="18" t="n">
        <v>441.03122165</v>
      </c>
      <c r="H13" s="20" t="n">
        <v>10.08825897</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463.37038756</v>
      </c>
      <c r="F18" s="20" t="n">
        <v>3.69244277</v>
      </c>
      <c r="G18" s="18" t="n">
        <v>397.34720268</v>
      </c>
      <c r="H18" s="20" t="n">
        <v>5.15417703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463.06995331</v>
      </c>
      <c r="F19" s="20" t="n">
        <v>3.24433275</v>
      </c>
      <c r="G19" s="18" t="n">
        <v>392.56759069</v>
      </c>
      <c r="H19" s="20" t="n">
        <v>7.10335306</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444.41509101</v>
      </c>
      <c r="F20" s="20" t="n">
        <v>3.17662905</v>
      </c>
      <c r="G20" s="18" t="n">
        <v>429.89283028</v>
      </c>
      <c r="H20" s="20" t="n">
        <v>9.408853369999999</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458.67621494</v>
      </c>
      <c r="F23" s="20" t="n">
        <v>3.43319047</v>
      </c>
      <c r="G23" s="18" t="n">
        <v>431.02774903</v>
      </c>
      <c r="H23" s="20" t="n">
        <v>5.9770247</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525.28189045</v>
      </c>
      <c r="F25" s="20" t="n">
        <v>3.24373596</v>
      </c>
      <c r="G25" s="18" t="n">
        <v>518.32153062</v>
      </c>
      <c r="H25" s="20" t="n">
        <v>4.59858826</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484.30446615</v>
      </c>
      <c r="F26" s="20" t="n">
        <v>2.13728876</v>
      </c>
      <c r="G26" s="18" t="n">
        <v>447.04906829</v>
      </c>
      <c r="H26" s="20" t="n">
        <v>4.53828912</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494.02281561</v>
      </c>
      <c r="F32" s="20" t="n">
        <v>2.77783452</v>
      </c>
      <c r="G32" s="18" t="n">
        <v>450.22199581</v>
      </c>
      <c r="H32" s="20" t="n">
        <v>4.59941915</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456.88133956</v>
      </c>
      <c r="F34" s="20" t="n">
        <v>2.53638773</v>
      </c>
      <c r="G34" s="18" t="n">
        <v>411.34329292</v>
      </c>
      <c r="H34" s="20" t="n">
        <v>4.79144296</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512.41292437</v>
      </c>
      <c r="F35" s="20" t="n">
        <v>2.01653353</v>
      </c>
      <c r="G35" s="18" t="n">
        <v>486.0081872</v>
      </c>
      <c r="H35" s="20" t="n">
        <v>4.3579266</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478.0312176</v>
      </c>
      <c r="F36" s="20" t="n">
        <v>2.3735115</v>
      </c>
      <c r="G36" s="18" t="n">
        <v>413.57878892</v>
      </c>
      <c r="H36" s="20" t="n">
        <v>7.62683321</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498.41169217</v>
      </c>
      <c r="F40" s="20" t="n">
        <v>3.16688193</v>
      </c>
      <c r="G40" s="18" t="n">
        <v>464.22937818</v>
      </c>
      <c r="H40" s="20" t="n">
        <v>7.1609609</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459.56700097</v>
      </c>
      <c r="F47" s="20" t="n">
        <v>3.97678304</v>
      </c>
      <c r="G47" s="18" t="n">
        <v>404.04401804</v>
      </c>
      <c r="H47" s="20" t="n">
        <v>5.4253095</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512.58449453</v>
      </c>
      <c r="F48" s="20" t="n">
        <v>5.11472781</v>
      </c>
      <c r="G48" s="18" t="n">
        <v>456.00958281</v>
      </c>
      <c r="H48" s="20" t="n">
        <v>6.73158096</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457.07279638</v>
      </c>
      <c r="F52" s="20" t="n">
        <v>2.86234961</v>
      </c>
      <c r="G52" s="18" t="n">
        <v>448.01466658</v>
      </c>
      <c r="H52" s="20" t="n">
        <v>5.18107143</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520.03027133</v>
      </c>
      <c r="F56" s="20" t="n">
        <v>2.67958781</v>
      </c>
      <c r="G56" s="18" t="n">
        <v>503.35586999</v>
      </c>
      <c r="H56" s="20" t="n">
        <v>5.69655126</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462.13588186</v>
      </c>
      <c r="F61" s="20" t="n">
        <v>3.52096139</v>
      </c>
      <c r="G61" s="18" t="n">
        <v>434.0611845</v>
      </c>
      <c r="H61" s="20" t="n">
        <v>4.61318958</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392.20767665</v>
      </c>
      <c r="F67" s="20" t="n">
        <v>2.52479543</v>
      </c>
      <c r="G67" s="18" t="n">
        <v>362.57588077</v>
      </c>
      <c r="H67" s="20" t="n">
        <v>4.77662509</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425.97920525</v>
      </c>
      <c r="F73" s="20" t="n">
        <v>3.0052167</v>
      </c>
      <c r="G73" s="18" t="n">
        <v>403.93126717</v>
      </c>
      <c r="H73" s="20" t="n">
        <v>3.86742738</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494.27688765</v>
      </c>
      <c r="F7" s="20" t="n">
        <v>2.05211241</v>
      </c>
      <c r="G7" s="18" t="n">
        <v>475.99610471</v>
      </c>
      <c r="H7" s="20" t="n">
        <v>4.34491963</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470.37667186</v>
      </c>
      <c r="F9" s="20" t="n">
        <v>4.71639123</v>
      </c>
      <c r="G9" s="18" t="n">
        <v>464.99462751</v>
      </c>
      <c r="H9" s="20" t="n">
        <v>7.8176612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449.26446203</v>
      </c>
      <c r="F13" s="20" t="n">
        <v>3.70897578</v>
      </c>
      <c r="G13" s="18" t="n">
        <v>441.43008259</v>
      </c>
      <c r="H13" s="20" t="n">
        <v>11.15876579</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451.05444567</v>
      </c>
      <c r="F18" s="20" t="n">
        <v>4.56505119</v>
      </c>
      <c r="G18" s="18" t="n">
        <v>461.85265423</v>
      </c>
      <c r="H18" s="20" t="n">
        <v>3.85276346</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455.77901841</v>
      </c>
      <c r="F19" s="20" t="n">
        <v>3.53840586</v>
      </c>
      <c r="G19" s="18" t="n">
        <v>447.16080345</v>
      </c>
      <c r="H19" s="20" t="n">
        <v>6.51096361</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434.18893539</v>
      </c>
      <c r="F20" s="20" t="n">
        <v>3.92739992</v>
      </c>
      <c r="G20" s="18" t="n">
        <v>455.32386219</v>
      </c>
      <c r="H20" s="20" t="n">
        <v>4.33718912</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448.5447934</v>
      </c>
      <c r="F23" s="20" t="n">
        <v>3.4683507</v>
      </c>
      <c r="G23" s="18" t="n">
        <v>469.89902059</v>
      </c>
      <c r="H23" s="20" t="n">
        <v>4.82203116</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505.6796845</v>
      </c>
      <c r="F25" s="20" t="n">
        <v>3.45580259</v>
      </c>
      <c r="G25" s="18" t="n">
        <v>537.9302893300001</v>
      </c>
      <c r="H25" s="20" t="n">
        <v>3.48356569</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479.52842455</v>
      </c>
      <c r="F26" s="20" t="n">
        <v>2.22486516</v>
      </c>
      <c r="G26" s="18" t="n">
        <v>471.98762529</v>
      </c>
      <c r="H26" s="20" t="n">
        <v>3.23601517</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477.92148026</v>
      </c>
      <c r="F32" s="20" t="n">
        <v>2.88810216</v>
      </c>
      <c r="G32" s="18" t="n">
        <v>499.93379931</v>
      </c>
      <c r="H32" s="20" t="n">
        <v>3.91850591</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452.96844757</v>
      </c>
      <c r="F34" s="20" t="n">
        <v>2.67979767</v>
      </c>
      <c r="G34" s="18" t="n">
        <v>428.19302221</v>
      </c>
      <c r="H34" s="20" t="n">
        <v>4.18983861</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512.50167794</v>
      </c>
      <c r="F35" s="20" t="n">
        <v>1.98449222</v>
      </c>
      <c r="G35" s="18" t="n">
        <v>479.70598192</v>
      </c>
      <c r="H35" s="20" t="n">
        <v>5.12941845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472.0185166</v>
      </c>
      <c r="F36" s="20" t="n">
        <v>2.59786191</v>
      </c>
      <c r="G36" s="18" t="n">
        <v>478.65492645</v>
      </c>
      <c r="H36" s="20" t="n">
        <v>3.80321138</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496.33054691</v>
      </c>
      <c r="F40" s="20" t="n">
        <v>3.31242583</v>
      </c>
      <c r="G40" s="18" t="n">
        <v>483.85222597</v>
      </c>
      <c r="H40" s="20" t="n">
        <v>6.16922058</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452.91781316</v>
      </c>
      <c r="F47" s="20" t="n">
        <v>4.40332799</v>
      </c>
      <c r="G47" s="18" t="n">
        <v>443.10397191</v>
      </c>
      <c r="H47" s="20" t="n">
        <v>4.47698737</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498.65484853</v>
      </c>
      <c r="F48" s="20" t="n">
        <v>4.7745971</v>
      </c>
      <c r="G48" s="18" t="n">
        <v>514.50802437</v>
      </c>
      <c r="H48" s="20" t="n">
        <v>6.83006953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453.15968791</v>
      </c>
      <c r="F52" s="20" t="n">
        <v>3.3981223</v>
      </c>
      <c r="G52" s="18" t="n">
        <v>458.00041275</v>
      </c>
      <c r="H52" s="20" t="n">
        <v>3.36835017</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516.1121482</v>
      </c>
      <c r="F56" s="20" t="n">
        <v>2.96304854</v>
      </c>
      <c r="G56" s="18" t="n">
        <v>519.79516555</v>
      </c>
      <c r="H56" s="20" t="n">
        <v>3.5165437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460.7446228</v>
      </c>
      <c r="F61" s="20" t="n">
        <v>3.47406366</v>
      </c>
      <c r="G61" s="18" t="n">
        <v>445.33865951</v>
      </c>
      <c r="H61" s="20" t="n">
        <v>4.62336917</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388.32438031</v>
      </c>
      <c r="F67" s="20" t="n">
        <v>2.77082094</v>
      </c>
      <c r="G67" s="18" t="n">
        <v>384.45341014</v>
      </c>
      <c r="H67" s="20" t="n">
        <v>3.15409005</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430.58142853</v>
      </c>
      <c r="F73" s="20" t="n">
        <v>3.35100645</v>
      </c>
      <c r="G73" s="18" t="n">
        <v>399.89610814</v>
      </c>
      <c r="H73" s="20" t="n">
        <v>3.23506754</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495.43546926</v>
      </c>
      <c r="F7" s="20" t="n">
        <v>2.00664677</v>
      </c>
      <c r="G7" s="18" t="n">
        <v>436.50364887</v>
      </c>
      <c r="H7" s="20" t="n">
        <v>6.7338828</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473.15635485</v>
      </c>
      <c r="F9" s="20" t="n">
        <v>4.61204251</v>
      </c>
      <c r="G9" s="18" t="n">
        <v>415.53260953</v>
      </c>
      <c r="H9" s="20" t="n">
        <v>11.96649809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451.15539097</v>
      </c>
      <c r="F13" s="20" t="n">
        <v>3.64997521</v>
      </c>
      <c r="G13" s="18" t="n">
        <v>405.37059011</v>
      </c>
      <c r="H13" s="20" t="n">
        <v>15.66371098</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462.55684708</v>
      </c>
      <c r="F18" s="20" t="n">
        <v>3.57979862</v>
      </c>
      <c r="G18" s="18" t="n">
        <v>394.14665629</v>
      </c>
      <c r="H18" s="20" t="n">
        <v>5.22557561</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460.61280205</v>
      </c>
      <c r="F19" s="20" t="n">
        <v>3.33699159</v>
      </c>
      <c r="G19" s="18" t="n">
        <v>393.050213</v>
      </c>
      <c r="H19" s="20" t="n">
        <v>8.045864959999999</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444.74170405</v>
      </c>
      <c r="F20" s="20" t="n">
        <v>3.24013761</v>
      </c>
      <c r="G20" s="18" t="n">
        <v>424.68676107</v>
      </c>
      <c r="H20" s="20" t="n">
        <v>9.355559510000001</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459.34418082</v>
      </c>
      <c r="F23" s="20" t="n">
        <v>3.32976513</v>
      </c>
      <c r="G23" s="18" t="n">
        <v>421.58921157</v>
      </c>
      <c r="H23" s="20" t="n">
        <v>5.10253015</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524.61219224</v>
      </c>
      <c r="F25" s="20" t="n">
        <v>3.05358334</v>
      </c>
      <c r="G25" s="18" t="n">
        <v>523.98809098</v>
      </c>
      <c r="H25" s="20" t="n">
        <v>7.75481445</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483.75679135</v>
      </c>
      <c r="F26" s="20" t="n">
        <v>2.06365679</v>
      </c>
      <c r="G26" s="18" t="n">
        <v>419.66743795</v>
      </c>
      <c r="H26" s="20" t="n">
        <v>5.16590862</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491.21019286</v>
      </c>
      <c r="F32" s="20" t="n">
        <v>2.66937193</v>
      </c>
      <c r="G32" s="18" t="n">
        <v>432.40794767</v>
      </c>
      <c r="H32" s="20" t="n">
        <v>6.87312113</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455.05702643</v>
      </c>
      <c r="F34" s="20" t="n">
        <v>2.67037439</v>
      </c>
      <c r="G34" s="18" t="n">
        <v>407.78928067</v>
      </c>
      <c r="H34" s="20" t="n">
        <v>4.68088243</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512.84808648</v>
      </c>
      <c r="F35" s="20" t="n">
        <v>1.92645521</v>
      </c>
      <c r="G35" s="18" t="n">
        <v>447.97993761</v>
      </c>
      <c r="H35" s="20" t="n">
        <v>6.67838637</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477.47012486</v>
      </c>
      <c r="F36" s="20" t="n">
        <v>2.39739552</v>
      </c>
      <c r="G36" s="18" t="n">
        <v>418.15820339</v>
      </c>
      <c r="H36" s="20" t="n">
        <v>8.754206630000001</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497.80220868</v>
      </c>
      <c r="F40" s="20" t="n">
        <v>3.18866069</v>
      </c>
      <c r="G40" s="18" t="n">
        <v>459.38409061</v>
      </c>
      <c r="H40" s="20" t="n">
        <v>8.695643459999999</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458.95181926</v>
      </c>
      <c r="F47" s="20" t="n">
        <v>4.02877055</v>
      </c>
      <c r="G47" s="18" t="n">
        <v>394.19129416</v>
      </c>
      <c r="H47" s="20" t="n">
        <v>5.04082567</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512.27176804</v>
      </c>
      <c r="F48" s="20" t="n">
        <v>4.96661858</v>
      </c>
      <c r="G48" s="18" t="n">
        <v>447.36137156</v>
      </c>
      <c r="H48" s="20" t="n">
        <v>7.34711136</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457.41260746</v>
      </c>
      <c r="F52" s="20" t="n">
        <v>2.90373048</v>
      </c>
      <c r="G52" s="18" t="n">
        <v>443.29174329</v>
      </c>
      <c r="H52" s="20" t="n">
        <v>5.28556644</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519.32822521</v>
      </c>
      <c r="F56" s="20" t="n">
        <v>2.68122003</v>
      </c>
      <c r="G56" s="18" t="n">
        <v>507.93942505</v>
      </c>
      <c r="H56" s="20" t="n">
        <v>5.71986453</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462.01926346</v>
      </c>
      <c r="F61" s="20" t="n">
        <v>3.41912338</v>
      </c>
      <c r="G61" s="18" t="n">
        <v>433.68841957</v>
      </c>
      <c r="H61" s="20" t="n">
        <v>4.47936051</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391.00423199</v>
      </c>
      <c r="F67" s="20" t="n">
        <v>2.45151738</v>
      </c>
      <c r="G67" s="18" t="n">
        <v>374.43445118</v>
      </c>
      <c r="H67" s="20" t="n">
        <v>4.07598728</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422.67481473</v>
      </c>
      <c r="F73" s="20" t="n">
        <v>2.57700662</v>
      </c>
      <c r="G73" s="18" t="n">
        <v>411.43660884</v>
      </c>
      <c r="H73" s="20" t="n">
        <v>4.8961377</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489.8778147</v>
      </c>
      <c r="F7" s="20" t="n">
        <v>2.42307222</v>
      </c>
      <c r="G7" s="18" t="n">
        <v>493.45951811</v>
      </c>
      <c r="H7" s="20" t="n">
        <v>3.34789666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471.06316358</v>
      </c>
      <c r="F9" s="20" t="n">
        <v>4.81385032</v>
      </c>
      <c r="G9" s="18" t="n">
        <v>456.90105929</v>
      </c>
      <c r="H9" s="20" t="n">
        <v>10.03326027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448.93665039</v>
      </c>
      <c r="F13" s="20" t="n">
        <v>3.98440651</v>
      </c>
      <c r="G13" s="18" t="n">
        <v>445.28158271</v>
      </c>
      <c r="H13" s="20" t="n">
        <v>7.58673846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451.76171968</v>
      </c>
      <c r="F18" s="20" t="n">
        <v>3.89569625</v>
      </c>
      <c r="G18" s="18" t="n">
        <v>466.89107051</v>
      </c>
      <c r="H18" s="20" t="n">
        <v>4.80231486</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457.17504496</v>
      </c>
      <c r="F19" s="20" t="n">
        <v>3.44416862</v>
      </c>
      <c r="G19" s="18" t="n">
        <v>434.39267776</v>
      </c>
      <c r="H19" s="20" t="n">
        <v>8.858835689999999</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444.16693424</v>
      </c>
      <c r="F20" s="20" t="n">
        <v>3.15589544</v>
      </c>
      <c r="G20" s="18" t="n">
        <v>435.43390893</v>
      </c>
      <c r="H20" s="20" t="n">
        <v>6.93248508</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455.67822678</v>
      </c>
      <c r="F23" s="20" t="n">
        <v>3.1804344</v>
      </c>
      <c r="G23" s="18" t="n">
        <v>452.95104735</v>
      </c>
      <c r="H23" s="20" t="n">
        <v>5.52628233</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521.0183279399999</v>
      </c>
      <c r="F25" s="20" t="n">
        <v>3.39575475</v>
      </c>
      <c r="G25" s="18" t="n">
        <v>540.23137601</v>
      </c>
      <c r="H25" s="20" t="n">
        <v>4.04042529</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477.67924123</v>
      </c>
      <c r="F26" s="20" t="n">
        <v>2.12493919</v>
      </c>
      <c r="G26" s="18" t="n">
        <v>475.57938675</v>
      </c>
      <c r="H26" s="20" t="n">
        <v>3.41917664</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486.42397368</v>
      </c>
      <c r="F32" s="20" t="n">
        <v>2.89866414</v>
      </c>
      <c r="G32" s="18" t="n">
        <v>483.51971952</v>
      </c>
      <c r="H32" s="20" t="n">
        <v>4.91186508</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453.39166896</v>
      </c>
      <c r="F34" s="20" t="n">
        <v>2.71984554</v>
      </c>
      <c r="G34" s="18" t="n">
        <v>423.55118545</v>
      </c>
      <c r="H34" s="20" t="n">
        <v>4.62540413</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507.90146346</v>
      </c>
      <c r="F35" s="20" t="n">
        <v>1.95647519</v>
      </c>
      <c r="G35" s="18" t="n">
        <v>514.23587321</v>
      </c>
      <c r="H35" s="20" t="n">
        <v>5.36943709</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471.08497394</v>
      </c>
      <c r="F36" s="20" t="n">
        <v>2.66422566</v>
      </c>
      <c r="G36" s="18" t="n">
        <v>482.50612004</v>
      </c>
      <c r="H36" s="20" t="n">
        <v>3.80913724</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489.12296434</v>
      </c>
      <c r="F40" s="20" t="n">
        <v>3.64004206</v>
      </c>
      <c r="G40" s="18" t="n">
        <v>503.00575747</v>
      </c>
      <c r="H40" s="20" t="n">
        <v>4.34143352</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457.8363959</v>
      </c>
      <c r="F47" s="20" t="n">
        <v>3.99404129</v>
      </c>
      <c r="G47" s="18" t="n">
        <v>410.18172073</v>
      </c>
      <c r="H47" s="20" t="n">
        <v>5.46419066</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512.78194543</v>
      </c>
      <c r="F48" s="20" t="n">
        <v>5.52368262</v>
      </c>
      <c r="G48" s="18" t="n">
        <v>490.82360156</v>
      </c>
      <c r="H48" s="20" t="n">
        <v>5.39994788</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459.09319471</v>
      </c>
      <c r="F52" s="20" t="n">
        <v>2.94854539</v>
      </c>
      <c r="G52" s="18" t="n">
        <v>440.74954323</v>
      </c>
      <c r="H52" s="20" t="n">
        <v>4.78267636</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516.5972121900001</v>
      </c>
      <c r="F56" s="20" t="n">
        <v>2.71613942</v>
      </c>
      <c r="G56" s="18" t="n">
        <v>520.30631411</v>
      </c>
      <c r="H56" s="20" t="n">
        <v>3.92397981</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456.79814509</v>
      </c>
      <c r="F61" s="20" t="n">
        <v>3.55656377</v>
      </c>
      <c r="G61" s="18" t="n">
        <v>461.50623194</v>
      </c>
      <c r="H61" s="20" t="n">
        <v>4.66456191</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391.69797697</v>
      </c>
      <c r="F67" s="20" t="n">
        <v>2.80579135</v>
      </c>
      <c r="G67" s="18" t="n">
        <v>378.10019079</v>
      </c>
      <c r="H67" s="20" t="n">
        <v>3.17988773</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428.29625051</v>
      </c>
      <c r="F73" s="20" t="n">
        <v>3.43088991</v>
      </c>
      <c r="G73" s="18" t="n">
        <v>405.10684667</v>
      </c>
      <c r="H73" s="20" t="n">
        <v>3.07289631</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492.71043528</v>
      </c>
      <c r="F7" s="20" t="n">
        <v>1.96711681</v>
      </c>
      <c r="G7" s="18" t="n">
        <v>481.74209637</v>
      </c>
      <c r="H7" s="20" t="n">
        <v>5.94128155</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471.02187228</v>
      </c>
      <c r="F9" s="20" t="n">
        <v>4.53039043</v>
      </c>
      <c r="G9" s="18" t="n">
        <v>455.14190198</v>
      </c>
      <c r="H9" s="20" t="n">
        <v>12.11094405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448.03629824</v>
      </c>
      <c r="F13" s="20" t="n">
        <v>3.80428606</v>
      </c>
      <c r="G13" s="18" t="n">
        <v>451.1850089</v>
      </c>
      <c r="H13" s="20" t="n">
        <v>11.22927324</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460.63212458</v>
      </c>
      <c r="F18" s="20" t="n">
        <v>3.67900913</v>
      </c>
      <c r="G18" s="18" t="n">
        <v>424.6848786</v>
      </c>
      <c r="H18" s="20" t="n">
        <v>6.53067963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460.11639089</v>
      </c>
      <c r="F19" s="20" t="n">
        <v>3.4226417</v>
      </c>
      <c r="G19" s="18" t="n">
        <v>408.65821539</v>
      </c>
      <c r="H19" s="20" t="n">
        <v>8.249845759999999</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440.07613115</v>
      </c>
      <c r="F20" s="20" t="n">
        <v>3.32159318</v>
      </c>
      <c r="G20" s="18" t="n">
        <v>455.237199</v>
      </c>
      <c r="H20" s="20" t="n">
        <v>7.45466653</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459.44708694</v>
      </c>
      <c r="F23" s="20" t="n">
        <v>3.30954598</v>
      </c>
      <c r="G23" s="18" t="n">
        <v>428.59444947</v>
      </c>
      <c r="H23" s="20" t="n">
        <v>6.12952855</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523.66077082</v>
      </c>
      <c r="F25" s="20" t="n">
        <v>3.14743706</v>
      </c>
      <c r="G25" s="18" t="n">
        <v>535.0108629600001</v>
      </c>
      <c r="H25" s="20" t="n">
        <v>6.11291453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476.02713771</v>
      </c>
      <c r="F26" s="20" t="n">
        <v>2.00028491</v>
      </c>
      <c r="G26" s="18" t="n">
        <v>481.22662185</v>
      </c>
      <c r="H26" s="20" t="n">
        <v>4.69301901</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483.96588286</v>
      </c>
      <c r="F32" s="20" t="n">
        <v>2.94978475</v>
      </c>
      <c r="G32" s="18" t="n">
        <v>488.70126517</v>
      </c>
      <c r="H32" s="20" t="n">
        <v>4.25648577</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451.7904038</v>
      </c>
      <c r="F34" s="20" t="n">
        <v>2.68866908</v>
      </c>
      <c r="G34" s="18" t="n">
        <v>434.20737536</v>
      </c>
      <c r="H34" s="20" t="n">
        <v>4.90871475</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510.09006098</v>
      </c>
      <c r="F35" s="20" t="n">
        <v>1.87136945</v>
      </c>
      <c r="G35" s="18" t="n">
        <v>492.80405866</v>
      </c>
      <c r="H35" s="20" t="n">
        <v>7.39622089</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476.64228551</v>
      </c>
      <c r="F36" s="20" t="n">
        <v>2.5215267</v>
      </c>
      <c r="G36" s="18" t="n">
        <v>451.49743809</v>
      </c>
      <c r="H36" s="20" t="n">
        <v>6.40986116</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489.1425989</v>
      </c>
      <c r="F40" s="20" t="n">
        <v>3.60831753</v>
      </c>
      <c r="G40" s="18" t="n">
        <v>505.35985908</v>
      </c>
      <c r="H40" s="20" t="n">
        <v>4.22624282</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455.81832524</v>
      </c>
      <c r="F47" s="20" t="n">
        <v>3.95968974</v>
      </c>
      <c r="G47" s="18" t="n">
        <v>418.40371146</v>
      </c>
      <c r="H47" s="20" t="n">
        <v>6.92450097</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509.70188979</v>
      </c>
      <c r="F48" s="20" t="n">
        <v>4.75679171</v>
      </c>
      <c r="G48" s="18" t="n">
        <v>491.48224556</v>
      </c>
      <c r="H48" s="20" t="n">
        <v>6.75740101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460.35995962</v>
      </c>
      <c r="F52" s="20" t="n">
        <v>2.79930959</v>
      </c>
      <c r="G52" s="18" t="n">
        <v>422.70336265</v>
      </c>
      <c r="H52" s="20" t="n">
        <v>5.76358538</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517.53453462</v>
      </c>
      <c r="F56" s="20" t="n">
        <v>2.86365432</v>
      </c>
      <c r="G56" s="18" t="n">
        <v>518.8087160699999</v>
      </c>
      <c r="H56" s="20" t="n">
        <v>4.12870305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460.40699671</v>
      </c>
      <c r="F61" s="20" t="n">
        <v>3.37860998</v>
      </c>
      <c r="G61" s="18" t="n">
        <v>442.73854195</v>
      </c>
      <c r="H61" s="20" t="n">
        <v>5.83922261</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388.76375235</v>
      </c>
      <c r="F67" s="20" t="n">
        <v>2.7792154</v>
      </c>
      <c r="G67" s="18" t="n">
        <v>381.30190532</v>
      </c>
      <c r="H67" s="20" t="n">
        <v>3.56543851</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426.98934272</v>
      </c>
      <c r="F73" s="20" t="n">
        <v>3.19643831</v>
      </c>
      <c r="G73" s="18" t="n">
        <v>406.50512041</v>
      </c>
      <c r="H73" s="20" t="n">
        <v>3.450655</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(2404.0/B7*100)</f>
        <v/>
      </c>
      <c r="D7" s="19" t="n">
        <v>12126</v>
      </c>
      <c r="E7" s="18" t="n">
        <v>495.84166952</v>
      </c>
      <c r="F7" s="20" t="n">
        <v>2.26424989</v>
      </c>
      <c r="G7" s="18" t="n">
        <v>461.27019184</v>
      </c>
      <c r="H7" s="20" t="n">
        <v>4.63372886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(8046.0/B9*100)</f>
        <v/>
      </c>
      <c r="D9" s="19" t="n">
        <v>1605</v>
      </c>
      <c r="E9" s="18" t="n">
        <v>470.45376272</v>
      </c>
      <c r="F9" s="20" t="n">
        <v>4.91835572</v>
      </c>
      <c r="G9" s="18" t="n">
        <v>458.38879805</v>
      </c>
      <c r="H9" s="20" t="n">
        <v>8.929047369999999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(200.0/B13*100)</f>
        <v/>
      </c>
      <c r="D13" s="19" t="n">
        <v>6961</v>
      </c>
      <c r="E13" s="18" t="n">
        <v>450.01085858</v>
      </c>
      <c r="F13" s="20" t="n">
        <v>3.92888017</v>
      </c>
      <c r="G13" s="18" t="n">
        <v>439.94832311</v>
      </c>
      <c r="H13" s="20" t="n">
        <v>7.95233222</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463.64746653</v>
      </c>
      <c r="F18" s="20" t="n">
        <v>3.81902325</v>
      </c>
      <c r="G18" s="18" t="n">
        <v>407.11781578</v>
      </c>
      <c r="H18" s="20" t="n">
        <v>5.0990042</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(287.0/B19*100)</f>
        <v/>
      </c>
      <c r="D19" s="19" t="n">
        <v>5371</v>
      </c>
      <c r="E19" s="18" t="n">
        <v>461.4944649</v>
      </c>
      <c r="F19" s="20" t="n">
        <v>3.42155317</v>
      </c>
      <c r="G19" s="18" t="n">
        <v>416.29392139</v>
      </c>
      <c r="H19" s="20" t="n">
        <v>6.88372407</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444.60564385</v>
      </c>
      <c r="F20" s="20" t="n">
        <v>3.21118226</v>
      </c>
      <c r="G20" s="18" t="n">
        <v>434.77237953</v>
      </c>
      <c r="H20" s="20" t="n">
        <v>6.68740007</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(694.0/B23*100)</f>
        <v/>
      </c>
      <c r="D23" s="19" t="n">
        <v>10889</v>
      </c>
      <c r="E23" s="18" t="n">
        <v>457.48869619</v>
      </c>
      <c r="F23" s="20" t="n">
        <v>3.33256146</v>
      </c>
      <c r="G23" s="18" t="n">
        <v>442.10235399</v>
      </c>
      <c r="H23" s="20" t="n">
        <v>5.15861732</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528.7810947200001</v>
      </c>
      <c r="F25" s="20" t="n">
        <v>3.0828318</v>
      </c>
      <c r="G25" s="18" t="n">
        <v>483.80173396</v>
      </c>
      <c r="H25" s="20" t="n">
        <v>6.18415487</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(187.0/B26*100)</f>
        <v/>
      </c>
      <c r="D26" s="19" t="n">
        <v>4682</v>
      </c>
      <c r="E26" s="18" t="n">
        <v>481.9033354</v>
      </c>
      <c r="F26" s="20" t="n">
        <v>2.0435268</v>
      </c>
      <c r="G26" s="18" t="n">
        <v>462.59439074</v>
      </c>
      <c r="H26" s="20" t="n">
        <v>3.93496197</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(38.0/B32*100)</f>
        <v/>
      </c>
      <c r="D32" s="19" t="n">
        <v>4440</v>
      </c>
      <c r="E32" s="18" t="n">
        <v>490.74869694</v>
      </c>
      <c r="F32" s="20" t="n">
        <v>2.9516983</v>
      </c>
      <c r="G32" s="18" t="n">
        <v>466.20630008</v>
      </c>
      <c r="H32" s="20" t="n">
        <v>4.6735432</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(143.0/B34*100)</f>
        <v/>
      </c>
      <c r="D34" s="19" t="n">
        <v>6207</v>
      </c>
      <c r="E34" s="18" t="n">
        <v>456.24367593</v>
      </c>
      <c r="F34" s="20" t="n">
        <v>2.7663385</v>
      </c>
      <c r="G34" s="18" t="n">
        <v>420.42679252</v>
      </c>
      <c r="H34" s="20" t="n">
        <v>4.27482908</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(117.0/B35*100)</f>
        <v/>
      </c>
      <c r="D35" s="19" t="n">
        <v>6289</v>
      </c>
      <c r="E35" s="18" t="n">
        <v>507.21236297</v>
      </c>
      <c r="F35" s="20" t="n">
        <v>2.16062058</v>
      </c>
      <c r="G35" s="18" t="n">
        <v>513.13634296</v>
      </c>
      <c r="H35" s="20" t="n">
        <v>3.7503636</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(136.0/B36*100)</f>
        <v/>
      </c>
      <c r="D36" s="19" t="n">
        <v>6600</v>
      </c>
      <c r="E36" s="18" t="n">
        <v>478.90891233</v>
      </c>
      <c r="F36" s="20" t="n">
        <v>2.41092794</v>
      </c>
      <c r="G36" s="18" t="n">
        <v>428.60137258</v>
      </c>
      <c r="H36" s="20" t="n">
        <v>6.08094031</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(5822.0/B40*100)</f>
        <v/>
      </c>
      <c r="D40" s="19" t="n">
        <v>8335</v>
      </c>
      <c r="E40" s="18" t="n">
        <v>497.71174187</v>
      </c>
      <c r="F40" s="20" t="n">
        <v>3.23799667</v>
      </c>
      <c r="G40" s="18" t="n">
        <v>470.78870291</v>
      </c>
      <c r="H40" s="20" t="n">
        <v>6.96234421</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(268.0/B47*100)</f>
        <v/>
      </c>
      <c r="D47" s="19" t="n">
        <v>5660</v>
      </c>
      <c r="E47" s="18" t="n">
        <v>455.64959211</v>
      </c>
      <c r="F47" s="20" t="n">
        <v>4.03023972</v>
      </c>
      <c r="G47" s="18" t="n">
        <v>426.50303136</v>
      </c>
      <c r="H47" s="20" t="n">
        <v>5.67829558</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516.9941941</v>
      </c>
      <c r="F48" s="20" t="n">
        <v>5.15076378</v>
      </c>
      <c r="G48" s="18" t="n">
        <v>475.32502149</v>
      </c>
      <c r="H48" s="20" t="n">
        <v>6.05837197</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458.98480125</v>
      </c>
      <c r="F52" s="20" t="n">
        <v>2.98725294</v>
      </c>
      <c r="G52" s="18" t="n">
        <v>439.01757959</v>
      </c>
      <c r="H52" s="20" t="n">
        <v>3.88554988</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520.91094717</v>
      </c>
      <c r="F56" s="20" t="n">
        <v>2.77045536</v>
      </c>
      <c r="G56" s="18" t="n">
        <v>499.34998069</v>
      </c>
      <c r="H56" s="20" t="n">
        <v>4.84333957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457.08470638</v>
      </c>
      <c r="F61" s="20" t="n">
        <v>3.51673018</v>
      </c>
      <c r="G61" s="18" t="n">
        <v>459.4409266</v>
      </c>
      <c r="H61" s="20" t="n">
        <v>4.17561888</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(286.0/B67*100)</f>
        <v/>
      </c>
      <c r="D67" s="19" t="n">
        <v>6685</v>
      </c>
      <c r="E67" s="18" t="n">
        <v>396.1525748</v>
      </c>
      <c r="F67" s="20" t="n">
        <v>2.71279734</v>
      </c>
      <c r="G67" s="18" t="n">
        <v>375.94709238</v>
      </c>
      <c r="H67" s="20" t="n">
        <v>3.36101818</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(419.0/B73*100)</f>
        <v/>
      </c>
      <c r="D73" s="19" t="n">
        <v>7830</v>
      </c>
      <c r="E73" s="18" t="n">
        <v>428.49407462</v>
      </c>
      <c r="F73" s="20" t="n">
        <v>3.83301886</v>
      </c>
      <c r="G73" s="18" t="n">
        <v>408.01887183</v>
      </c>
      <c r="H73" s="20" t="n">
        <v>3.24809865</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513.29807761</v>
      </c>
      <c r="F7" s="20" t="n">
        <v>2.83955641</v>
      </c>
      <c r="G7" s="18" t="n">
        <v>469.21208908</v>
      </c>
      <c r="H7" s="20" t="n">
        <v>2.57961806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(8051.0/B9*100)</f>
        <v/>
      </c>
      <c r="D9" s="19" t="n">
        <v>1600</v>
      </c>
      <c r="E9" s="18" t="n">
        <v>477.13955388</v>
      </c>
      <c r="F9" s="20" t="n">
        <v>5.05615001</v>
      </c>
      <c r="G9" s="18" t="n">
        <v>454.79830655</v>
      </c>
      <c r="H9" s="20" t="n">
        <v>6.80045097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454.98867214</v>
      </c>
      <c r="F13" s="20" t="n">
        <v>4.90523285</v>
      </c>
      <c r="G13" s="18" t="n">
        <v>438.71896373</v>
      </c>
      <c r="H13" s="20" t="n">
        <v>5.8843536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473.82936655</v>
      </c>
      <c r="F18" s="20" t="n">
        <v>3.03119192</v>
      </c>
      <c r="G18" s="18" t="n">
        <v>395.18256015</v>
      </c>
      <c r="H18" s="20" t="n">
        <v>4.98119236</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466.38838024</v>
      </c>
      <c r="F19" s="20" t="n">
        <v>3.67968765</v>
      </c>
      <c r="G19" s="18" t="n">
        <v>430.65182464</v>
      </c>
      <c r="H19" s="20" t="n">
        <v>5.59102916</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437.96911466</v>
      </c>
      <c r="F20" s="20" t="n">
        <v>4.25756519</v>
      </c>
      <c r="G20" s="18" t="n">
        <v>446.90063341</v>
      </c>
      <c r="H20" s="20" t="n">
        <v>4.08216541</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466.93192148</v>
      </c>
      <c r="F23" s="20" t="n">
        <v>3.46193351</v>
      </c>
      <c r="G23" s="18" t="n">
        <v>436.87310806</v>
      </c>
      <c r="H23" s="20" t="n">
        <v>4.28649496</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528.24180277</v>
      </c>
      <c r="F25" s="20" t="n">
        <v>3.24187633</v>
      </c>
      <c r="G25" s="18" t="n">
        <v>520.60850457</v>
      </c>
      <c r="H25" s="20" t="n">
        <v>4.59690751</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483.75338474</v>
      </c>
      <c r="F26" s="20" t="n">
        <v>3.37270031</v>
      </c>
      <c r="G26" s="18" t="n">
        <v>473.67795018</v>
      </c>
      <c r="H26" s="20" t="n">
        <v>2.26275666</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496.27378557</v>
      </c>
      <c r="F32" s="20" t="n">
        <v>4.14115859</v>
      </c>
      <c r="G32" s="18" t="n">
        <v>482.22417514</v>
      </c>
      <c r="H32" s="20" t="n">
        <v>3.21425533</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461.80762688</v>
      </c>
      <c r="F34" s="20" t="n">
        <v>3.39331332</v>
      </c>
      <c r="G34" s="18" t="n">
        <v>434.22877496</v>
      </c>
      <c r="H34" s="20" t="n">
        <v>3.20867591</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(119.0/B35*100)</f>
        <v/>
      </c>
      <c r="D35" s="19" t="n">
        <v>6287</v>
      </c>
      <c r="E35" s="18" t="n">
        <v>509.56110924</v>
      </c>
      <c r="F35" s="20" t="n">
        <v>2.14265102</v>
      </c>
      <c r="G35" s="18" t="n">
        <v>507.27124301</v>
      </c>
      <c r="H35" s="20" t="n">
        <v>3.61048332</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(139.0/B36*100)</f>
        <v/>
      </c>
      <c r="D36" s="19" t="n">
        <v>6597</v>
      </c>
      <c r="E36" s="18" t="n">
        <v>483.63677425</v>
      </c>
      <c r="F36" s="20" t="n">
        <v>2.34144075</v>
      </c>
      <c r="G36" s="18" t="n">
        <v>424.23810066</v>
      </c>
      <c r="H36" s="20" t="n">
        <v>5.49484698</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492.26985675</v>
      </c>
      <c r="F40" s="20" t="n">
        <v>5.40382463</v>
      </c>
      <c r="G40" s="18" t="n">
        <v>494.76551881</v>
      </c>
      <c r="H40" s="20" t="n">
        <v>3.38472378</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(274.0/B47*100)</f>
        <v/>
      </c>
      <c r="D47" s="19" t="n">
        <v>5654</v>
      </c>
      <c r="E47" s="18" t="n">
        <v>465.36294709</v>
      </c>
      <c r="F47" s="20" t="n">
        <v>4.57706563</v>
      </c>
      <c r="G47" s="18" t="n">
        <v>435.26040216</v>
      </c>
      <c r="H47" s="20" t="n">
        <v>4.54893908</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527.23105406</v>
      </c>
      <c r="F48" s="20" t="n">
        <v>4.96470617</v>
      </c>
      <c r="G48" s="18" t="n">
        <v>485.19431643</v>
      </c>
      <c r="H48" s="20" t="n">
        <v>6.01653851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471.54250928</v>
      </c>
      <c r="F52" s="20" t="n">
        <v>3.20669073</v>
      </c>
      <c r="G52" s="18" t="n">
        <v>431.26445907</v>
      </c>
      <c r="H52" s="20" t="n">
        <v>3.35170354</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534.92546856</v>
      </c>
      <c r="F56" s="20" t="n">
        <v>2.95592125</v>
      </c>
      <c r="G56" s="18" t="n">
        <v>500.74668546</v>
      </c>
      <c r="H56" s="20" t="n">
        <v>3.03158557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455.30887519</v>
      </c>
      <c r="F61" s="20" t="n">
        <v>4.01424759</v>
      </c>
      <c r="G61" s="18" t="n">
        <v>459.40033104</v>
      </c>
      <c r="H61" s="20" t="n">
        <v>3.75024403</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(331.0/B67*100)</f>
        <v/>
      </c>
      <c r="D67" s="19" t="n">
        <v>6640</v>
      </c>
      <c r="E67" s="18" t="n">
        <v>423.31724103</v>
      </c>
      <c r="F67" s="20" t="n">
        <v>3.87850782</v>
      </c>
      <c r="G67" s="18" t="n">
        <v>372.12074287</v>
      </c>
      <c r="H67" s="20" t="n">
        <v>2.50002632</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(422.0/B73*100)</f>
        <v/>
      </c>
      <c r="D73" s="19" t="n">
        <v>7827</v>
      </c>
      <c r="E73" s="18" t="n">
        <v>452.11716449</v>
      </c>
      <c r="F73" s="20" t="n">
        <v>5.74355119</v>
      </c>
      <c r="G73" s="18" t="n">
        <v>411.82193634</v>
      </c>
      <c r="H73" s="20" t="n">
        <v>2.73683918</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(2430.0/B7*100)</f>
        <v/>
      </c>
      <c r="D7" s="19" t="n">
        <v>12100</v>
      </c>
      <c r="E7" s="18" t="n">
        <v>478.06143211</v>
      </c>
      <c r="F7" s="20" t="n">
        <v>2.20273768</v>
      </c>
      <c r="G7" s="18" t="n">
        <v>515.3044441</v>
      </c>
      <c r="H7" s="20" t="n">
        <v>3.82067286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(8051.0/B9*100)</f>
        <v/>
      </c>
      <c r="D9" s="19" t="n">
        <v>1600</v>
      </c>
      <c r="E9" s="18" t="n">
        <v>458.78481218</v>
      </c>
      <c r="F9" s="20" t="n">
        <v>4.94705089</v>
      </c>
      <c r="G9" s="18" t="n">
        <v>485.33483753</v>
      </c>
      <c r="H9" s="20" t="n">
        <v>6.79760474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444.66274085</v>
      </c>
      <c r="F13" s="20" t="n">
        <v>3.8972951</v>
      </c>
      <c r="G13" s="18" t="n">
        <v>460.80958084</v>
      </c>
      <c r="H13" s="20" t="n">
        <v>8.136059400000001</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398.18484352</v>
      </c>
      <c r="F18" s="20" t="n">
        <v>4.69176284</v>
      </c>
      <c r="G18" s="18" t="n">
        <v>472.90245937</v>
      </c>
      <c r="H18" s="20" t="n">
        <v>3.26968768</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(289.0/B19*100)</f>
        <v/>
      </c>
      <c r="D19" s="19" t="n">
        <v>5369</v>
      </c>
      <c r="E19" s="18" t="n">
        <v>438.3740774</v>
      </c>
      <c r="F19" s="20" t="n">
        <v>4.29331347</v>
      </c>
      <c r="G19" s="18" t="n">
        <v>467.91273787</v>
      </c>
      <c r="H19" s="20" t="n">
        <v>4.13995543</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443.54755474</v>
      </c>
      <c r="F20" s="20" t="n">
        <v>3.33494723</v>
      </c>
      <c r="G20" s="18" t="n">
        <v>440.52743964</v>
      </c>
      <c r="H20" s="20" t="n">
        <v>5.6488472</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434.30967149</v>
      </c>
      <c r="F23" s="20" t="n">
        <v>4.08437152</v>
      </c>
      <c r="G23" s="18" t="n">
        <v>475.48784148</v>
      </c>
      <c r="H23" s="20" t="n">
        <v>3.56459979</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494.34126904</v>
      </c>
      <c r="F25" s="20" t="n">
        <v>6.01526051</v>
      </c>
      <c r="G25" s="18" t="n">
        <v>540.2936129</v>
      </c>
      <c r="H25" s="20" t="n">
        <v>2.93799923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(189.0/B26*100)</f>
        <v/>
      </c>
      <c r="D26" s="19" t="n">
        <v>4680</v>
      </c>
      <c r="E26" s="18" t="n">
        <v>473.50623826</v>
      </c>
      <c r="F26" s="20" t="n">
        <v>2.23943589</v>
      </c>
      <c r="G26" s="18" t="n">
        <v>484.2890946</v>
      </c>
      <c r="H26" s="20" t="n">
        <v>3.62731458</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481.77834599</v>
      </c>
      <c r="F32" s="20" t="n">
        <v>3.1316241</v>
      </c>
      <c r="G32" s="18" t="n">
        <v>495.35764208</v>
      </c>
      <c r="H32" s="20" t="n">
        <v>3.76029357</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444.18448334</v>
      </c>
      <c r="F34" s="20" t="n">
        <v>2.94995913</v>
      </c>
      <c r="G34" s="18" t="n">
        <v>453.66526941</v>
      </c>
      <c r="H34" s="20" t="n">
        <v>3.76749589</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(119.0/B35*100)</f>
        <v/>
      </c>
      <c r="D35" s="19" t="n">
        <v>6287</v>
      </c>
      <c r="E35" s="18" t="n">
        <v>512.73507763</v>
      </c>
      <c r="F35" s="20" t="n">
        <v>2.63823209</v>
      </c>
      <c r="G35" s="18" t="n">
        <v>503.33576792</v>
      </c>
      <c r="H35" s="20" t="n">
        <v>2.89609855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(139.0/B36*100)</f>
        <v/>
      </c>
      <c r="D36" s="19" t="n">
        <v>6597</v>
      </c>
      <c r="E36" s="18" t="n">
        <v>454.78328972</v>
      </c>
      <c r="F36" s="20" t="n">
        <v>3.92850485</v>
      </c>
      <c r="G36" s="18" t="n">
        <v>482.57047748</v>
      </c>
      <c r="H36" s="20" t="n">
        <v>2.54176991</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(5823.0/B40*100)</f>
        <v/>
      </c>
      <c r="D40" s="19" t="n">
        <v>8334</v>
      </c>
      <c r="E40" s="18" t="n">
        <v>491.7475572</v>
      </c>
      <c r="F40" s="20" t="n">
        <v>3.27784851</v>
      </c>
      <c r="G40" s="18" t="n">
        <v>503.52138525</v>
      </c>
      <c r="H40" s="20" t="n">
        <v>5.53970472</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(274.0/B47*100)</f>
        <v/>
      </c>
      <c r="D47" s="19" t="n">
        <v>5654</v>
      </c>
      <c r="E47" s="18" t="n">
        <v>441.79571405</v>
      </c>
      <c r="F47" s="20" t="n">
        <v>3.94628779</v>
      </c>
      <c r="G47" s="18" t="n">
        <v>459.83056235</v>
      </c>
      <c r="H47" s="20" t="n">
        <v>5.02666201</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483.72693696</v>
      </c>
      <c r="F48" s="20" t="n">
        <v>5.61177366</v>
      </c>
      <c r="G48" s="18" t="n">
        <v>523.10022641</v>
      </c>
      <c r="H48" s="20" t="n">
        <v>5.71426484</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(159.0/B52*100)</f>
        <v/>
      </c>
      <c r="D52" s="19" t="n">
        <v>5650</v>
      </c>
      <c r="E52" s="18" t="n">
        <v>432.19564886</v>
      </c>
      <c r="F52" s="20" t="n">
        <v>3.07376177</v>
      </c>
      <c r="G52" s="18" t="n">
        <v>471.87227997</v>
      </c>
      <c r="H52" s="20" t="n">
        <v>3.36761109</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494.65087047</v>
      </c>
      <c r="F56" s="20" t="n">
        <v>3.90980616</v>
      </c>
      <c r="G56" s="18" t="n">
        <v>531.14487682</v>
      </c>
      <c r="H56" s="20" t="n">
        <v>2.6110825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(340.0/B61*100)</f>
        <v/>
      </c>
      <c r="D61" s="19" t="n">
        <v>6185</v>
      </c>
      <c r="E61" s="18" t="n">
        <v>454.12805651</v>
      </c>
      <c r="F61" s="20" t="n">
        <v>3.34035028</v>
      </c>
      <c r="G61" s="18" t="n">
        <v>466.43607463</v>
      </c>
      <c r="H61" s="20" t="n">
        <v>4.57151559</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(331.0/B67*100)</f>
        <v/>
      </c>
      <c r="D67" s="19" t="n">
        <v>6640</v>
      </c>
      <c r="E67" s="18" t="n">
        <v>371.19830311</v>
      </c>
      <c r="F67" s="20" t="n">
        <v>2.27521646</v>
      </c>
      <c r="G67" s="18" t="n">
        <v>414.88952776</v>
      </c>
      <c r="H67" s="20" t="n">
        <v>3.92087385</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(422.0/B73*100)</f>
        <v/>
      </c>
      <c r="D73" s="19" t="n">
        <v>7827</v>
      </c>
      <c r="E73" s="18" t="n">
        <v>416.20458926</v>
      </c>
      <c r="F73" s="20" t="n">
        <v>2.76562017</v>
      </c>
      <c r="G73" s="18" t="n">
        <v>421.51414924</v>
      </c>
      <c r="H73" s="20" t="n">
        <v>4.14174418</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505.96788671</v>
      </c>
      <c r="F7" s="20" t="n">
        <v>2.54124551</v>
      </c>
      <c r="G7" s="18" t="n">
        <v>471.12528669</v>
      </c>
      <c r="H7" s="20" t="n">
        <v>2.76701839</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(8054.0/B9*100)</f>
        <v/>
      </c>
      <c r="D9" s="19" t="n">
        <v>1597</v>
      </c>
      <c r="E9" s="18" t="n">
        <v>474.9365888</v>
      </c>
      <c r="F9" s="20" t="n">
        <v>4.71134702</v>
      </c>
      <c r="G9" s="18" t="n">
        <v>453.07543758</v>
      </c>
      <c r="H9" s="20" t="n">
        <v>8.11996083</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453.10666767</v>
      </c>
      <c r="F13" s="20" t="n">
        <v>4.80016706</v>
      </c>
      <c r="G13" s="18" t="n">
        <v>440.43855504</v>
      </c>
      <c r="H13" s="20" t="n">
        <v>5.47345501</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475.55410083</v>
      </c>
      <c r="F18" s="20" t="n">
        <v>3.34342022</v>
      </c>
      <c r="G18" s="18" t="n">
        <v>403.35606902</v>
      </c>
      <c r="H18" s="20" t="n">
        <v>4.29335091</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461.8391621</v>
      </c>
      <c r="F19" s="20" t="n">
        <v>3.17136706</v>
      </c>
      <c r="G19" s="18" t="n">
        <v>436.03487488</v>
      </c>
      <c r="H19" s="20" t="n">
        <v>6.51903917</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438.54558014</v>
      </c>
      <c r="F20" s="20" t="n">
        <v>3.91940349</v>
      </c>
      <c r="G20" s="18" t="n">
        <v>448.35375097</v>
      </c>
      <c r="H20" s="20" t="n">
        <v>4.2074133</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463.18804885</v>
      </c>
      <c r="F23" s="20" t="n">
        <v>3.27811159</v>
      </c>
      <c r="G23" s="18" t="n">
        <v>435.98073472</v>
      </c>
      <c r="H23" s="20" t="n">
        <v>4.83728159</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(37.0/B25*100)</f>
        <v/>
      </c>
      <c r="D25" s="19" t="n">
        <v>5544</v>
      </c>
      <c r="E25" s="18" t="n">
        <v>528.9178604700001</v>
      </c>
      <c r="F25" s="20" t="n">
        <v>3.25517999</v>
      </c>
      <c r="G25" s="18" t="n">
        <v>518.75391574</v>
      </c>
      <c r="H25" s="20" t="n">
        <v>4.82946432</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478.45286267</v>
      </c>
      <c r="F26" s="20" t="n">
        <v>3.40874787</v>
      </c>
      <c r="G26" s="18" t="n">
        <v>476.14303393</v>
      </c>
      <c r="H26" s="20" t="n">
        <v>2.30495967</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479.7826792</v>
      </c>
      <c r="F32" s="20" t="n">
        <v>3.4040938</v>
      </c>
      <c r="G32" s="18" t="n">
        <v>488.45791421</v>
      </c>
      <c r="H32" s="20" t="n">
        <v>3.33116194</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452.44990861</v>
      </c>
      <c r="F34" s="20" t="n">
        <v>3.55061915</v>
      </c>
      <c r="G34" s="18" t="n">
        <v>442.43152699</v>
      </c>
      <c r="H34" s="20" t="n">
        <v>3.36682922</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(120.0/B35*100)</f>
        <v/>
      </c>
      <c r="D35" s="19" t="n">
        <v>6286</v>
      </c>
      <c r="E35" s="18" t="n">
        <v>515.77689263</v>
      </c>
      <c r="F35" s="20" t="n">
        <v>2.21271828</v>
      </c>
      <c r="G35" s="18" t="n">
        <v>497.89513919</v>
      </c>
      <c r="H35" s="20" t="n">
        <v>2.82632457</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(142.0/B36*100)</f>
        <v/>
      </c>
      <c r="D36" s="19" t="n">
        <v>6594</v>
      </c>
      <c r="E36" s="18" t="n">
        <v>483.31675313</v>
      </c>
      <c r="F36" s="20" t="n">
        <v>2.67412557</v>
      </c>
      <c r="G36" s="18" t="n">
        <v>439.46081675</v>
      </c>
      <c r="H36" s="20" t="n">
        <v>4.11490613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(5824.0/B40*100)</f>
        <v/>
      </c>
      <c r="D40" s="19" t="n">
        <v>8333</v>
      </c>
      <c r="E40" s="18" t="n">
        <v>490.807427</v>
      </c>
      <c r="F40" s="20" t="n">
        <v>4.69593285</v>
      </c>
      <c r="G40" s="18" t="n">
        <v>495.88241582</v>
      </c>
      <c r="H40" s="20" t="n">
        <v>3.53101687</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(280.0/B47*100)</f>
        <v/>
      </c>
      <c r="D47" s="19" t="n">
        <v>5648</v>
      </c>
      <c r="E47" s="18" t="n">
        <v>456.91397374</v>
      </c>
      <c r="F47" s="20" t="n">
        <v>4.61849347</v>
      </c>
      <c r="G47" s="18" t="n">
        <v>440.65270081</v>
      </c>
      <c r="H47" s="20" t="n">
        <v>4.67186195</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520.91170485</v>
      </c>
      <c r="F48" s="20" t="n">
        <v>6.34562329</v>
      </c>
      <c r="G48" s="18" t="n">
        <v>492.41797325</v>
      </c>
      <c r="H48" s="20" t="n">
        <v>4.98301492</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(160.0/B52*100)</f>
        <v/>
      </c>
      <c r="D52" s="19" t="n">
        <v>5649</v>
      </c>
      <c r="E52" s="18" t="n">
        <v>472.63788493</v>
      </c>
      <c r="F52" s="20" t="n">
        <v>3.28496259</v>
      </c>
      <c r="G52" s="18" t="n">
        <v>435.98543699</v>
      </c>
      <c r="H52" s="20" t="n">
        <v>3.30836409</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533.0815458</v>
      </c>
      <c r="F56" s="20" t="n">
        <v>2.75621804</v>
      </c>
      <c r="G56" s="18" t="n">
        <v>495.19003151</v>
      </c>
      <c r="H56" s="20" t="n">
        <v>3.50778865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447.11528596</v>
      </c>
      <c r="F61" s="20" t="n">
        <v>3.83000294</v>
      </c>
      <c r="G61" s="18" t="n">
        <v>467.92579364</v>
      </c>
      <c r="H61" s="20" t="n">
        <v>3.56915443</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(350.0/B67*100)</f>
        <v/>
      </c>
      <c r="D67" s="19" t="n">
        <v>6621</v>
      </c>
      <c r="E67" s="18" t="n">
        <v>414.90699882</v>
      </c>
      <c r="F67" s="20" t="n">
        <v>3.68687886</v>
      </c>
      <c r="G67" s="18" t="n">
        <v>374.8711653</v>
      </c>
      <c r="H67" s="20" t="n">
        <v>2.65961296</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(423.0/B73*100)</f>
        <v/>
      </c>
      <c r="D73" s="19" t="n">
        <v>7826</v>
      </c>
      <c r="E73" s="18" t="n">
        <v>437.0036537</v>
      </c>
      <c r="F73" s="20" t="n">
        <v>5.7992041</v>
      </c>
      <c r="G73" s="18" t="n">
        <v>413.0518886</v>
      </c>
      <c r="H73" s="20" t="n">
        <v>2.73807512</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499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492.82223283</v>
      </c>
      <c r="F7" s="20" t="n">
        <v>2.2587009</v>
      </c>
      <c r="G7" s="18" t="n">
        <v>483.8165024</v>
      </c>
      <c r="H7" s="20" t="n">
        <v>3.79275843</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(8054.0/B9*100)</f>
        <v/>
      </c>
      <c r="D9" s="19" t="n">
        <v>1597</v>
      </c>
      <c r="E9" s="18" t="n">
        <v>464.71028566</v>
      </c>
      <c r="F9" s="20" t="n">
        <v>4.88792686</v>
      </c>
      <c r="G9" s="18" t="n">
        <v>481.02508755</v>
      </c>
      <c r="H9" s="20" t="n">
        <v>6.62930299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449.97977364</v>
      </c>
      <c r="F13" s="20" t="n">
        <v>3.8675661</v>
      </c>
      <c r="G13" s="18" t="n">
        <v>442.19275061</v>
      </c>
      <c r="H13" s="20" t="n">
        <v>7.96705907</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463.68840599</v>
      </c>
      <c r="F18" s="20" t="n">
        <v>3.62822542</v>
      </c>
      <c r="G18" s="18" t="n">
        <v>432.07977304</v>
      </c>
      <c r="H18" s="20" t="n">
        <v>4.99866958</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458.36892072</v>
      </c>
      <c r="F19" s="20" t="n">
        <v>3.60413373</v>
      </c>
      <c r="G19" s="18" t="n">
        <v>442.81567224</v>
      </c>
      <c r="H19" s="20" t="n">
        <v>5.37271418</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444.56328746</v>
      </c>
      <c r="F20" s="20" t="n">
        <v>3.35820119</v>
      </c>
      <c r="G20" s="18" t="n">
        <v>435.50264947</v>
      </c>
      <c r="H20" s="20" t="n">
        <v>6.60243622</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448.54559488</v>
      </c>
      <c r="F23" s="20" t="n">
        <v>3.57170618</v>
      </c>
      <c r="G23" s="18" t="n">
        <v>467.48340063</v>
      </c>
      <c r="H23" s="20" t="n">
        <v>4.54752685</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(37.0/B25*100)</f>
        <v/>
      </c>
      <c r="D25" s="19" t="n">
        <v>5544</v>
      </c>
      <c r="E25" s="18" t="n">
        <v>524.75231114</v>
      </c>
      <c r="F25" s="20" t="n">
        <v>3.16516197</v>
      </c>
      <c r="G25" s="18" t="n">
        <v>523.2241120899999</v>
      </c>
      <c r="H25" s="20" t="n">
        <v>5.85775183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479.19607189</v>
      </c>
      <c r="F26" s="20" t="n">
        <v>2.12402522</v>
      </c>
      <c r="G26" s="18" t="n">
        <v>471.27368192</v>
      </c>
      <c r="H26" s="20" t="n">
        <v>3.7297459</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492.03762494</v>
      </c>
      <c r="F32" s="20" t="n">
        <v>2.95295029</v>
      </c>
      <c r="G32" s="18" t="n">
        <v>464.26650207</v>
      </c>
      <c r="H32" s="20" t="n">
        <v>4.26507507</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454.68696634</v>
      </c>
      <c r="F34" s="20" t="n">
        <v>2.82032083</v>
      </c>
      <c r="G34" s="18" t="n">
        <v>429.27718905</v>
      </c>
      <c r="H34" s="20" t="n">
        <v>4.3753182</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(120.0/B35*100)</f>
        <v/>
      </c>
      <c r="D35" s="19" t="n">
        <v>6286</v>
      </c>
      <c r="E35" s="18" t="n">
        <v>512.93803199</v>
      </c>
      <c r="F35" s="20" t="n">
        <v>2.13501722</v>
      </c>
      <c r="G35" s="18" t="n">
        <v>493.34188638</v>
      </c>
      <c r="H35" s="20" t="n">
        <v>4.30542485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(142.0/B36*100)</f>
        <v/>
      </c>
      <c r="D36" s="19" t="n">
        <v>6594</v>
      </c>
      <c r="E36" s="18" t="n">
        <v>475.24445133</v>
      </c>
      <c r="F36" s="20" t="n">
        <v>2.70005896</v>
      </c>
      <c r="G36" s="18" t="n">
        <v>470.92714003</v>
      </c>
      <c r="H36" s="20" t="n">
        <v>3.65768814</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(5824.0/B40*100)</f>
        <v/>
      </c>
      <c r="D40" s="19" t="n">
        <v>8333</v>
      </c>
      <c r="E40" s="18" t="n">
        <v>497.80422141</v>
      </c>
      <c r="F40" s="20" t="n">
        <v>3.43504619</v>
      </c>
      <c r="G40" s="18" t="n">
        <v>482.25174799</v>
      </c>
      <c r="H40" s="20" t="n">
        <v>5.26410586</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(280.0/B47*100)</f>
        <v/>
      </c>
      <c r="D47" s="19" t="n">
        <v>5648</v>
      </c>
      <c r="E47" s="18" t="n">
        <v>460.01963556</v>
      </c>
      <c r="F47" s="20" t="n">
        <v>4.14939223</v>
      </c>
      <c r="G47" s="18" t="n">
        <v>413.76372813</v>
      </c>
      <c r="H47" s="20" t="n">
        <v>4.89206683</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511.33116898</v>
      </c>
      <c r="F48" s="20" t="n">
        <v>4.65868573</v>
      </c>
      <c r="G48" s="18" t="n">
        <v>490.38150217</v>
      </c>
      <c r="H48" s="20" t="n">
        <v>6.74857427</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(160.0/B52*100)</f>
        <v/>
      </c>
      <c r="D52" s="19" t="n">
        <v>5649</v>
      </c>
      <c r="E52" s="18" t="n">
        <v>453.732266</v>
      </c>
      <c r="F52" s="20" t="n">
        <v>2.85003983</v>
      </c>
      <c r="G52" s="18" t="n">
        <v>459.37371524</v>
      </c>
      <c r="H52" s="20" t="n">
        <v>4.39302481</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523.28746165</v>
      </c>
      <c r="F56" s="20" t="n">
        <v>2.58173904</v>
      </c>
      <c r="G56" s="18" t="n">
        <v>487.84839065</v>
      </c>
      <c r="H56" s="20" t="n">
        <v>5.70499347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462.03508536</v>
      </c>
      <c r="F61" s="20" t="n">
        <v>3.43130176</v>
      </c>
      <c r="G61" s="18" t="n">
        <v>443.46949582</v>
      </c>
      <c r="H61" s="20" t="n">
        <v>4.6110808</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(350.0/B67*100)</f>
        <v/>
      </c>
      <c r="D67" s="19" t="n">
        <v>6621</v>
      </c>
      <c r="E67" s="18" t="n">
        <v>394.38551323</v>
      </c>
      <c r="F67" s="20" t="n">
        <v>2.69810265</v>
      </c>
      <c r="G67" s="18" t="n">
        <v>371.93057701</v>
      </c>
      <c r="H67" s="20" t="n">
        <v>3.30082531</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(423.0/B73*100)</f>
        <v/>
      </c>
      <c r="D73" s="19" t="n">
        <v>7826</v>
      </c>
      <c r="E73" s="18" t="n">
        <v>434.6492836</v>
      </c>
      <c r="F73" s="20" t="n">
        <v>3.51344168</v>
      </c>
      <c r="G73" s="18" t="n">
        <v>399.47302329</v>
      </c>
      <c r="H73" s="20" t="n">
        <v>3.00492615</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493.84750652</v>
      </c>
      <c r="F7" s="20" t="n">
        <v>2.01710298</v>
      </c>
      <c r="G7" s="18" t="n">
        <v>475.70010344</v>
      </c>
      <c r="H7" s="20" t="n">
        <v>5.61983743</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(8054.0/B9*100)</f>
        <v/>
      </c>
      <c r="D9" s="19" t="n">
        <v>1597</v>
      </c>
      <c r="E9" s="18" t="n">
        <v>472.57538531</v>
      </c>
      <c r="F9" s="20" t="n">
        <v>4.67211613</v>
      </c>
      <c r="G9" s="18" t="n">
        <v>451.58468806</v>
      </c>
      <c r="H9" s="20" t="n">
        <v>8.574625620000001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450.74102031</v>
      </c>
      <c r="F13" s="20" t="n">
        <v>3.7483796</v>
      </c>
      <c r="G13" s="18" t="n">
        <v>425.00650719</v>
      </c>
      <c r="H13" s="20" t="n">
        <v>10.94890668</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438.63400305</v>
      </c>
      <c r="F18" s="20" t="n">
        <v>4.38838665</v>
      </c>
      <c r="G18" s="18" t="n">
        <v>473.61050539</v>
      </c>
      <c r="H18" s="20" t="n">
        <v>3.59130807</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460.27880561</v>
      </c>
      <c r="F19" s="20" t="n">
        <v>3.73876703</v>
      </c>
      <c r="G19" s="18" t="n">
        <v>434.99962179</v>
      </c>
      <c r="H19" s="20" t="n">
        <v>5.37171657</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448.67804432</v>
      </c>
      <c r="F20" s="20" t="n">
        <v>3.35279102</v>
      </c>
      <c r="G20" s="18" t="n">
        <v>402.36648715</v>
      </c>
      <c r="H20" s="20" t="n">
        <v>7.17608244</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462.34324592</v>
      </c>
      <c r="F23" s="20" t="n">
        <v>3.41281702</v>
      </c>
      <c r="G23" s="18" t="n">
        <v>425.00934313</v>
      </c>
      <c r="H23" s="20" t="n">
        <v>4.66225998</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(37.0/B25*100)</f>
        <v/>
      </c>
      <c r="D25" s="19" t="n">
        <v>5544</v>
      </c>
      <c r="E25" s="18" t="n">
        <v>499.90349346</v>
      </c>
      <c r="F25" s="20" t="n">
        <v>4.79119491</v>
      </c>
      <c r="G25" s="18" t="n">
        <v>545.02444575</v>
      </c>
      <c r="H25" s="20" t="n">
        <v>2.91755418</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484.69590949</v>
      </c>
      <c r="F26" s="20" t="n">
        <v>2.17695932</v>
      </c>
      <c r="G26" s="18" t="n">
        <v>450.21050205</v>
      </c>
      <c r="H26" s="20" t="n">
        <v>4.1847588</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492.95469337</v>
      </c>
      <c r="F32" s="20" t="n">
        <v>2.72168082</v>
      </c>
      <c r="G32" s="18" t="n">
        <v>446.66924738</v>
      </c>
      <c r="H32" s="20" t="n">
        <v>5.37873697</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458.27201181</v>
      </c>
      <c r="F34" s="20" t="n">
        <v>2.57629785</v>
      </c>
      <c r="G34" s="18" t="n">
        <v>406.83261369</v>
      </c>
      <c r="H34" s="20" t="n">
        <v>4.48856054</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(120.0/B35*100)</f>
        <v/>
      </c>
      <c r="D35" s="19" t="n">
        <v>6286</v>
      </c>
      <c r="E35" s="18" t="n">
        <v>515.40051777</v>
      </c>
      <c r="F35" s="20" t="n">
        <v>2.07056559</v>
      </c>
      <c r="G35" s="18" t="n">
        <v>469.9705566</v>
      </c>
      <c r="H35" s="20" t="n">
        <v>4.02402877</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(142.0/B36*100)</f>
        <v/>
      </c>
      <c r="D36" s="19" t="n">
        <v>6594</v>
      </c>
      <c r="E36" s="18" t="n">
        <v>473.83376015</v>
      </c>
      <c r="F36" s="20" t="n">
        <v>2.85512626</v>
      </c>
      <c r="G36" s="18" t="n">
        <v>474.82400703</v>
      </c>
      <c r="H36" s="20" t="n">
        <v>3.9952446</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(5824.0/B40*100)</f>
        <v/>
      </c>
      <c r="D40" s="19" t="n">
        <v>8333</v>
      </c>
      <c r="E40" s="18" t="n">
        <v>500.35595596</v>
      </c>
      <c r="F40" s="20" t="n">
        <v>3.26975541</v>
      </c>
      <c r="G40" s="18" t="n">
        <v>458.36830481</v>
      </c>
      <c r="H40" s="20" t="n">
        <v>6.281585</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(280.0/B47*100)</f>
        <v/>
      </c>
      <c r="D47" s="19" t="n">
        <v>5648</v>
      </c>
      <c r="E47" s="18" t="n">
        <v>455.6225609</v>
      </c>
      <c r="F47" s="20" t="n">
        <v>4.04222782</v>
      </c>
      <c r="G47" s="18" t="n">
        <v>435.84759071</v>
      </c>
      <c r="H47" s="20" t="n">
        <v>5.43552472</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511.5378087</v>
      </c>
      <c r="F48" s="20" t="n">
        <v>4.38967142</v>
      </c>
      <c r="G48" s="18" t="n">
        <v>489.65283261</v>
      </c>
      <c r="H48" s="20" t="n">
        <v>8.22007329</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(160.0/B52*100)</f>
        <v/>
      </c>
      <c r="D52" s="19" t="n">
        <v>5649</v>
      </c>
      <c r="E52" s="18" t="n">
        <v>458.97538886</v>
      </c>
      <c r="F52" s="20" t="n">
        <v>2.79900403</v>
      </c>
      <c r="G52" s="18" t="n">
        <v>439.77388779</v>
      </c>
      <c r="H52" s="20" t="n">
        <v>4.75248769</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509.64017198</v>
      </c>
      <c r="F56" s="20" t="n">
        <v>2.93951361</v>
      </c>
      <c r="G56" s="18" t="n">
        <v>527.90959692</v>
      </c>
      <c r="H56" s="20" t="n">
        <v>3.38236311</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464.68536772</v>
      </c>
      <c r="F61" s="20" t="n">
        <v>3.49880945</v>
      </c>
      <c r="G61" s="18" t="n">
        <v>428.97185255</v>
      </c>
      <c r="H61" s="20" t="n">
        <v>4.47584662</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(350.0/B67*100)</f>
        <v/>
      </c>
      <c r="D67" s="19" t="n">
        <v>6621</v>
      </c>
      <c r="E67" s="18" t="n">
        <v>389.17840372</v>
      </c>
      <c r="F67" s="20" t="n">
        <v>2.66578118</v>
      </c>
      <c r="G67" s="18" t="n">
        <v>382.26142969</v>
      </c>
      <c r="H67" s="20" t="n">
        <v>4.0087317</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(423.0/B73*100)</f>
        <v/>
      </c>
      <c r="D73" s="19" t="n">
        <v>7826</v>
      </c>
      <c r="E73" s="18" t="n">
        <v>428.07441377</v>
      </c>
      <c r="F73" s="20" t="n">
        <v>2.84263177</v>
      </c>
      <c r="G73" s="18" t="n">
        <v>408.16688214</v>
      </c>
      <c r="H73" s="20" t="n">
        <v>3.92205789</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501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(2445.0/B7*100)</f>
        <v/>
      </c>
      <c r="D7" s="19" t="n">
        <v>12085</v>
      </c>
      <c r="E7" s="18" t="n">
        <v>492.21544197</v>
      </c>
      <c r="F7" s="20" t="n">
        <v>2.08364666</v>
      </c>
      <c r="G7" s="18" t="n">
        <v>482.69457675</v>
      </c>
      <c r="H7" s="20" t="n">
        <v>5.12092782</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(8054.0/B9*100)</f>
        <v/>
      </c>
      <c r="D9" s="19" t="n">
        <v>1597</v>
      </c>
      <c r="E9" s="18" t="n">
        <v>468.43588199</v>
      </c>
      <c r="F9" s="20" t="n">
        <v>4.66370261</v>
      </c>
      <c r="G9" s="18" t="n">
        <v>473.06637095</v>
      </c>
      <c r="H9" s="20" t="n">
        <v>10.58411007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(201.0/B13*100)</f>
        <v/>
      </c>
      <c r="D13" s="19" t="n">
        <v>6960</v>
      </c>
      <c r="E13" s="18" t="n">
        <v>448.34076288</v>
      </c>
      <c r="F13" s="20" t="n">
        <v>3.77135062</v>
      </c>
      <c r="G13" s="18" t="n">
        <v>449.01525991</v>
      </c>
      <c r="H13" s="20" t="n">
        <v>12.61132953</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(59.0/B18*100)</f>
        <v/>
      </c>
      <c r="D18" s="19" t="n">
        <v>5473</v>
      </c>
      <c r="E18" s="18" t="n">
        <v>460.85884324</v>
      </c>
      <c r="F18" s="20" t="n">
        <v>3.72470872</v>
      </c>
      <c r="G18" s="18" t="n">
        <v>437.24304354</v>
      </c>
      <c r="H18" s="20" t="n">
        <v>5.44566743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(290.0/B19*100)</f>
        <v/>
      </c>
      <c r="D19" s="19" t="n">
        <v>5368</v>
      </c>
      <c r="E19" s="18" t="n">
        <v>460.97612752</v>
      </c>
      <c r="F19" s="20" t="n">
        <v>3.55014805</v>
      </c>
      <c r="G19" s="18" t="n">
        <v>426.03870363</v>
      </c>
      <c r="H19" s="20" t="n">
        <v>6.34223446</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446.6899333</v>
      </c>
      <c r="F20" s="20" t="n">
        <v>3.26223099</v>
      </c>
      <c r="G20" s="18" t="n">
        <v>412.77647428</v>
      </c>
      <c r="H20" s="20" t="n">
        <v>8.454426979999999</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(699.0/B23*100)</f>
        <v/>
      </c>
      <c r="D23" s="19" t="n">
        <v>10884</v>
      </c>
      <c r="E23" s="18" t="n">
        <v>450.17488745</v>
      </c>
      <c r="F23" s="20" t="n">
        <v>3.32309019</v>
      </c>
      <c r="G23" s="18" t="n">
        <v>470.16188546</v>
      </c>
      <c r="H23" s="20" t="n">
        <v>5.08543691</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(37.0/B25*100)</f>
        <v/>
      </c>
      <c r="D25" s="19" t="n">
        <v>5544</v>
      </c>
      <c r="E25" s="18" t="n">
        <v>525.6302418</v>
      </c>
      <c r="F25" s="20" t="n">
        <v>3.2235557</v>
      </c>
      <c r="G25" s="18" t="n">
        <v>513.18404767</v>
      </c>
      <c r="H25" s="20" t="n">
        <v>6.27507279</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(191.0/B26*100)</f>
        <v/>
      </c>
      <c r="D26" s="19" t="n">
        <v>4678</v>
      </c>
      <c r="E26" s="18" t="n">
        <v>481.98400539</v>
      </c>
      <c r="F26" s="20" t="n">
        <v>1.96245611</v>
      </c>
      <c r="G26" s="18" t="n">
        <v>441.53768074</v>
      </c>
      <c r="H26" s="20" t="n">
        <v>5.46312028</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(39.0/B32*100)</f>
        <v/>
      </c>
      <c r="D32" s="19" t="n">
        <v>4439</v>
      </c>
      <c r="E32" s="18" t="n">
        <v>489.34323347</v>
      </c>
      <c r="F32" s="20" t="n">
        <v>2.89010823</v>
      </c>
      <c r="G32" s="18" t="n">
        <v>466.02153767</v>
      </c>
      <c r="H32" s="20" t="n">
        <v>5.01944472</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(150.0/B34*100)</f>
        <v/>
      </c>
      <c r="D34" s="19" t="n">
        <v>6200</v>
      </c>
      <c r="E34" s="18" t="n">
        <v>451.84202892</v>
      </c>
      <c r="F34" s="20" t="n">
        <v>2.55944052</v>
      </c>
      <c r="G34" s="18" t="n">
        <v>431.71162114</v>
      </c>
      <c r="H34" s="20" t="n">
        <v>4.4797772</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(120.0/B35*100)</f>
        <v/>
      </c>
      <c r="D35" s="19" t="n">
        <v>6286</v>
      </c>
      <c r="E35" s="18" t="n">
        <v>510.44572075</v>
      </c>
      <c r="F35" s="20" t="n">
        <v>1.95169832</v>
      </c>
      <c r="G35" s="18" t="n">
        <v>500.94479766</v>
      </c>
      <c r="H35" s="20" t="n">
        <v>4.46698787</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(142.0/B36*100)</f>
        <v/>
      </c>
      <c r="D36" s="19" t="n">
        <v>6594</v>
      </c>
      <c r="E36" s="18" t="n">
        <v>475.09492196</v>
      </c>
      <c r="F36" s="20" t="n">
        <v>2.43378307</v>
      </c>
      <c r="G36" s="18" t="n">
        <v>469.97484159</v>
      </c>
      <c r="H36" s="20" t="n">
        <v>5.22841484</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(5824.0/B40*100)</f>
        <v/>
      </c>
      <c r="D40" s="19" t="n">
        <v>8333</v>
      </c>
      <c r="E40" s="18" t="n">
        <v>496.20944761</v>
      </c>
      <c r="F40" s="20" t="n">
        <v>3.09411054</v>
      </c>
      <c r="G40" s="18" t="n">
        <v>475.70906668</v>
      </c>
      <c r="H40" s="20" t="n">
        <v>8.53129026</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(280.0/B47*100)</f>
        <v/>
      </c>
      <c r="D47" s="19" t="n">
        <v>5648</v>
      </c>
      <c r="E47" s="18" t="n">
        <v>458.78947882</v>
      </c>
      <c r="F47" s="20" t="n">
        <v>4.07097529</v>
      </c>
      <c r="G47" s="18" t="n">
        <v>402.74574478</v>
      </c>
      <c r="H47" s="20" t="n">
        <v>5.38537801</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512.90396485</v>
      </c>
      <c r="F48" s="20" t="n">
        <v>4.793751</v>
      </c>
      <c r="G48" s="18" t="n">
        <v>457.38365297</v>
      </c>
      <c r="H48" s="20" t="n">
        <v>8.045832300000001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(160.0/B52*100)</f>
        <v/>
      </c>
      <c r="D52" s="19" t="n">
        <v>5649</v>
      </c>
      <c r="E52" s="18" t="n">
        <v>452.10008025</v>
      </c>
      <c r="F52" s="20" t="n">
        <v>2.90647321</v>
      </c>
      <c r="G52" s="18" t="n">
        <v>468.80512446</v>
      </c>
      <c r="H52" s="20" t="n">
        <v>4.88292817</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(97.0/B56*100)</f>
        <v/>
      </c>
      <c r="D56" s="19" t="n">
        <v>5262</v>
      </c>
      <c r="E56" s="18" t="n">
        <v>517.11950597</v>
      </c>
      <c r="F56" s="20" t="n">
        <v>2.76602179</v>
      </c>
      <c r="G56" s="18" t="n">
        <v>519.6062827</v>
      </c>
      <c r="H56" s="20" t="n">
        <v>3.88876994</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(341.0/B61*100)</f>
        <v/>
      </c>
      <c r="D61" s="19" t="n">
        <v>6184</v>
      </c>
      <c r="E61" s="18" t="n">
        <v>462.61985959</v>
      </c>
      <c r="F61" s="20" t="n">
        <v>3.34339279</v>
      </c>
      <c r="G61" s="18" t="n">
        <v>425.94358311</v>
      </c>
      <c r="H61" s="20" t="n">
        <v>5.52055269</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(350.0/B67*100)</f>
        <v/>
      </c>
      <c r="D67" s="19" t="n">
        <v>6621</v>
      </c>
      <c r="E67" s="18" t="n">
        <v>394.42974657</v>
      </c>
      <c r="F67" s="20" t="n">
        <v>2.45929827</v>
      </c>
      <c r="G67" s="18" t="n">
        <v>359.80315837</v>
      </c>
      <c r="H67" s="20" t="n">
        <v>4.63463306</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(423.0/B73*100)</f>
        <v/>
      </c>
      <c r="D73" s="19" t="n">
        <v>7826</v>
      </c>
      <c r="E73" s="18" t="n">
        <v>431.65263925</v>
      </c>
      <c r="F73" s="20" t="n">
        <v>3.31588175</v>
      </c>
      <c r="G73" s="18" t="n">
        <v>398.58864916</v>
      </c>
      <c r="H73" s="20" t="n">
        <v>3.17675312</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468.63366922</v>
      </c>
      <c r="F7" s="20" t="n">
        <v>3.2821887</v>
      </c>
      <c r="G7" s="18" t="n">
        <v>495.82958682</v>
      </c>
      <c r="H7" s="20" t="n">
        <v>3.41517063</v>
      </c>
      <c r="I7" s="18" t="n">
        <v>531.19104103</v>
      </c>
      <c r="J7" s="20" t="n">
        <v>4.25294951</v>
      </c>
      <c r="K7" s="18" t="n">
        <v>532.62819896</v>
      </c>
      <c r="L7" s="20" t="n">
        <v>2.07466195</v>
      </c>
      <c r="M7" s="18" t="s">
        <v>327</v>
      </c>
      <c r="N7" s="20" t="s">
        <v>327</v>
      </c>
      <c r="O7" s="18" t="s">
        <v>327</v>
      </c>
      <c r="P7" s="20" t="s">
        <v>327</v>
      </c>
      <c r="Q7" s="18" t="s">
        <v>327</v>
      </c>
      <c r="R7" s="20" t="s">
        <v>327</v>
      </c>
      <c r="S7" s="18" t="n">
        <v>485.32610009</v>
      </c>
      <c r="T7" s="20" t="n">
        <v>3.61304878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453.8576255</v>
      </c>
      <c r="F9" s="20" t="n">
        <v>6.2580291</v>
      </c>
      <c r="G9" s="18" t="n">
        <v>473.96914464</v>
      </c>
      <c r="H9" s="20" t="n">
        <v>6.60741421</v>
      </c>
      <c r="I9" s="18" t="n">
        <v>503.50676004</v>
      </c>
      <c r="J9" s="20" t="n">
        <v>7.39955703</v>
      </c>
      <c r="K9" s="18" t="s">
        <v>327</v>
      </c>
      <c r="L9" s="20" t="s">
        <v>327</v>
      </c>
      <c r="M9" s="18" t="s">
        <v>327</v>
      </c>
      <c r="N9" s="20" t="s">
        <v>327</v>
      </c>
      <c r="O9" s="18" t="n">
        <v>374.78530698</v>
      </c>
      <c r="P9" s="20" t="n">
        <v>11.62763904</v>
      </c>
      <c r="Q9" s="18" t="s">
        <v>327</v>
      </c>
      <c r="R9" s="20" t="s">
        <v>327</v>
      </c>
      <c r="S9" s="18" t="n">
        <v>453.23861004</v>
      </c>
      <c r="T9" s="20" t="n">
        <v>6.44385525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437.09011418</v>
      </c>
      <c r="F13" s="20" t="n">
        <v>6.88918736</v>
      </c>
      <c r="G13" s="18" t="n">
        <v>446.03315846</v>
      </c>
      <c r="H13" s="20" t="n">
        <v>7.13923966</v>
      </c>
      <c r="I13" s="18" t="n">
        <v>469.25018823</v>
      </c>
      <c r="J13" s="20" t="n">
        <v>9.47350733</v>
      </c>
      <c r="K13" s="18" t="n">
        <v>514.6732124</v>
      </c>
      <c r="L13" s="20" t="n">
        <v>2.46720168</v>
      </c>
      <c r="M13" s="18" t="s">
        <v>327</v>
      </c>
      <c r="N13" s="20" t="s">
        <v>327</v>
      </c>
      <c r="O13" s="18" t="n">
        <v>436.36003517</v>
      </c>
      <c r="P13" s="20" t="n">
        <v>6.43426798</v>
      </c>
      <c r="Q13" s="18" t="s">
        <v>327</v>
      </c>
      <c r="R13" s="20" t="s">
        <v>327</v>
      </c>
      <c r="S13" s="18" t="n">
        <v>451.8177538</v>
      </c>
      <c r="T13" s="20" t="n">
        <v>5.83362459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394.45589455</v>
      </c>
      <c r="F18" s="20" t="n">
        <v>4.53305034</v>
      </c>
      <c r="G18" s="18" t="n">
        <v>456.8617784</v>
      </c>
      <c r="H18" s="20" t="n">
        <v>3.94458732</v>
      </c>
      <c r="I18" s="18" t="n">
        <v>492.24894332</v>
      </c>
      <c r="J18" s="20" t="n">
        <v>3.21385256</v>
      </c>
      <c r="K18" s="18" t="n">
        <v>454.20344007</v>
      </c>
      <c r="L18" s="20" t="n">
        <v>5.11545222</v>
      </c>
      <c r="M18" s="18" t="s">
        <v>327</v>
      </c>
      <c r="N18" s="20" t="s">
        <v>327</v>
      </c>
      <c r="O18" s="18" t="s">
        <v>327</v>
      </c>
      <c r="P18" s="20" t="s">
        <v>327</v>
      </c>
      <c r="Q18" s="18" t="s">
        <v>327</v>
      </c>
      <c r="R18" s="20" t="s">
        <v>327</v>
      </c>
      <c r="S18" s="18" t="n">
        <v>414.00006177</v>
      </c>
      <c r="T18" s="20" t="n">
        <v>7.63173646</v>
      </c>
    </row>
    <row r="19" spans="1:20">
      <c r="A19" s="15" t="s">
        <v>339</v>
      </c>
      <c r="B19" s="17" t="n">
        <v>5658</v>
      </c>
      <c r="C19" s="18">
        <f>(297.0/B19*100)</f>
        <v/>
      </c>
      <c r="D19" s="19" t="n">
        <v>5361</v>
      </c>
      <c r="E19" s="18" t="n">
        <v>409.36366109</v>
      </c>
      <c r="F19" s="20" t="n">
        <v>5.71692976</v>
      </c>
      <c r="G19" s="18" t="n">
        <v>461.52320597</v>
      </c>
      <c r="H19" s="20" t="n">
        <v>4.84693255</v>
      </c>
      <c r="I19" s="18" t="n">
        <v>488.42936485</v>
      </c>
      <c r="J19" s="20" t="n">
        <v>4.76930059</v>
      </c>
      <c r="K19" s="18" t="n">
        <v>494.0257269</v>
      </c>
      <c r="L19" s="20" t="n">
        <v>2.65626595</v>
      </c>
      <c r="M19" s="18" t="s">
        <v>327</v>
      </c>
      <c r="N19" s="20" t="s">
        <v>327</v>
      </c>
      <c r="O19" s="18" t="s">
        <v>327</v>
      </c>
      <c r="P19" s="20" t="s">
        <v>327</v>
      </c>
      <c r="Q19" s="18" t="s">
        <v>327</v>
      </c>
      <c r="R19" s="20" t="s">
        <v>327</v>
      </c>
      <c r="S19" s="18" t="n">
        <v>442.59642076</v>
      </c>
      <c r="T19" s="20" t="n">
        <v>6.64079027</v>
      </c>
    </row>
    <row r="20" spans="1:20">
      <c r="A20" s="15" t="s">
        <v>340</v>
      </c>
      <c r="B20" s="17" t="n">
        <v>3371</v>
      </c>
      <c r="C20" s="18">
        <f>(82.0/B20*100)</f>
        <v/>
      </c>
      <c r="D20" s="19" t="n">
        <v>3289</v>
      </c>
      <c r="E20" s="18" t="n">
        <v>422.11228383</v>
      </c>
      <c r="F20" s="20" t="n">
        <v>6.63913013</v>
      </c>
      <c r="G20" s="18" t="n">
        <v>460.56115309</v>
      </c>
      <c r="H20" s="20" t="n">
        <v>5.47998898</v>
      </c>
      <c r="I20" s="18" t="n">
        <v>457.54869402</v>
      </c>
      <c r="J20" s="20" t="n">
        <v>6.07461134</v>
      </c>
      <c r="K20" s="18" t="n">
        <v>489.50115944</v>
      </c>
      <c r="L20" s="20" t="n">
        <v>2.03805847</v>
      </c>
      <c r="M20" s="18" t="s">
        <v>327</v>
      </c>
      <c r="N20" s="20" t="s">
        <v>327</v>
      </c>
      <c r="O20" s="18" t="s">
        <v>327</v>
      </c>
      <c r="P20" s="20" t="s">
        <v>327</v>
      </c>
      <c r="Q20" s="18" t="s">
        <v>327</v>
      </c>
      <c r="R20" s="20" t="s">
        <v>327</v>
      </c>
      <c r="S20" s="18" t="n">
        <v>423.65450162</v>
      </c>
      <c r="T20" s="20" t="n">
        <v>5.74735197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424.45016567</v>
      </c>
      <c r="F23" s="20" t="n">
        <v>5.23667791</v>
      </c>
      <c r="G23" s="18" t="n">
        <v>460.83970909</v>
      </c>
      <c r="H23" s="20" t="n">
        <v>4.05250698</v>
      </c>
      <c r="I23" s="18" t="n">
        <v>496.72683914</v>
      </c>
      <c r="J23" s="20" t="n">
        <v>5.21052177</v>
      </c>
      <c r="K23" s="18" t="n">
        <v>503.17371687</v>
      </c>
      <c r="L23" s="20" t="n">
        <v>2.69439212</v>
      </c>
      <c r="M23" s="18" t="s">
        <v>327</v>
      </c>
      <c r="N23" s="20" t="s">
        <v>327</v>
      </c>
      <c r="O23" s="18" t="s">
        <v>327</v>
      </c>
      <c r="P23" s="20" t="s">
        <v>327</v>
      </c>
      <c r="Q23" s="18" t="s">
        <v>327</v>
      </c>
      <c r="R23" s="20" t="s">
        <v>327</v>
      </c>
      <c r="S23" s="18" t="n">
        <v>435.1188327</v>
      </c>
      <c r="T23" s="20" t="n">
        <v>6.11897794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497.21258016</v>
      </c>
      <c r="F25" s="20" t="n">
        <v>4.97465293</v>
      </c>
      <c r="G25" s="18" t="n">
        <v>517.97180464</v>
      </c>
      <c r="H25" s="20" t="n">
        <v>3.92861303</v>
      </c>
      <c r="I25" s="18" t="n">
        <v>555.54957654</v>
      </c>
      <c r="J25" s="20" t="n">
        <v>3.3835095</v>
      </c>
      <c r="K25" s="18" t="n">
        <v>487.54341912</v>
      </c>
      <c r="L25" s="20" t="n">
        <v>5.03750822</v>
      </c>
      <c r="M25" s="18" t="s">
        <v>327</v>
      </c>
      <c r="N25" s="20" t="s">
        <v>327</v>
      </c>
      <c r="O25" s="18" t="s">
        <v>327</v>
      </c>
      <c r="P25" s="20" t="s">
        <v>327</v>
      </c>
      <c r="Q25" s="18" t="s">
        <v>327</v>
      </c>
      <c r="R25" s="20" t="s">
        <v>327</v>
      </c>
      <c r="S25" s="18" t="n">
        <v>459.03775942</v>
      </c>
      <c r="T25" s="20" t="n">
        <v>9.69994571</v>
      </c>
    </row>
    <row r="26" spans="1:20">
      <c r="A26" s="15" t="s">
        <v>346</v>
      </c>
      <c r="B26" s="17" t="n">
        <v>4869</v>
      </c>
      <c r="C26" s="18">
        <f>(198.0/B26*100)</f>
        <v/>
      </c>
      <c r="D26" s="19" t="n">
        <v>4671</v>
      </c>
      <c r="E26" s="18" t="n">
        <v>464.67149027</v>
      </c>
      <c r="F26" s="20" t="n">
        <v>3.78542193</v>
      </c>
      <c r="G26" s="18" t="n">
        <v>478.91347431</v>
      </c>
      <c r="H26" s="20" t="n">
        <v>2.54013133</v>
      </c>
      <c r="I26" s="18" t="n">
        <v>492.55705119</v>
      </c>
      <c r="J26" s="20" t="n">
        <v>3.78564834</v>
      </c>
      <c r="K26" s="18" t="n">
        <v>510.65893914</v>
      </c>
      <c r="L26" s="20" t="n">
        <v>2.28589669</v>
      </c>
      <c r="M26" s="18" t="s">
        <v>327</v>
      </c>
      <c r="N26" s="20" t="s">
        <v>327</v>
      </c>
      <c r="O26" s="18" t="s">
        <v>327</v>
      </c>
      <c r="P26" s="20" t="s">
        <v>327</v>
      </c>
      <c r="Q26" s="18" t="s">
        <v>327</v>
      </c>
      <c r="R26" s="20" t="s">
        <v>327</v>
      </c>
      <c r="S26" s="18" t="n">
        <v>464.68759525</v>
      </c>
      <c r="T26" s="20" t="n">
        <v>6.26132293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458.31133201</v>
      </c>
      <c r="F32" s="20" t="n">
        <v>3.84128307</v>
      </c>
      <c r="G32" s="18" t="n">
        <v>494.55134164</v>
      </c>
      <c r="H32" s="20" t="n">
        <v>3.674008</v>
      </c>
      <c r="I32" s="18" t="n">
        <v>501.96648222</v>
      </c>
      <c r="J32" s="20" t="n">
        <v>3.76615146</v>
      </c>
      <c r="K32" s="18" t="n">
        <v>525.12986586</v>
      </c>
      <c r="L32" s="20" t="n">
        <v>3.29669784</v>
      </c>
      <c r="M32" s="18" t="s">
        <v>327</v>
      </c>
      <c r="N32" s="20" t="s">
        <v>327</v>
      </c>
      <c r="O32" s="18" t="s">
        <v>327</v>
      </c>
      <c r="P32" s="20" t="s">
        <v>327</v>
      </c>
      <c r="Q32" s="18" t="s">
        <v>327</v>
      </c>
      <c r="R32" s="20" t="s">
        <v>327</v>
      </c>
      <c r="S32" s="18" t="n">
        <v>458.15555303</v>
      </c>
      <c r="T32" s="20" t="n">
        <v>8.38380965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424.90736246</v>
      </c>
      <c r="F34" s="20" t="n">
        <v>3.77806593</v>
      </c>
      <c r="G34" s="18" t="n">
        <v>454.06451378</v>
      </c>
      <c r="H34" s="20" t="n">
        <v>3.40671436</v>
      </c>
      <c r="I34" s="18" t="n">
        <v>476.93090177</v>
      </c>
      <c r="J34" s="20" t="n">
        <v>4.78625153</v>
      </c>
      <c r="K34" s="18" t="n">
        <v>487.66758785</v>
      </c>
      <c r="L34" s="20" t="n">
        <v>3.34829575</v>
      </c>
      <c r="M34" s="18" t="s">
        <v>327</v>
      </c>
      <c r="N34" s="20" t="s">
        <v>327</v>
      </c>
      <c r="O34" s="18" t="n">
        <v>306.56969545</v>
      </c>
      <c r="P34" s="20" t="n">
        <v>10.27624616</v>
      </c>
      <c r="Q34" s="18" t="s">
        <v>327</v>
      </c>
      <c r="R34" s="20" t="s">
        <v>327</v>
      </c>
      <c r="S34" s="18" t="n">
        <v>444.37712499</v>
      </c>
      <c r="T34" s="20" t="n">
        <v>5.08125056</v>
      </c>
    </row>
    <row r="35" spans="1:20">
      <c r="A35" s="15" t="s">
        <v>355</v>
      </c>
      <c r="B35" s="17" t="n">
        <v>6406</v>
      </c>
      <c r="C35" s="18">
        <f>(126.0/B35*100)</f>
        <v/>
      </c>
      <c r="D35" s="19" t="n">
        <v>6280</v>
      </c>
      <c r="E35" s="18" t="n">
        <v>482.04985737</v>
      </c>
      <c r="F35" s="20" t="n">
        <v>3.24678103</v>
      </c>
      <c r="G35" s="18" t="n">
        <v>514.23727108</v>
      </c>
      <c r="H35" s="20" t="n">
        <v>3.26558811</v>
      </c>
      <c r="I35" s="18" t="n">
        <v>525.62195031</v>
      </c>
      <c r="J35" s="20" t="n">
        <v>3.74073651</v>
      </c>
      <c r="K35" s="18" t="n">
        <v>527.56657117</v>
      </c>
      <c r="L35" s="20" t="n">
        <v>3.23514246</v>
      </c>
      <c r="M35" s="18" t="s">
        <v>327</v>
      </c>
      <c r="N35" s="20" t="s">
        <v>327</v>
      </c>
      <c r="O35" s="18" t="n">
        <v>374.85244494</v>
      </c>
      <c r="P35" s="20" t="n">
        <v>5.84040672</v>
      </c>
      <c r="Q35" s="18" t="s">
        <v>327</v>
      </c>
      <c r="R35" s="20" t="s">
        <v>327</v>
      </c>
      <c r="S35" s="18" t="n">
        <v>510.72892839</v>
      </c>
      <c r="T35" s="20" t="n">
        <v>4.54523592</v>
      </c>
    </row>
    <row r="36" spans="1:20">
      <c r="A36" s="15" t="s">
        <v>356</v>
      </c>
      <c r="B36" s="17" t="n">
        <v>6736</v>
      </c>
      <c r="C36" s="18">
        <f>(145.0/B36*100)</f>
        <v/>
      </c>
      <c r="D36" s="19" t="n">
        <v>6591</v>
      </c>
      <c r="E36" s="18" t="n">
        <v>435.2317528</v>
      </c>
      <c r="F36" s="20" t="n">
        <v>5.30570292</v>
      </c>
      <c r="G36" s="18" t="n">
        <v>468.72296066</v>
      </c>
      <c r="H36" s="20" t="n">
        <v>3.33382147</v>
      </c>
      <c r="I36" s="18" t="n">
        <v>500.20934002</v>
      </c>
      <c r="J36" s="20" t="n">
        <v>3.09240855</v>
      </c>
      <c r="K36" s="18" t="n">
        <v>509.62381235</v>
      </c>
      <c r="L36" s="20" t="n">
        <v>2.37053049</v>
      </c>
      <c r="M36" s="18" t="s">
        <v>327</v>
      </c>
      <c r="N36" s="20" t="s">
        <v>327</v>
      </c>
      <c r="O36" s="18" t="s">
        <v>327</v>
      </c>
      <c r="P36" s="20" t="s">
        <v>327</v>
      </c>
      <c r="Q36" s="18" t="s">
        <v>327</v>
      </c>
      <c r="R36" s="20" t="s">
        <v>327</v>
      </c>
      <c r="S36" s="18" t="n">
        <v>463.40351634</v>
      </c>
      <c r="T36" s="20" t="n">
        <v>4.73784711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456.98830957</v>
      </c>
      <c r="F40" s="20" t="n">
        <v>4.302187</v>
      </c>
      <c r="G40" s="18" t="n">
        <v>510.16056924</v>
      </c>
      <c r="H40" s="20" t="n">
        <v>3.29677893</v>
      </c>
      <c r="I40" s="18" t="n">
        <v>526.78377381</v>
      </c>
      <c r="J40" s="20" t="n">
        <v>6.28664872</v>
      </c>
      <c r="K40" s="18" t="n">
        <v>536.82517338</v>
      </c>
      <c r="L40" s="20" t="n">
        <v>4.35557488</v>
      </c>
      <c r="M40" s="18" t="s">
        <v>327</v>
      </c>
      <c r="N40" s="20" t="s">
        <v>327</v>
      </c>
      <c r="O40" s="18" t="n">
        <v>496.75531263</v>
      </c>
      <c r="P40" s="20" t="n">
        <v>2.35939816</v>
      </c>
      <c r="Q40" s="18" t="s">
        <v>327</v>
      </c>
      <c r="R40" s="20" t="s">
        <v>327</v>
      </c>
      <c r="S40" s="18" t="n">
        <v>463.05427658</v>
      </c>
      <c r="T40" s="20" t="n">
        <v>7.160902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422.5624396</v>
      </c>
      <c r="F47" s="20" t="n">
        <v>4.52925188</v>
      </c>
      <c r="G47" s="18" t="n">
        <v>470.26557141</v>
      </c>
      <c r="H47" s="20" t="n">
        <v>5.2322818</v>
      </c>
      <c r="I47" s="18" t="n">
        <v>474.66090129</v>
      </c>
      <c r="J47" s="20" t="n">
        <v>5.77406783</v>
      </c>
      <c r="K47" s="18" t="n">
        <v>444.8745071</v>
      </c>
      <c r="L47" s="20" t="n">
        <v>5.7591805</v>
      </c>
      <c r="M47" s="18" t="s">
        <v>327</v>
      </c>
      <c r="N47" s="20" t="s">
        <v>327</v>
      </c>
      <c r="O47" s="18" t="s">
        <v>327</v>
      </c>
      <c r="P47" s="20" t="s">
        <v>327</v>
      </c>
      <c r="Q47" s="18" t="s">
        <v>327</v>
      </c>
      <c r="R47" s="20" t="s">
        <v>327</v>
      </c>
      <c r="S47" s="18" t="n">
        <v>435.08218201</v>
      </c>
      <c r="T47" s="20" t="n">
        <v>4.67082116</v>
      </c>
    </row>
    <row r="48" spans="1:20">
      <c r="A48" s="15" t="s">
        <v>368</v>
      </c>
      <c r="B48" s="17" t="n">
        <v>9841</v>
      </c>
      <c r="C48" s="18">
        <f>(34.0/B48*100)</f>
        <v/>
      </c>
      <c r="D48" s="19" t="n">
        <v>9807</v>
      </c>
      <c r="E48" s="18" t="n">
        <v>496.10404303</v>
      </c>
      <c r="F48" s="20" t="n">
        <v>4.9473065</v>
      </c>
      <c r="G48" s="18" t="n">
        <v>512.99695199</v>
      </c>
      <c r="H48" s="20" t="n">
        <v>5.066932</v>
      </c>
      <c r="I48" s="18" t="n">
        <v>518.96699703</v>
      </c>
      <c r="J48" s="20" t="n">
        <v>10.18063314</v>
      </c>
      <c r="K48" s="18" t="n">
        <v>542.79170325</v>
      </c>
      <c r="L48" s="20" t="n">
        <v>4.9861477</v>
      </c>
      <c r="M48" s="18" t="s">
        <v>327</v>
      </c>
      <c r="N48" s="20" t="s">
        <v>327</v>
      </c>
      <c r="O48" s="18" t="s">
        <v>327</v>
      </c>
      <c r="P48" s="20" t="s">
        <v>327</v>
      </c>
      <c r="Q48" s="18" t="s">
        <v>327</v>
      </c>
      <c r="R48" s="20" t="s">
        <v>327</v>
      </c>
      <c r="S48" s="18" t="n">
        <v>459.39322235</v>
      </c>
      <c r="T48" s="20" t="n">
        <v>11.32511721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421.12046451</v>
      </c>
      <c r="F52" s="20" t="n">
        <v>3.4297327</v>
      </c>
      <c r="G52" s="18" t="n">
        <v>464.33883483</v>
      </c>
      <c r="H52" s="20" t="n">
        <v>3.60299986</v>
      </c>
      <c r="I52" s="18" t="n">
        <v>490.47459144</v>
      </c>
      <c r="J52" s="20" t="n">
        <v>4.09921922</v>
      </c>
      <c r="K52" s="18" t="n">
        <v>495.27558043</v>
      </c>
      <c r="L52" s="20" t="n">
        <v>2.64875787</v>
      </c>
      <c r="M52" s="18" t="s">
        <v>327</v>
      </c>
      <c r="N52" s="20" t="s">
        <v>327</v>
      </c>
      <c r="O52" s="18" t="s">
        <v>327</v>
      </c>
      <c r="P52" s="20" t="s">
        <v>327</v>
      </c>
      <c r="Q52" s="18" t="s">
        <v>327</v>
      </c>
      <c r="R52" s="20" t="s">
        <v>327</v>
      </c>
      <c r="S52" s="18" t="n">
        <v>425.23122169</v>
      </c>
      <c r="T52" s="20" t="n">
        <v>5.82594314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502.8313819</v>
      </c>
      <c r="F56" s="20" t="n">
        <v>3.41921324</v>
      </c>
      <c r="G56" s="18" t="n">
        <v>519.6052893999999</v>
      </c>
      <c r="H56" s="20" t="n">
        <v>3.12151847</v>
      </c>
      <c r="I56" s="18" t="n">
        <v>535.16385608</v>
      </c>
      <c r="J56" s="20" t="n">
        <v>3.73639784</v>
      </c>
      <c r="K56" s="18" t="n">
        <v>532.3016706</v>
      </c>
      <c r="L56" s="20" t="n">
        <v>3.04993536</v>
      </c>
      <c r="M56" s="18" t="s">
        <v>327</v>
      </c>
      <c r="N56" s="20" t="s">
        <v>327</v>
      </c>
      <c r="O56" s="18" t="s">
        <v>327</v>
      </c>
      <c r="P56" s="20" t="s">
        <v>327</v>
      </c>
      <c r="Q56" s="18" t="s">
        <v>327</v>
      </c>
      <c r="R56" s="20" t="s">
        <v>327</v>
      </c>
      <c r="S56" s="18" t="n">
        <v>511.95874842</v>
      </c>
      <c r="T56" s="20" t="n">
        <v>9.384858059999999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437.94538034</v>
      </c>
      <c r="F61" s="20" t="n">
        <v>3.34804577</v>
      </c>
      <c r="G61" s="18" t="n">
        <v>471.16075295</v>
      </c>
      <c r="H61" s="20" t="n">
        <v>4.62410318</v>
      </c>
      <c r="I61" s="18" t="n">
        <v>484.57031978</v>
      </c>
      <c r="J61" s="20" t="n">
        <v>4.65592798</v>
      </c>
      <c r="K61" s="18" t="n">
        <v>496.33966247</v>
      </c>
      <c r="L61" s="20" t="n">
        <v>3.04081666</v>
      </c>
      <c r="M61" s="18" t="s">
        <v>327</v>
      </c>
      <c r="N61" s="20" t="s">
        <v>327</v>
      </c>
      <c r="O61" s="18" t="s">
        <v>327</v>
      </c>
      <c r="P61" s="20" t="s">
        <v>327</v>
      </c>
      <c r="Q61" s="18" t="s">
        <v>327</v>
      </c>
      <c r="R61" s="20" t="s">
        <v>327</v>
      </c>
      <c r="S61" s="18" t="n">
        <v>431.93949379</v>
      </c>
      <c r="T61" s="20" t="n">
        <v>6.0060381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367.47750788</v>
      </c>
      <c r="F67" s="20" t="n">
        <v>2.40262512</v>
      </c>
      <c r="G67" s="18" t="n">
        <v>420.95056756</v>
      </c>
      <c r="H67" s="20" t="n">
        <v>3.45649316</v>
      </c>
      <c r="I67" s="18" t="n">
        <v>417.12519855</v>
      </c>
      <c r="J67" s="20" t="n">
        <v>5.68131938</v>
      </c>
      <c r="K67" s="18" t="n">
        <v>420.0437209</v>
      </c>
      <c r="L67" s="20" t="n">
        <v>3.02899917</v>
      </c>
      <c r="M67" s="18" t="s">
        <v>327</v>
      </c>
      <c r="N67" s="20" t="s">
        <v>327</v>
      </c>
      <c r="O67" s="18" t="s">
        <v>327</v>
      </c>
      <c r="P67" s="20" t="s">
        <v>327</v>
      </c>
      <c r="Q67" s="18" t="s">
        <v>327</v>
      </c>
      <c r="R67" s="20" t="s">
        <v>327</v>
      </c>
      <c r="S67" s="18" t="n">
        <v>354.29369609</v>
      </c>
      <c r="T67" s="20" t="n">
        <v>8.86343608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410.36676756</v>
      </c>
      <c r="F73" s="20" t="n">
        <v>2.80947864</v>
      </c>
      <c r="G73" s="18" t="n">
        <v>430.29539462</v>
      </c>
      <c r="H73" s="20" t="n">
        <v>3.74590676</v>
      </c>
      <c r="I73" s="18" t="n">
        <v>413.73829705</v>
      </c>
      <c r="J73" s="20" t="n">
        <v>4.92846882</v>
      </c>
      <c r="K73" s="18" t="n">
        <v>436.64710397</v>
      </c>
      <c r="L73" s="20" t="n">
        <v>4.0407012</v>
      </c>
      <c r="M73" s="18" t="s">
        <v>327</v>
      </c>
      <c r="N73" s="20" t="s">
        <v>327</v>
      </c>
      <c r="O73" s="18" t="s">
        <v>327</v>
      </c>
      <c r="P73" s="20" t="s">
        <v>327</v>
      </c>
      <c r="Q73" s="18" t="s">
        <v>327</v>
      </c>
      <c r="R73" s="20" t="s">
        <v>327</v>
      </c>
      <c r="S73" s="18" t="n">
        <v>388.76674626</v>
      </c>
      <c r="T73" s="20" t="n">
        <v>7.18286282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473.38687123</v>
      </c>
      <c r="F7" s="20" t="n">
        <v>3.72737853</v>
      </c>
      <c r="G7" s="18" t="n">
        <v>500.51303407</v>
      </c>
      <c r="H7" s="20" t="n">
        <v>2.98844174</v>
      </c>
      <c r="I7" s="18" t="n">
        <v>517.31066163</v>
      </c>
      <c r="J7" s="20" t="n">
        <v>5.65349948</v>
      </c>
      <c r="K7" s="18" t="n">
        <v>532.62819896</v>
      </c>
      <c r="L7" s="20" t="n">
        <v>2.07466195</v>
      </c>
      <c r="M7" s="18" t="s">
        <v>327</v>
      </c>
      <c r="N7" s="20" t="s">
        <v>327</v>
      </c>
      <c r="O7" s="18" t="s">
        <v>327</v>
      </c>
      <c r="P7" s="20" t="s">
        <v>327</v>
      </c>
      <c r="Q7" s="18" t="s">
        <v>327</v>
      </c>
      <c r="R7" s="20" t="s">
        <v>327</v>
      </c>
      <c r="S7" s="18" t="n">
        <v>481.8514378</v>
      </c>
      <c r="T7" s="20" t="n">
        <v>3.52163704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457.39069481</v>
      </c>
      <c r="F9" s="20" t="n">
        <v>6.91013282</v>
      </c>
      <c r="G9" s="18" t="n">
        <v>478.91014041</v>
      </c>
      <c r="H9" s="20" t="n">
        <v>6.58671016</v>
      </c>
      <c r="I9" s="18" t="n">
        <v>491.5768203</v>
      </c>
      <c r="J9" s="20" t="n">
        <v>9.40400333</v>
      </c>
      <c r="K9" s="18" t="s">
        <v>327</v>
      </c>
      <c r="L9" s="20" t="s">
        <v>327</v>
      </c>
      <c r="M9" s="18" t="s">
        <v>327</v>
      </c>
      <c r="N9" s="20" t="s">
        <v>327</v>
      </c>
      <c r="O9" s="18" t="n">
        <v>374.78530698</v>
      </c>
      <c r="P9" s="20" t="n">
        <v>11.62763904</v>
      </c>
      <c r="Q9" s="18" t="s">
        <v>327</v>
      </c>
      <c r="R9" s="20" t="s">
        <v>327</v>
      </c>
      <c r="S9" s="18" t="n">
        <v>455.29762458</v>
      </c>
      <c r="T9" s="20" t="n">
        <v>5.80362775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437.05519436</v>
      </c>
      <c r="F13" s="20" t="n">
        <v>5.92130946</v>
      </c>
      <c r="G13" s="18" t="n">
        <v>451.10912319</v>
      </c>
      <c r="H13" s="20" t="n">
        <v>6.97133875</v>
      </c>
      <c r="I13" s="18" t="n">
        <v>466.36281716</v>
      </c>
      <c r="J13" s="20" t="n">
        <v>13.30657813</v>
      </c>
      <c r="K13" s="18" t="n">
        <v>514.6732124</v>
      </c>
      <c r="L13" s="20" t="n">
        <v>2.46720168</v>
      </c>
      <c r="M13" s="18" t="s">
        <v>327</v>
      </c>
      <c r="N13" s="20" t="s">
        <v>327</v>
      </c>
      <c r="O13" s="18" t="n">
        <v>436.36003517</v>
      </c>
      <c r="P13" s="20" t="n">
        <v>6.43426798</v>
      </c>
      <c r="Q13" s="18" t="s">
        <v>327</v>
      </c>
      <c r="R13" s="20" t="s">
        <v>327</v>
      </c>
      <c r="S13" s="18" t="n">
        <v>451.52318503</v>
      </c>
      <c r="T13" s="20" t="n">
        <v>5.90135771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402.25564922</v>
      </c>
      <c r="F18" s="20" t="n">
        <v>5.43660655</v>
      </c>
      <c r="G18" s="18" t="n">
        <v>459.99696047</v>
      </c>
      <c r="H18" s="20" t="n">
        <v>4.09098365</v>
      </c>
      <c r="I18" s="18" t="n">
        <v>488.39907322</v>
      </c>
      <c r="J18" s="20" t="n">
        <v>3.33470744</v>
      </c>
      <c r="K18" s="18" t="n">
        <v>454.20344007</v>
      </c>
      <c r="L18" s="20" t="n">
        <v>5.11545222</v>
      </c>
      <c r="M18" s="18" t="s">
        <v>327</v>
      </c>
      <c r="N18" s="20" t="s">
        <v>327</v>
      </c>
      <c r="O18" s="18" t="s">
        <v>327</v>
      </c>
      <c r="P18" s="20" t="s">
        <v>327</v>
      </c>
      <c r="Q18" s="18" t="s">
        <v>327</v>
      </c>
      <c r="R18" s="20" t="s">
        <v>327</v>
      </c>
      <c r="S18" s="18" t="n">
        <v>412.35640941</v>
      </c>
      <c r="T18" s="20" t="n">
        <v>7.48416515</v>
      </c>
    </row>
    <row r="19" spans="1:20">
      <c r="A19" s="15" t="s">
        <v>339</v>
      </c>
      <c r="B19" s="17" t="n">
        <v>5658</v>
      </c>
      <c r="C19" s="18">
        <f>(297.0/B19*100)</f>
        <v/>
      </c>
      <c r="D19" s="19" t="n">
        <v>5361</v>
      </c>
      <c r="E19" s="18" t="n">
        <v>418.71365558</v>
      </c>
      <c r="F19" s="20" t="n">
        <v>6.5033609</v>
      </c>
      <c r="G19" s="18" t="n">
        <v>462.13156645</v>
      </c>
      <c r="H19" s="20" t="n">
        <v>4.45170293</v>
      </c>
      <c r="I19" s="18" t="n">
        <v>475.14833383</v>
      </c>
      <c r="J19" s="20" t="n">
        <v>5.0879372</v>
      </c>
      <c r="K19" s="18" t="n">
        <v>494.0257269</v>
      </c>
      <c r="L19" s="20" t="n">
        <v>2.65626595</v>
      </c>
      <c r="M19" s="18" t="s">
        <v>327</v>
      </c>
      <c r="N19" s="20" t="s">
        <v>327</v>
      </c>
      <c r="O19" s="18" t="s">
        <v>327</v>
      </c>
      <c r="P19" s="20" t="s">
        <v>327</v>
      </c>
      <c r="Q19" s="18" t="s">
        <v>327</v>
      </c>
      <c r="R19" s="20" t="s">
        <v>327</v>
      </c>
      <c r="S19" s="18" t="n">
        <v>440.42015237</v>
      </c>
      <c r="T19" s="20" t="n">
        <v>6.60943133</v>
      </c>
    </row>
    <row r="20" spans="1:20">
      <c r="A20" s="15" t="s">
        <v>340</v>
      </c>
      <c r="B20" s="17" t="n">
        <v>3371</v>
      </c>
      <c r="C20" s="18">
        <f>(82.0/B20*100)</f>
        <v/>
      </c>
      <c r="D20" s="19" t="n">
        <v>3289</v>
      </c>
      <c r="E20" s="18" t="n">
        <v>429.09539221</v>
      </c>
      <c r="F20" s="20" t="n">
        <v>5.93113278</v>
      </c>
      <c r="G20" s="18" t="n">
        <v>457.29990626</v>
      </c>
      <c r="H20" s="20" t="n">
        <v>4.62797138</v>
      </c>
      <c r="I20" s="18" t="n">
        <v>451.15386271</v>
      </c>
      <c r="J20" s="20" t="n">
        <v>8.769814090000001</v>
      </c>
      <c r="K20" s="18" t="n">
        <v>489.50115944</v>
      </c>
      <c r="L20" s="20" t="n">
        <v>2.03805847</v>
      </c>
      <c r="M20" s="18" t="s">
        <v>327</v>
      </c>
      <c r="N20" s="20" t="s">
        <v>327</v>
      </c>
      <c r="O20" s="18" t="s">
        <v>327</v>
      </c>
      <c r="P20" s="20" t="s">
        <v>327</v>
      </c>
      <c r="Q20" s="18" t="s">
        <v>327</v>
      </c>
      <c r="R20" s="20" t="s">
        <v>327</v>
      </c>
      <c r="S20" s="18" t="n">
        <v>424.25082299</v>
      </c>
      <c r="T20" s="20" t="n">
        <v>5.42707166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438.15693299</v>
      </c>
      <c r="F23" s="20" t="n">
        <v>5.37280089</v>
      </c>
      <c r="G23" s="18" t="n">
        <v>464.7497211</v>
      </c>
      <c r="H23" s="20" t="n">
        <v>3.30312022</v>
      </c>
      <c r="I23" s="18" t="n">
        <v>482.9892844</v>
      </c>
      <c r="J23" s="20" t="n">
        <v>6.2054814</v>
      </c>
      <c r="K23" s="18" t="n">
        <v>503.17371687</v>
      </c>
      <c r="L23" s="20" t="n">
        <v>2.69439212</v>
      </c>
      <c r="M23" s="18" t="s">
        <v>327</v>
      </c>
      <c r="N23" s="20" t="s">
        <v>327</v>
      </c>
      <c r="O23" s="18" t="s">
        <v>327</v>
      </c>
      <c r="P23" s="20" t="s">
        <v>327</v>
      </c>
      <c r="Q23" s="18" t="s">
        <v>327</v>
      </c>
      <c r="R23" s="20" t="s">
        <v>327</v>
      </c>
      <c r="S23" s="18" t="n">
        <v>433.79440008</v>
      </c>
      <c r="T23" s="20" t="n">
        <v>5.99050706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496.27545731</v>
      </c>
      <c r="F25" s="20" t="n">
        <v>5.33479506</v>
      </c>
      <c r="G25" s="18" t="n">
        <v>522.89285096</v>
      </c>
      <c r="H25" s="20" t="n">
        <v>3.79509155</v>
      </c>
      <c r="I25" s="18" t="n">
        <v>550.28947254</v>
      </c>
      <c r="J25" s="20" t="n">
        <v>3.32902243</v>
      </c>
      <c r="K25" s="18" t="n">
        <v>487.54341912</v>
      </c>
      <c r="L25" s="20" t="n">
        <v>5.03750822</v>
      </c>
      <c r="M25" s="18" t="s">
        <v>327</v>
      </c>
      <c r="N25" s="20" t="s">
        <v>327</v>
      </c>
      <c r="O25" s="18" t="s">
        <v>327</v>
      </c>
      <c r="P25" s="20" t="s">
        <v>327</v>
      </c>
      <c r="Q25" s="18" t="s">
        <v>327</v>
      </c>
      <c r="R25" s="20" t="s">
        <v>327</v>
      </c>
      <c r="S25" s="18" t="n">
        <v>462.51759136</v>
      </c>
      <c r="T25" s="20" t="n">
        <v>9.201964050000001</v>
      </c>
    </row>
    <row r="26" spans="1:20">
      <c r="A26" s="15" t="s">
        <v>346</v>
      </c>
      <c r="B26" s="17" t="n">
        <v>4869</v>
      </c>
      <c r="C26" s="18">
        <f>(198.0/B26*100)</f>
        <v/>
      </c>
      <c r="D26" s="19" t="n">
        <v>4671</v>
      </c>
      <c r="E26" s="18" t="n">
        <v>465.19231756</v>
      </c>
      <c r="F26" s="20" t="n">
        <v>3.67331486</v>
      </c>
      <c r="G26" s="18" t="n">
        <v>482.79984821</v>
      </c>
      <c r="H26" s="20" t="n">
        <v>2.43274686</v>
      </c>
      <c r="I26" s="18" t="n">
        <v>488.42636615</v>
      </c>
      <c r="J26" s="20" t="n">
        <v>4.89323789</v>
      </c>
      <c r="K26" s="18" t="n">
        <v>510.65893914</v>
      </c>
      <c r="L26" s="20" t="n">
        <v>2.28589669</v>
      </c>
      <c r="M26" s="18" t="s">
        <v>327</v>
      </c>
      <c r="N26" s="20" t="s">
        <v>327</v>
      </c>
      <c r="O26" s="18" t="s">
        <v>327</v>
      </c>
      <c r="P26" s="20" t="s">
        <v>327</v>
      </c>
      <c r="Q26" s="18" t="s">
        <v>327</v>
      </c>
      <c r="R26" s="20" t="s">
        <v>327</v>
      </c>
      <c r="S26" s="18" t="n">
        <v>454.76633836</v>
      </c>
      <c r="T26" s="20" t="n">
        <v>5.73158029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474.25221684</v>
      </c>
      <c r="F32" s="20" t="n">
        <v>3.44470297</v>
      </c>
      <c r="G32" s="18" t="n">
        <v>488.8370843</v>
      </c>
      <c r="H32" s="20" t="n">
        <v>3.4015084</v>
      </c>
      <c r="I32" s="18" t="n">
        <v>505.78722028</v>
      </c>
      <c r="J32" s="20" t="n">
        <v>4.58606909</v>
      </c>
      <c r="K32" s="18" t="n">
        <v>525.12986586</v>
      </c>
      <c r="L32" s="20" t="n">
        <v>3.29669784</v>
      </c>
      <c r="M32" s="18" t="s">
        <v>327</v>
      </c>
      <c r="N32" s="20" t="s">
        <v>327</v>
      </c>
      <c r="O32" s="18" t="s">
        <v>327</v>
      </c>
      <c r="P32" s="20" t="s">
        <v>327</v>
      </c>
      <c r="Q32" s="18" t="s">
        <v>327</v>
      </c>
      <c r="R32" s="20" t="s">
        <v>327</v>
      </c>
      <c r="S32" s="18" t="n">
        <v>445.56720377</v>
      </c>
      <c r="T32" s="20" t="n">
        <v>7.50188187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436.70014001</v>
      </c>
      <c r="F34" s="20" t="n">
        <v>4.4613579</v>
      </c>
      <c r="G34" s="18" t="n">
        <v>454.31744621</v>
      </c>
      <c r="H34" s="20" t="n">
        <v>2.96257313</v>
      </c>
      <c r="I34" s="18" t="n">
        <v>463.30694032</v>
      </c>
      <c r="J34" s="20" t="n">
        <v>5.50720915</v>
      </c>
      <c r="K34" s="18" t="n">
        <v>487.66758785</v>
      </c>
      <c r="L34" s="20" t="n">
        <v>3.34829575</v>
      </c>
      <c r="M34" s="18" t="s">
        <v>327</v>
      </c>
      <c r="N34" s="20" t="s">
        <v>327</v>
      </c>
      <c r="O34" s="18" t="n">
        <v>306.56969545</v>
      </c>
      <c r="P34" s="20" t="n">
        <v>10.27624616</v>
      </c>
      <c r="Q34" s="18" t="s">
        <v>327</v>
      </c>
      <c r="R34" s="20" t="s">
        <v>327</v>
      </c>
      <c r="S34" s="18" t="n">
        <v>435.25762844</v>
      </c>
      <c r="T34" s="20" t="n">
        <v>4.82295262</v>
      </c>
    </row>
    <row r="35" spans="1:20">
      <c r="A35" s="15" t="s">
        <v>355</v>
      </c>
      <c r="B35" s="17" t="n">
        <v>6406</v>
      </c>
      <c r="C35" s="18">
        <f>(126.0/B35*100)</f>
        <v/>
      </c>
      <c r="D35" s="19" t="n">
        <v>6280</v>
      </c>
      <c r="E35" s="18" t="n">
        <v>491.14163032</v>
      </c>
      <c r="F35" s="20" t="n">
        <v>3.435403</v>
      </c>
      <c r="G35" s="18" t="n">
        <v>514.60082048</v>
      </c>
      <c r="H35" s="20" t="n">
        <v>2.77916969</v>
      </c>
      <c r="I35" s="18" t="n">
        <v>517.50504985</v>
      </c>
      <c r="J35" s="20" t="n">
        <v>5.11128957</v>
      </c>
      <c r="K35" s="18" t="n">
        <v>527.56657117</v>
      </c>
      <c r="L35" s="20" t="n">
        <v>3.23514246</v>
      </c>
      <c r="M35" s="18" t="s">
        <v>327</v>
      </c>
      <c r="N35" s="20" t="s">
        <v>327</v>
      </c>
      <c r="O35" s="18" t="n">
        <v>374.85244494</v>
      </c>
      <c r="P35" s="20" t="n">
        <v>5.84040672</v>
      </c>
      <c r="Q35" s="18" t="s">
        <v>327</v>
      </c>
      <c r="R35" s="20" t="s">
        <v>327</v>
      </c>
      <c r="S35" s="18" t="n">
        <v>506.91998253</v>
      </c>
      <c r="T35" s="20" t="n">
        <v>4.49050536</v>
      </c>
    </row>
    <row r="36" spans="1:20">
      <c r="A36" s="15" t="s">
        <v>356</v>
      </c>
      <c r="B36" s="17" t="n">
        <v>6736</v>
      </c>
      <c r="C36" s="18">
        <f>(145.0/B36*100)</f>
        <v/>
      </c>
      <c r="D36" s="19" t="n">
        <v>6591</v>
      </c>
      <c r="E36" s="18" t="n">
        <v>442.1083259</v>
      </c>
      <c r="F36" s="20" t="n">
        <v>5.95826251</v>
      </c>
      <c r="G36" s="18" t="n">
        <v>470.57078745</v>
      </c>
      <c r="H36" s="20" t="n">
        <v>3.46267572</v>
      </c>
      <c r="I36" s="18" t="n">
        <v>497.25279828</v>
      </c>
      <c r="J36" s="20" t="n">
        <v>3.25544073</v>
      </c>
      <c r="K36" s="18" t="n">
        <v>509.62381235</v>
      </c>
      <c r="L36" s="20" t="n">
        <v>2.37053049</v>
      </c>
      <c r="M36" s="18" t="s">
        <v>327</v>
      </c>
      <c r="N36" s="20" t="s">
        <v>327</v>
      </c>
      <c r="O36" s="18" t="s">
        <v>327</v>
      </c>
      <c r="P36" s="20" t="s">
        <v>327</v>
      </c>
      <c r="Q36" s="18" t="s">
        <v>327</v>
      </c>
      <c r="R36" s="20" t="s">
        <v>327</v>
      </c>
      <c r="S36" s="18" t="n">
        <v>464.29819118</v>
      </c>
      <c r="T36" s="20" t="n">
        <v>4.88589052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471.45057903</v>
      </c>
      <c r="F40" s="20" t="n">
        <v>4.91001318</v>
      </c>
      <c r="G40" s="18" t="n">
        <v>509.63861936</v>
      </c>
      <c r="H40" s="20" t="n">
        <v>3.34515715</v>
      </c>
      <c r="I40" s="18" t="n">
        <v>513.61629834</v>
      </c>
      <c r="J40" s="20" t="n">
        <v>7.09006397</v>
      </c>
      <c r="K40" s="18" t="n">
        <v>536.82517338</v>
      </c>
      <c r="L40" s="20" t="n">
        <v>4.35557488</v>
      </c>
      <c r="M40" s="18" t="s">
        <v>327</v>
      </c>
      <c r="N40" s="20" t="s">
        <v>327</v>
      </c>
      <c r="O40" s="18" t="n">
        <v>496.75531263</v>
      </c>
      <c r="P40" s="20" t="n">
        <v>2.35939816</v>
      </c>
      <c r="Q40" s="18" t="s">
        <v>327</v>
      </c>
      <c r="R40" s="20" t="s">
        <v>327</v>
      </c>
      <c r="S40" s="18" t="n">
        <v>457.9537376</v>
      </c>
      <c r="T40" s="20" t="n">
        <v>6.46427132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433.5331904</v>
      </c>
      <c r="F47" s="20" t="n">
        <v>4.50176458</v>
      </c>
      <c r="G47" s="18" t="n">
        <v>464.17199939</v>
      </c>
      <c r="H47" s="20" t="n">
        <v>4.90962871</v>
      </c>
      <c r="I47" s="18" t="n">
        <v>468.44922295</v>
      </c>
      <c r="J47" s="20" t="n">
        <v>6.026936</v>
      </c>
      <c r="K47" s="18" t="n">
        <v>444.8745071</v>
      </c>
      <c r="L47" s="20" t="n">
        <v>5.7591805</v>
      </c>
      <c r="M47" s="18" t="s">
        <v>327</v>
      </c>
      <c r="N47" s="20" t="s">
        <v>327</v>
      </c>
      <c r="O47" s="18" t="s">
        <v>327</v>
      </c>
      <c r="P47" s="20" t="s">
        <v>327</v>
      </c>
      <c r="Q47" s="18" t="s">
        <v>327</v>
      </c>
      <c r="R47" s="20" t="s">
        <v>327</v>
      </c>
      <c r="S47" s="18" t="n">
        <v>429.79626753</v>
      </c>
      <c r="T47" s="20" t="n">
        <v>4.94533362</v>
      </c>
    </row>
    <row r="48" spans="1:20">
      <c r="A48" s="15" t="s">
        <v>368</v>
      </c>
      <c r="B48" s="17" t="n">
        <v>9841</v>
      </c>
      <c r="C48" s="18">
        <f>(34.0/B48*100)</f>
        <v/>
      </c>
      <c r="D48" s="19" t="n">
        <v>9807</v>
      </c>
      <c r="E48" s="18" t="n">
        <v>499.35142639</v>
      </c>
      <c r="F48" s="20" t="n">
        <v>4.88419866</v>
      </c>
      <c r="G48" s="18" t="n">
        <v>517.13731924</v>
      </c>
      <c r="H48" s="20" t="n">
        <v>5.39957039</v>
      </c>
      <c r="I48" s="18" t="n">
        <v>501.87862874</v>
      </c>
      <c r="J48" s="20" t="n">
        <v>9.311162299999999</v>
      </c>
      <c r="K48" s="18" t="n">
        <v>542.79170325</v>
      </c>
      <c r="L48" s="20" t="n">
        <v>4.9861477</v>
      </c>
      <c r="M48" s="18" t="s">
        <v>327</v>
      </c>
      <c r="N48" s="20" t="s">
        <v>327</v>
      </c>
      <c r="O48" s="18" t="s">
        <v>327</v>
      </c>
      <c r="P48" s="20" t="s">
        <v>327</v>
      </c>
      <c r="Q48" s="18" t="s">
        <v>327</v>
      </c>
      <c r="R48" s="20" t="s">
        <v>327</v>
      </c>
      <c r="S48" s="18" t="n">
        <v>446.57265458</v>
      </c>
      <c r="T48" s="20" t="n">
        <v>10.33556294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428.5804973</v>
      </c>
      <c r="F52" s="20" t="n">
        <v>3.85187026</v>
      </c>
      <c r="G52" s="18" t="n">
        <v>464.60883729</v>
      </c>
      <c r="H52" s="20" t="n">
        <v>3.47005988</v>
      </c>
      <c r="I52" s="18" t="n">
        <v>492.01395262</v>
      </c>
      <c r="J52" s="20" t="n">
        <v>4.51531371</v>
      </c>
      <c r="K52" s="18" t="n">
        <v>495.27558043</v>
      </c>
      <c r="L52" s="20" t="n">
        <v>2.64875787</v>
      </c>
      <c r="M52" s="18" t="s">
        <v>327</v>
      </c>
      <c r="N52" s="20" t="s">
        <v>327</v>
      </c>
      <c r="O52" s="18" t="s">
        <v>327</v>
      </c>
      <c r="P52" s="20" t="s">
        <v>327</v>
      </c>
      <c r="Q52" s="18" t="s">
        <v>327</v>
      </c>
      <c r="R52" s="20" t="s">
        <v>327</v>
      </c>
      <c r="S52" s="18" t="n">
        <v>421.52832027</v>
      </c>
      <c r="T52" s="20" t="n">
        <v>5.05529199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504.95546305</v>
      </c>
      <c r="F56" s="20" t="n">
        <v>3.49372147</v>
      </c>
      <c r="G56" s="18" t="n">
        <v>520.70890023</v>
      </c>
      <c r="H56" s="20" t="n">
        <v>3.07857024</v>
      </c>
      <c r="I56" s="18" t="n">
        <v>533.53077312</v>
      </c>
      <c r="J56" s="20" t="n">
        <v>4.39823422</v>
      </c>
      <c r="K56" s="18" t="n">
        <v>532.3016706</v>
      </c>
      <c r="L56" s="20" t="n">
        <v>3.04993536</v>
      </c>
      <c r="M56" s="18" t="s">
        <v>327</v>
      </c>
      <c r="N56" s="20" t="s">
        <v>327</v>
      </c>
      <c r="O56" s="18" t="s">
        <v>327</v>
      </c>
      <c r="P56" s="20" t="s">
        <v>327</v>
      </c>
      <c r="Q56" s="18" t="s">
        <v>327</v>
      </c>
      <c r="R56" s="20" t="s">
        <v>327</v>
      </c>
      <c r="S56" s="18" t="n">
        <v>506.22907144</v>
      </c>
      <c r="T56" s="20" t="n">
        <v>8.88238979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445.22106579</v>
      </c>
      <c r="F61" s="20" t="n">
        <v>3.32566887</v>
      </c>
      <c r="G61" s="18" t="n">
        <v>468.86647771</v>
      </c>
      <c r="H61" s="20" t="n">
        <v>3.91994309</v>
      </c>
      <c r="I61" s="18" t="n">
        <v>479.91380228</v>
      </c>
      <c r="J61" s="20" t="n">
        <v>6.18837482</v>
      </c>
      <c r="K61" s="18" t="n">
        <v>496.33966247</v>
      </c>
      <c r="L61" s="20" t="n">
        <v>3.04081666</v>
      </c>
      <c r="M61" s="18" t="s">
        <v>327</v>
      </c>
      <c r="N61" s="20" t="s">
        <v>327</v>
      </c>
      <c r="O61" s="18" t="s">
        <v>327</v>
      </c>
      <c r="P61" s="20" t="s">
        <v>327</v>
      </c>
      <c r="Q61" s="18" t="s">
        <v>327</v>
      </c>
      <c r="R61" s="20" t="s">
        <v>327</v>
      </c>
      <c r="S61" s="18" t="n">
        <v>428.64538265</v>
      </c>
      <c r="T61" s="20" t="n">
        <v>5.52642613</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370.84429282</v>
      </c>
      <c r="F67" s="20" t="n">
        <v>2.52312078</v>
      </c>
      <c r="G67" s="18" t="n">
        <v>415.12507131</v>
      </c>
      <c r="H67" s="20" t="n">
        <v>3.28304309</v>
      </c>
      <c r="I67" s="18" t="n">
        <v>411.06460326</v>
      </c>
      <c r="J67" s="20" t="n">
        <v>5.72758878</v>
      </c>
      <c r="K67" s="18" t="n">
        <v>420.0437209</v>
      </c>
      <c r="L67" s="20" t="n">
        <v>3.02899917</v>
      </c>
      <c r="M67" s="18" t="s">
        <v>327</v>
      </c>
      <c r="N67" s="20" t="s">
        <v>327</v>
      </c>
      <c r="O67" s="18" t="s">
        <v>327</v>
      </c>
      <c r="P67" s="20" t="s">
        <v>327</v>
      </c>
      <c r="Q67" s="18" t="s">
        <v>327</v>
      </c>
      <c r="R67" s="20" t="s">
        <v>327</v>
      </c>
      <c r="S67" s="18" t="n">
        <v>354.22047392</v>
      </c>
      <c r="T67" s="20" t="n">
        <v>5.8498459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412.63004261</v>
      </c>
      <c r="F73" s="20" t="n">
        <v>2.79431133</v>
      </c>
      <c r="G73" s="18" t="n">
        <v>429.42774397</v>
      </c>
      <c r="H73" s="20" t="n">
        <v>3.8552638</v>
      </c>
      <c r="I73" s="18" t="n">
        <v>410.74924876</v>
      </c>
      <c r="J73" s="20" t="n">
        <v>4.73530473</v>
      </c>
      <c r="K73" s="18" t="n">
        <v>436.64710397</v>
      </c>
      <c r="L73" s="20" t="n">
        <v>4.0407012</v>
      </c>
      <c r="M73" s="18" t="s">
        <v>327</v>
      </c>
      <c r="N73" s="20" t="s">
        <v>327</v>
      </c>
      <c r="O73" s="18" t="s">
        <v>327</v>
      </c>
      <c r="P73" s="20" t="s">
        <v>327</v>
      </c>
      <c r="Q73" s="18" t="s">
        <v>327</v>
      </c>
      <c r="R73" s="20" t="s">
        <v>327</v>
      </c>
      <c r="S73" s="18" t="n">
        <v>385.48190789</v>
      </c>
      <c r="T73" s="20" t="n">
        <v>7.75057412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471.70390035</v>
      </c>
      <c r="F7" s="20" t="n">
        <v>3.43163475</v>
      </c>
      <c r="G7" s="18" t="n">
        <v>494.79116487</v>
      </c>
      <c r="H7" s="20" t="n">
        <v>3.15624803</v>
      </c>
      <c r="I7" s="18" t="n">
        <v>532.16862842</v>
      </c>
      <c r="J7" s="20" t="n">
        <v>4.90055542</v>
      </c>
      <c r="K7" s="18" t="n">
        <v>532.62819896</v>
      </c>
      <c r="L7" s="20" t="n">
        <v>2.07466195</v>
      </c>
      <c r="M7" s="18" t="s">
        <v>327</v>
      </c>
      <c r="N7" s="20" t="s">
        <v>327</v>
      </c>
      <c r="O7" s="18" t="s">
        <v>327</v>
      </c>
      <c r="P7" s="20" t="s">
        <v>327</v>
      </c>
      <c r="Q7" s="18" t="s">
        <v>327</v>
      </c>
      <c r="R7" s="20" t="s">
        <v>327</v>
      </c>
      <c r="S7" s="18" t="n">
        <v>482.66458349</v>
      </c>
      <c r="T7" s="20" t="n">
        <v>3.56778965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454.19807314</v>
      </c>
      <c r="F9" s="20" t="n">
        <v>6.16991125</v>
      </c>
      <c r="G9" s="18" t="n">
        <v>474.71643674</v>
      </c>
      <c r="H9" s="20" t="n">
        <v>6.51562597</v>
      </c>
      <c r="I9" s="18" t="n">
        <v>497.36385862</v>
      </c>
      <c r="J9" s="20" t="n">
        <v>7.30329588</v>
      </c>
      <c r="K9" s="18" t="s">
        <v>327</v>
      </c>
      <c r="L9" s="20" t="s">
        <v>327</v>
      </c>
      <c r="M9" s="18" t="s">
        <v>327</v>
      </c>
      <c r="N9" s="20" t="s">
        <v>327</v>
      </c>
      <c r="O9" s="18" t="n">
        <v>374.78530698</v>
      </c>
      <c r="P9" s="20" t="n">
        <v>11.62763904</v>
      </c>
      <c r="Q9" s="18" t="s">
        <v>327</v>
      </c>
      <c r="R9" s="20" t="s">
        <v>327</v>
      </c>
      <c r="S9" s="18" t="n">
        <v>454.62044851</v>
      </c>
      <c r="T9" s="20" t="n">
        <v>5.96834232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442.86856336</v>
      </c>
      <c r="F13" s="20" t="n">
        <v>6.70553215</v>
      </c>
      <c r="G13" s="18" t="n">
        <v>441.29649406</v>
      </c>
      <c r="H13" s="20" t="n">
        <v>6.86821796</v>
      </c>
      <c r="I13" s="18" t="n">
        <v>462.43002433</v>
      </c>
      <c r="J13" s="20" t="n">
        <v>9.149081560000001</v>
      </c>
      <c r="K13" s="18" t="n">
        <v>514.6732124</v>
      </c>
      <c r="L13" s="20" t="n">
        <v>2.46720168</v>
      </c>
      <c r="M13" s="18" t="s">
        <v>327</v>
      </c>
      <c r="N13" s="20" t="s">
        <v>327</v>
      </c>
      <c r="O13" s="18" t="n">
        <v>436.36003517</v>
      </c>
      <c r="P13" s="20" t="n">
        <v>6.43426798</v>
      </c>
      <c r="Q13" s="18" t="s">
        <v>327</v>
      </c>
      <c r="R13" s="20" t="s">
        <v>327</v>
      </c>
      <c r="S13" s="18" t="n">
        <v>452.19796557</v>
      </c>
      <c r="T13" s="20" t="n">
        <v>5.77336224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398.6222693</v>
      </c>
      <c r="F18" s="20" t="n">
        <v>4.16104371</v>
      </c>
      <c r="G18" s="18" t="n">
        <v>455.67324036</v>
      </c>
      <c r="H18" s="20" t="n">
        <v>4.01928299</v>
      </c>
      <c r="I18" s="18" t="n">
        <v>487.28354677</v>
      </c>
      <c r="J18" s="20" t="n">
        <v>3.54821825</v>
      </c>
      <c r="K18" s="18" t="n">
        <v>454.20344007</v>
      </c>
      <c r="L18" s="20" t="n">
        <v>5.11545222</v>
      </c>
      <c r="M18" s="18" t="s">
        <v>327</v>
      </c>
      <c r="N18" s="20" t="s">
        <v>327</v>
      </c>
      <c r="O18" s="18" t="s">
        <v>327</v>
      </c>
      <c r="P18" s="20" t="s">
        <v>327</v>
      </c>
      <c r="Q18" s="18" t="s">
        <v>327</v>
      </c>
      <c r="R18" s="20" t="s">
        <v>327</v>
      </c>
      <c r="S18" s="18" t="n">
        <v>410.04005415</v>
      </c>
      <c r="T18" s="20" t="n">
        <v>7.64832126</v>
      </c>
    </row>
    <row r="19" spans="1:20">
      <c r="A19" s="15" t="s">
        <v>339</v>
      </c>
      <c r="B19" s="17" t="n">
        <v>5658</v>
      </c>
      <c r="C19" s="18">
        <f>(297.0/B19*100)</f>
        <v/>
      </c>
      <c r="D19" s="19" t="n">
        <v>5361</v>
      </c>
      <c r="E19" s="18" t="n">
        <v>427.72353499</v>
      </c>
      <c r="F19" s="20" t="n">
        <v>7.22343504</v>
      </c>
      <c r="G19" s="18" t="n">
        <v>454.89866033</v>
      </c>
      <c r="H19" s="20" t="n">
        <v>4.53753139</v>
      </c>
      <c r="I19" s="18" t="n">
        <v>477.15970273</v>
      </c>
      <c r="J19" s="20" t="n">
        <v>5.63215454</v>
      </c>
      <c r="K19" s="18" t="n">
        <v>494.0257269</v>
      </c>
      <c r="L19" s="20" t="n">
        <v>2.65626595</v>
      </c>
      <c r="M19" s="18" t="s">
        <v>327</v>
      </c>
      <c r="N19" s="20" t="s">
        <v>327</v>
      </c>
      <c r="O19" s="18" t="s">
        <v>327</v>
      </c>
      <c r="P19" s="20" t="s">
        <v>327</v>
      </c>
      <c r="Q19" s="18" t="s">
        <v>327</v>
      </c>
      <c r="R19" s="20" t="s">
        <v>327</v>
      </c>
      <c r="S19" s="18" t="n">
        <v>440.03163284</v>
      </c>
      <c r="T19" s="20" t="n">
        <v>6.40048269</v>
      </c>
    </row>
    <row r="20" spans="1:20">
      <c r="A20" s="15" t="s">
        <v>340</v>
      </c>
      <c r="B20" s="17" t="n">
        <v>3371</v>
      </c>
      <c r="C20" s="18">
        <f>(82.0/B20*100)</f>
        <v/>
      </c>
      <c r="D20" s="19" t="n">
        <v>3289</v>
      </c>
      <c r="E20" s="18" t="n">
        <v>426.13323174</v>
      </c>
      <c r="F20" s="20" t="n">
        <v>6.28420624</v>
      </c>
      <c r="G20" s="18" t="n">
        <v>458.88138887</v>
      </c>
      <c r="H20" s="20" t="n">
        <v>4.97461065</v>
      </c>
      <c r="I20" s="18" t="n">
        <v>455.1923715</v>
      </c>
      <c r="J20" s="20" t="n">
        <v>7.08106254</v>
      </c>
      <c r="K20" s="18" t="n">
        <v>489.50115944</v>
      </c>
      <c r="L20" s="20" t="n">
        <v>2.03805847</v>
      </c>
      <c r="M20" s="18" t="s">
        <v>327</v>
      </c>
      <c r="N20" s="20" t="s">
        <v>327</v>
      </c>
      <c r="O20" s="18" t="s">
        <v>327</v>
      </c>
      <c r="P20" s="20" t="s">
        <v>327</v>
      </c>
      <c r="Q20" s="18" t="s">
        <v>327</v>
      </c>
      <c r="R20" s="20" t="s">
        <v>327</v>
      </c>
      <c r="S20" s="18" t="n">
        <v>423.40121648</v>
      </c>
      <c r="T20" s="20" t="n">
        <v>5.34568764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423.10684053</v>
      </c>
      <c r="F23" s="20" t="n">
        <v>6.02780124</v>
      </c>
      <c r="G23" s="18" t="n">
        <v>458.69291514</v>
      </c>
      <c r="H23" s="20" t="n">
        <v>3.34751514</v>
      </c>
      <c r="I23" s="18" t="n">
        <v>491.36063562</v>
      </c>
      <c r="J23" s="20" t="n">
        <v>4.75841827</v>
      </c>
      <c r="K23" s="18" t="n">
        <v>503.17371687</v>
      </c>
      <c r="L23" s="20" t="n">
        <v>2.69439212</v>
      </c>
      <c r="M23" s="18" t="s">
        <v>327</v>
      </c>
      <c r="N23" s="20" t="s">
        <v>327</v>
      </c>
      <c r="O23" s="18" t="s">
        <v>327</v>
      </c>
      <c r="P23" s="20" t="s">
        <v>327</v>
      </c>
      <c r="Q23" s="18" t="s">
        <v>327</v>
      </c>
      <c r="R23" s="20" t="s">
        <v>327</v>
      </c>
      <c r="S23" s="18" t="n">
        <v>435.82915246</v>
      </c>
      <c r="T23" s="20" t="n">
        <v>5.58084887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498.11086161</v>
      </c>
      <c r="F25" s="20" t="n">
        <v>4.97895366</v>
      </c>
      <c r="G25" s="18" t="n">
        <v>517.84061179</v>
      </c>
      <c r="H25" s="20" t="n">
        <v>3.95411067</v>
      </c>
      <c r="I25" s="18" t="n">
        <v>554.19601568</v>
      </c>
      <c r="J25" s="20" t="n">
        <v>3.42125541</v>
      </c>
      <c r="K25" s="18" t="n">
        <v>487.54341912</v>
      </c>
      <c r="L25" s="20" t="n">
        <v>5.03750822</v>
      </c>
      <c r="M25" s="18" t="s">
        <v>327</v>
      </c>
      <c r="N25" s="20" t="s">
        <v>327</v>
      </c>
      <c r="O25" s="18" t="s">
        <v>327</v>
      </c>
      <c r="P25" s="20" t="s">
        <v>327</v>
      </c>
      <c r="Q25" s="18" t="s">
        <v>327</v>
      </c>
      <c r="R25" s="20" t="s">
        <v>327</v>
      </c>
      <c r="S25" s="18" t="n">
        <v>459.9128448</v>
      </c>
      <c r="T25" s="20" t="n">
        <v>9.54869719</v>
      </c>
    </row>
    <row r="26" spans="1:20">
      <c r="A26" s="15" t="s">
        <v>346</v>
      </c>
      <c r="B26" s="17" t="n">
        <v>4869</v>
      </c>
      <c r="C26" s="18">
        <f>(198.0/B26*100)</f>
        <v/>
      </c>
      <c r="D26" s="19" t="n">
        <v>4671</v>
      </c>
      <c r="E26" s="18" t="n">
        <v>468.40005544</v>
      </c>
      <c r="F26" s="20" t="n">
        <v>4.04567561</v>
      </c>
      <c r="G26" s="18" t="n">
        <v>478.0001243</v>
      </c>
      <c r="H26" s="20" t="n">
        <v>2.63450661</v>
      </c>
      <c r="I26" s="18" t="n">
        <v>494.78704497</v>
      </c>
      <c r="J26" s="20" t="n">
        <v>3.85865039</v>
      </c>
      <c r="K26" s="18" t="n">
        <v>510.65893914</v>
      </c>
      <c r="L26" s="20" t="n">
        <v>2.28589669</v>
      </c>
      <c r="M26" s="18" t="s">
        <v>327</v>
      </c>
      <c r="N26" s="20" t="s">
        <v>327</v>
      </c>
      <c r="O26" s="18" t="s">
        <v>327</v>
      </c>
      <c r="P26" s="20" t="s">
        <v>327</v>
      </c>
      <c r="Q26" s="18" t="s">
        <v>327</v>
      </c>
      <c r="R26" s="20" t="s">
        <v>327</v>
      </c>
      <c r="S26" s="18" t="n">
        <v>455.25452826</v>
      </c>
      <c r="T26" s="20" t="n">
        <v>5.90197396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469.14514059</v>
      </c>
      <c r="F32" s="20" t="n">
        <v>4.2025504</v>
      </c>
      <c r="G32" s="18" t="n">
        <v>488.89845327</v>
      </c>
      <c r="H32" s="20" t="n">
        <v>3.56138162</v>
      </c>
      <c r="I32" s="18" t="n">
        <v>503.51173665</v>
      </c>
      <c r="J32" s="20" t="n">
        <v>4.06365656</v>
      </c>
      <c r="K32" s="18" t="n">
        <v>525.12986586</v>
      </c>
      <c r="L32" s="20" t="n">
        <v>3.29669784</v>
      </c>
      <c r="M32" s="18" t="s">
        <v>327</v>
      </c>
      <c r="N32" s="20" t="s">
        <v>327</v>
      </c>
      <c r="O32" s="18" t="s">
        <v>327</v>
      </c>
      <c r="P32" s="20" t="s">
        <v>327</v>
      </c>
      <c r="Q32" s="18" t="s">
        <v>327</v>
      </c>
      <c r="R32" s="20" t="s">
        <v>327</v>
      </c>
      <c r="S32" s="18" t="n">
        <v>455.42106805</v>
      </c>
      <c r="T32" s="20" t="n">
        <v>7.91427508</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432.41426555</v>
      </c>
      <c r="F34" s="20" t="n">
        <v>4.15308434</v>
      </c>
      <c r="G34" s="18" t="n">
        <v>452.83605497</v>
      </c>
      <c r="H34" s="20" t="n">
        <v>3.3318581</v>
      </c>
      <c r="I34" s="18" t="n">
        <v>466.14841619</v>
      </c>
      <c r="J34" s="20" t="n">
        <v>4.70200357</v>
      </c>
      <c r="K34" s="18" t="n">
        <v>487.66758785</v>
      </c>
      <c r="L34" s="20" t="n">
        <v>3.34829575</v>
      </c>
      <c r="M34" s="18" t="s">
        <v>327</v>
      </c>
      <c r="N34" s="20" t="s">
        <v>327</v>
      </c>
      <c r="O34" s="18" t="n">
        <v>306.56969545</v>
      </c>
      <c r="P34" s="20" t="n">
        <v>10.27624616</v>
      </c>
      <c r="Q34" s="18" t="s">
        <v>327</v>
      </c>
      <c r="R34" s="20" t="s">
        <v>327</v>
      </c>
      <c r="S34" s="18" t="n">
        <v>437.28712974</v>
      </c>
      <c r="T34" s="20" t="n">
        <v>4.94973799</v>
      </c>
    </row>
    <row r="35" spans="1:20">
      <c r="A35" s="15" t="s">
        <v>355</v>
      </c>
      <c r="B35" s="17" t="n">
        <v>6406</v>
      </c>
      <c r="C35" s="18">
        <f>(126.0/B35*100)</f>
        <v/>
      </c>
      <c r="D35" s="19" t="n">
        <v>6280</v>
      </c>
      <c r="E35" s="18" t="n">
        <v>490.60869132</v>
      </c>
      <c r="F35" s="20" t="n">
        <v>3.90059119</v>
      </c>
      <c r="G35" s="18" t="n">
        <v>510.80686661</v>
      </c>
      <c r="H35" s="20" t="n">
        <v>2.7108903</v>
      </c>
      <c r="I35" s="18" t="n">
        <v>521.4178421399999</v>
      </c>
      <c r="J35" s="20" t="n">
        <v>4.6716751</v>
      </c>
      <c r="K35" s="18" t="n">
        <v>527.56657117</v>
      </c>
      <c r="L35" s="20" t="n">
        <v>3.23514246</v>
      </c>
      <c r="M35" s="18" t="s">
        <v>327</v>
      </c>
      <c r="N35" s="20" t="s">
        <v>327</v>
      </c>
      <c r="O35" s="18" t="n">
        <v>374.85244494</v>
      </c>
      <c r="P35" s="20" t="n">
        <v>5.84040672</v>
      </c>
      <c r="Q35" s="18" t="s">
        <v>327</v>
      </c>
      <c r="R35" s="20" t="s">
        <v>327</v>
      </c>
      <c r="S35" s="18" t="n">
        <v>509.6841362</v>
      </c>
      <c r="T35" s="20" t="n">
        <v>4.23212101</v>
      </c>
    </row>
    <row r="36" spans="1:20">
      <c r="A36" s="15" t="s">
        <v>356</v>
      </c>
      <c r="B36" s="17" t="n">
        <v>6736</v>
      </c>
      <c r="C36" s="18">
        <f>(145.0/B36*100)</f>
        <v/>
      </c>
      <c r="D36" s="19" t="n">
        <v>6591</v>
      </c>
      <c r="E36" s="18" t="n">
        <v>439.42686764</v>
      </c>
      <c r="F36" s="20" t="n">
        <v>5.94721189</v>
      </c>
      <c r="G36" s="18" t="n">
        <v>468.36514909</v>
      </c>
      <c r="H36" s="20" t="n">
        <v>3.21914105</v>
      </c>
      <c r="I36" s="18" t="n">
        <v>496.7331294</v>
      </c>
      <c r="J36" s="20" t="n">
        <v>3.19363534</v>
      </c>
      <c r="K36" s="18" t="n">
        <v>509.62381235</v>
      </c>
      <c r="L36" s="20" t="n">
        <v>2.37053049</v>
      </c>
      <c r="M36" s="18" t="s">
        <v>327</v>
      </c>
      <c r="N36" s="20" t="s">
        <v>327</v>
      </c>
      <c r="O36" s="18" t="s">
        <v>327</v>
      </c>
      <c r="P36" s="20" t="s">
        <v>327</v>
      </c>
      <c r="Q36" s="18" t="s">
        <v>327</v>
      </c>
      <c r="R36" s="20" t="s">
        <v>327</v>
      </c>
      <c r="S36" s="18" t="n">
        <v>464.24854822</v>
      </c>
      <c r="T36" s="20" t="n">
        <v>4.44186281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463.10456827</v>
      </c>
      <c r="F40" s="20" t="n">
        <v>4.84423492</v>
      </c>
      <c r="G40" s="18" t="n">
        <v>511.89544406</v>
      </c>
      <c r="H40" s="20" t="n">
        <v>3.33123092</v>
      </c>
      <c r="I40" s="18" t="n">
        <v>517.32459852</v>
      </c>
      <c r="J40" s="20" t="n">
        <v>6.43694603</v>
      </c>
      <c r="K40" s="18" t="n">
        <v>536.82517338</v>
      </c>
      <c r="L40" s="20" t="n">
        <v>4.35557488</v>
      </c>
      <c r="M40" s="18" t="s">
        <v>327</v>
      </c>
      <c r="N40" s="20" t="s">
        <v>327</v>
      </c>
      <c r="O40" s="18" t="n">
        <v>496.75531263</v>
      </c>
      <c r="P40" s="20" t="n">
        <v>2.35939816</v>
      </c>
      <c r="Q40" s="18" t="s">
        <v>327</v>
      </c>
      <c r="R40" s="20" t="s">
        <v>327</v>
      </c>
      <c r="S40" s="18" t="n">
        <v>459.18088674</v>
      </c>
      <c r="T40" s="20" t="n">
        <v>6.63692274</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431.80049846</v>
      </c>
      <c r="F47" s="20" t="n">
        <v>4.49324035</v>
      </c>
      <c r="G47" s="18" t="n">
        <v>466.98387913</v>
      </c>
      <c r="H47" s="20" t="n">
        <v>5.25971169</v>
      </c>
      <c r="I47" s="18" t="n">
        <v>465.48359485</v>
      </c>
      <c r="J47" s="20" t="n">
        <v>5.53984526</v>
      </c>
      <c r="K47" s="18" t="n">
        <v>444.8745071</v>
      </c>
      <c r="L47" s="20" t="n">
        <v>5.7591805</v>
      </c>
      <c r="M47" s="18" t="s">
        <v>327</v>
      </c>
      <c r="N47" s="20" t="s">
        <v>327</v>
      </c>
      <c r="O47" s="18" t="s">
        <v>327</v>
      </c>
      <c r="P47" s="20" t="s">
        <v>327</v>
      </c>
      <c r="Q47" s="18" t="s">
        <v>327</v>
      </c>
      <c r="R47" s="20" t="s">
        <v>327</v>
      </c>
      <c r="S47" s="18" t="n">
        <v>428.90692831</v>
      </c>
      <c r="T47" s="20" t="n">
        <v>4.98905294</v>
      </c>
    </row>
    <row r="48" spans="1:20">
      <c r="A48" s="15" t="s">
        <v>368</v>
      </c>
      <c r="B48" s="17" t="n">
        <v>9841</v>
      </c>
      <c r="C48" s="18">
        <f>(34.0/B48*100)</f>
        <v/>
      </c>
      <c r="D48" s="19" t="n">
        <v>9807</v>
      </c>
      <c r="E48" s="18" t="n">
        <v>498.14115813</v>
      </c>
      <c r="F48" s="20" t="n">
        <v>4.65856468</v>
      </c>
      <c r="G48" s="18" t="n">
        <v>514.09262137</v>
      </c>
      <c r="H48" s="20" t="n">
        <v>5.8064106</v>
      </c>
      <c r="I48" s="18" t="n">
        <v>516.27603058</v>
      </c>
      <c r="J48" s="20" t="n">
        <v>8.6105044</v>
      </c>
      <c r="K48" s="18" t="n">
        <v>542.79170325</v>
      </c>
      <c r="L48" s="20" t="n">
        <v>4.9861477</v>
      </c>
      <c r="M48" s="18" t="s">
        <v>327</v>
      </c>
      <c r="N48" s="20" t="s">
        <v>327</v>
      </c>
      <c r="O48" s="18" t="s">
        <v>327</v>
      </c>
      <c r="P48" s="20" t="s">
        <v>327</v>
      </c>
      <c r="Q48" s="18" t="s">
        <v>327</v>
      </c>
      <c r="R48" s="20" t="s">
        <v>327</v>
      </c>
      <c r="S48" s="18" t="n">
        <v>445.32894155</v>
      </c>
      <c r="T48" s="20" t="n">
        <v>9.99979912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425.5886333</v>
      </c>
      <c r="F52" s="20" t="n">
        <v>4.15608028</v>
      </c>
      <c r="G52" s="18" t="n">
        <v>461.39696118</v>
      </c>
      <c r="H52" s="20" t="n">
        <v>3.52363917</v>
      </c>
      <c r="I52" s="18" t="n">
        <v>492.53713741</v>
      </c>
      <c r="J52" s="20" t="n">
        <v>4.61305084</v>
      </c>
      <c r="K52" s="18" t="n">
        <v>495.27558043</v>
      </c>
      <c r="L52" s="20" t="n">
        <v>2.64875787</v>
      </c>
      <c r="M52" s="18" t="s">
        <v>327</v>
      </c>
      <c r="N52" s="20" t="s">
        <v>327</v>
      </c>
      <c r="O52" s="18" t="s">
        <v>327</v>
      </c>
      <c r="P52" s="20" t="s">
        <v>327</v>
      </c>
      <c r="Q52" s="18" t="s">
        <v>327</v>
      </c>
      <c r="R52" s="20" t="s">
        <v>327</v>
      </c>
      <c r="S52" s="18" t="n">
        <v>422.61274908</v>
      </c>
      <c r="T52" s="20" t="n">
        <v>5.2233949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505.56150556</v>
      </c>
      <c r="F56" s="20" t="n">
        <v>3.57032762</v>
      </c>
      <c r="G56" s="18" t="n">
        <v>517.7124909200001</v>
      </c>
      <c r="H56" s="20" t="n">
        <v>2.93857249</v>
      </c>
      <c r="I56" s="18" t="n">
        <v>537.84714251</v>
      </c>
      <c r="J56" s="20" t="n">
        <v>3.95022289</v>
      </c>
      <c r="K56" s="18" t="n">
        <v>532.3016706</v>
      </c>
      <c r="L56" s="20" t="n">
        <v>3.04993536</v>
      </c>
      <c r="M56" s="18" t="s">
        <v>327</v>
      </c>
      <c r="N56" s="20" t="s">
        <v>327</v>
      </c>
      <c r="O56" s="18" t="s">
        <v>327</v>
      </c>
      <c r="P56" s="20" t="s">
        <v>327</v>
      </c>
      <c r="Q56" s="18" t="s">
        <v>327</v>
      </c>
      <c r="R56" s="20" t="s">
        <v>327</v>
      </c>
      <c r="S56" s="18" t="n">
        <v>510.16157583</v>
      </c>
      <c r="T56" s="20" t="n">
        <v>8.31544356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442.48590587</v>
      </c>
      <c r="F61" s="20" t="n">
        <v>3.7641197</v>
      </c>
      <c r="G61" s="18" t="n">
        <v>468.40597284</v>
      </c>
      <c r="H61" s="20" t="n">
        <v>4.00625502</v>
      </c>
      <c r="I61" s="18" t="n">
        <v>482.17927904</v>
      </c>
      <c r="J61" s="20" t="n">
        <v>4.72497894</v>
      </c>
      <c r="K61" s="18" t="n">
        <v>496.33966247</v>
      </c>
      <c r="L61" s="20" t="n">
        <v>3.04081666</v>
      </c>
      <c r="M61" s="18" t="s">
        <v>327</v>
      </c>
      <c r="N61" s="20" t="s">
        <v>327</v>
      </c>
      <c r="O61" s="18" t="s">
        <v>327</v>
      </c>
      <c r="P61" s="20" t="s">
        <v>327</v>
      </c>
      <c r="Q61" s="18" t="s">
        <v>327</v>
      </c>
      <c r="R61" s="20" t="s">
        <v>327</v>
      </c>
      <c r="S61" s="18" t="n">
        <v>430.2358226</v>
      </c>
      <c r="T61" s="20" t="n">
        <v>5.45597692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369.16258702</v>
      </c>
      <c r="F67" s="20" t="n">
        <v>2.48676108</v>
      </c>
      <c r="G67" s="18" t="n">
        <v>409.40020249</v>
      </c>
      <c r="H67" s="20" t="n">
        <v>3.4655052</v>
      </c>
      <c r="I67" s="18" t="n">
        <v>417.10581774</v>
      </c>
      <c r="J67" s="20" t="n">
        <v>4.86399219</v>
      </c>
      <c r="K67" s="18" t="n">
        <v>420.0437209</v>
      </c>
      <c r="L67" s="20" t="n">
        <v>3.02899917</v>
      </c>
      <c r="M67" s="18" t="s">
        <v>327</v>
      </c>
      <c r="N67" s="20" t="s">
        <v>327</v>
      </c>
      <c r="O67" s="18" t="s">
        <v>327</v>
      </c>
      <c r="P67" s="20" t="s">
        <v>327</v>
      </c>
      <c r="Q67" s="18" t="s">
        <v>327</v>
      </c>
      <c r="R67" s="20" t="s">
        <v>327</v>
      </c>
      <c r="S67" s="18" t="n">
        <v>348.23665102</v>
      </c>
      <c r="T67" s="20" t="n">
        <v>5.99162247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413.1712146</v>
      </c>
      <c r="F73" s="20" t="n">
        <v>3.06490709</v>
      </c>
      <c r="G73" s="18" t="n">
        <v>430.00403906</v>
      </c>
      <c r="H73" s="20" t="n">
        <v>3.4725698</v>
      </c>
      <c r="I73" s="18" t="n">
        <v>408.37869848</v>
      </c>
      <c r="J73" s="20" t="n">
        <v>5.32752313</v>
      </c>
      <c r="K73" s="18" t="n">
        <v>436.64710397</v>
      </c>
      <c r="L73" s="20" t="n">
        <v>4.0407012</v>
      </c>
      <c r="M73" s="18" t="s">
        <v>327</v>
      </c>
      <c r="N73" s="20" t="s">
        <v>327</v>
      </c>
      <c r="O73" s="18" t="s">
        <v>327</v>
      </c>
      <c r="P73" s="20" t="s">
        <v>327</v>
      </c>
      <c r="Q73" s="18" t="s">
        <v>327</v>
      </c>
      <c r="R73" s="20" t="s">
        <v>327</v>
      </c>
      <c r="S73" s="18" t="n">
        <v>382.93759485</v>
      </c>
      <c r="T73" s="20" t="n">
        <v>7.86680364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468.93572993</v>
      </c>
      <c r="F7" s="20" t="n">
        <v>3.3432194</v>
      </c>
      <c r="G7" s="18" t="n">
        <v>496.45434086</v>
      </c>
      <c r="H7" s="20" t="n">
        <v>3.20765266</v>
      </c>
      <c r="I7" s="18" t="n">
        <v>531.72308943</v>
      </c>
      <c r="J7" s="20" t="n">
        <v>4.70443516</v>
      </c>
      <c r="K7" s="18" t="n">
        <v>532.62819896</v>
      </c>
      <c r="L7" s="20" t="n">
        <v>2.07466195</v>
      </c>
      <c r="M7" s="18" t="s">
        <v>327</v>
      </c>
      <c r="N7" s="20" t="s">
        <v>327</v>
      </c>
      <c r="O7" s="18" t="s">
        <v>327</v>
      </c>
      <c r="P7" s="20" t="s">
        <v>327</v>
      </c>
      <c r="Q7" s="18" t="s">
        <v>327</v>
      </c>
      <c r="R7" s="20" t="s">
        <v>327</v>
      </c>
      <c r="S7" s="18" t="n">
        <v>482.78306028</v>
      </c>
      <c r="T7" s="20" t="n">
        <v>3.52277874</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454.16918361</v>
      </c>
      <c r="F9" s="20" t="n">
        <v>7.01143136</v>
      </c>
      <c r="G9" s="18" t="n">
        <v>476.24078384</v>
      </c>
      <c r="H9" s="20" t="n">
        <v>6.57812485</v>
      </c>
      <c r="I9" s="18" t="n">
        <v>504.25299937</v>
      </c>
      <c r="J9" s="20" t="n">
        <v>7.92187728</v>
      </c>
      <c r="K9" s="18" t="s">
        <v>327</v>
      </c>
      <c r="L9" s="20" t="s">
        <v>327</v>
      </c>
      <c r="M9" s="18" t="s">
        <v>327</v>
      </c>
      <c r="N9" s="20" t="s">
        <v>327</v>
      </c>
      <c r="O9" s="18" t="n">
        <v>374.78530698</v>
      </c>
      <c r="P9" s="20" t="n">
        <v>11.62763904</v>
      </c>
      <c r="Q9" s="18" t="s">
        <v>327</v>
      </c>
      <c r="R9" s="20" t="s">
        <v>327</v>
      </c>
      <c r="S9" s="18" t="n">
        <v>451.77189548</v>
      </c>
      <c r="T9" s="20" t="n">
        <v>5.94876022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442.59958513</v>
      </c>
      <c r="F13" s="20" t="n">
        <v>6.77621449</v>
      </c>
      <c r="G13" s="18" t="n">
        <v>440.4990604</v>
      </c>
      <c r="H13" s="20" t="n">
        <v>6.83776617</v>
      </c>
      <c r="I13" s="18" t="n">
        <v>471.9086736</v>
      </c>
      <c r="J13" s="20" t="n">
        <v>9.930205150000001</v>
      </c>
      <c r="K13" s="18" t="n">
        <v>514.6732124</v>
      </c>
      <c r="L13" s="20" t="n">
        <v>2.46720168</v>
      </c>
      <c r="M13" s="18" t="s">
        <v>327</v>
      </c>
      <c r="N13" s="20" t="s">
        <v>327</v>
      </c>
      <c r="O13" s="18" t="n">
        <v>436.36003517</v>
      </c>
      <c r="P13" s="20" t="n">
        <v>6.43426798</v>
      </c>
      <c r="Q13" s="18" t="s">
        <v>327</v>
      </c>
      <c r="R13" s="20" t="s">
        <v>327</v>
      </c>
      <c r="S13" s="18" t="n">
        <v>450.36390229</v>
      </c>
      <c r="T13" s="20" t="n">
        <v>5.76753087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402.06034549</v>
      </c>
      <c r="F18" s="20" t="n">
        <v>4.55062</v>
      </c>
      <c r="G18" s="18" t="n">
        <v>460.85508122</v>
      </c>
      <c r="H18" s="20" t="n">
        <v>3.81829799</v>
      </c>
      <c r="I18" s="18" t="n">
        <v>483.70668504</v>
      </c>
      <c r="J18" s="20" t="n">
        <v>3.83234168</v>
      </c>
      <c r="K18" s="18" t="n">
        <v>454.20344007</v>
      </c>
      <c r="L18" s="20" t="n">
        <v>5.11545222</v>
      </c>
      <c r="M18" s="18" t="s">
        <v>327</v>
      </c>
      <c r="N18" s="20" t="s">
        <v>327</v>
      </c>
      <c r="O18" s="18" t="s">
        <v>327</v>
      </c>
      <c r="P18" s="20" t="s">
        <v>327</v>
      </c>
      <c r="Q18" s="18" t="s">
        <v>327</v>
      </c>
      <c r="R18" s="20" t="s">
        <v>327</v>
      </c>
      <c r="S18" s="18" t="n">
        <v>408.2254853</v>
      </c>
      <c r="T18" s="20" t="n">
        <v>6.95453106</v>
      </c>
    </row>
    <row r="19" spans="1:20">
      <c r="A19" s="15" t="s">
        <v>339</v>
      </c>
      <c r="B19" s="17" t="n">
        <v>5658</v>
      </c>
      <c r="C19" s="18">
        <f>(297.0/B19*100)</f>
        <v/>
      </c>
      <c r="D19" s="19" t="n">
        <v>5361</v>
      </c>
      <c r="E19" s="18" t="n">
        <v>421.65462171</v>
      </c>
      <c r="F19" s="20" t="n">
        <v>7.27433164</v>
      </c>
      <c r="G19" s="18" t="n">
        <v>457.82109179</v>
      </c>
      <c r="H19" s="20" t="n">
        <v>4.84063291</v>
      </c>
      <c r="I19" s="18" t="n">
        <v>477.38324513</v>
      </c>
      <c r="J19" s="20" t="n">
        <v>5.43025802</v>
      </c>
      <c r="K19" s="18" t="n">
        <v>494.0257269</v>
      </c>
      <c r="L19" s="20" t="n">
        <v>2.65626595</v>
      </c>
      <c r="M19" s="18" t="s">
        <v>327</v>
      </c>
      <c r="N19" s="20" t="s">
        <v>327</v>
      </c>
      <c r="O19" s="18" t="s">
        <v>327</v>
      </c>
      <c r="P19" s="20" t="s">
        <v>327</v>
      </c>
      <c r="Q19" s="18" t="s">
        <v>327</v>
      </c>
      <c r="R19" s="20" t="s">
        <v>327</v>
      </c>
      <c r="S19" s="18" t="n">
        <v>437.25110522</v>
      </c>
      <c r="T19" s="20" t="n">
        <v>6.15094267</v>
      </c>
    </row>
    <row r="20" spans="1:20">
      <c r="A20" s="15" t="s">
        <v>340</v>
      </c>
      <c r="B20" s="17" t="n">
        <v>3371</v>
      </c>
      <c r="C20" s="18">
        <f>(82.0/B20*100)</f>
        <v/>
      </c>
      <c r="D20" s="19" t="n">
        <v>3289</v>
      </c>
      <c r="E20" s="18" t="n">
        <v>427.46604578</v>
      </c>
      <c r="F20" s="20" t="n">
        <v>6.38127567</v>
      </c>
      <c r="G20" s="18" t="n">
        <v>461.62230728</v>
      </c>
      <c r="H20" s="20" t="n">
        <v>5.0483684</v>
      </c>
      <c r="I20" s="18" t="n">
        <v>452.58844671</v>
      </c>
      <c r="J20" s="20" t="n">
        <v>7.60307141</v>
      </c>
      <c r="K20" s="18" t="n">
        <v>489.50115944</v>
      </c>
      <c r="L20" s="20" t="n">
        <v>2.03805847</v>
      </c>
      <c r="M20" s="18" t="s">
        <v>327</v>
      </c>
      <c r="N20" s="20" t="s">
        <v>327</v>
      </c>
      <c r="O20" s="18" t="s">
        <v>327</v>
      </c>
      <c r="P20" s="20" t="s">
        <v>327</v>
      </c>
      <c r="Q20" s="18" t="s">
        <v>327</v>
      </c>
      <c r="R20" s="20" t="s">
        <v>327</v>
      </c>
      <c r="S20" s="18" t="n">
        <v>421.00218744</v>
      </c>
      <c r="T20" s="20" t="n">
        <v>5.31675583</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423.06351653</v>
      </c>
      <c r="F23" s="20" t="n">
        <v>5.72098261</v>
      </c>
      <c r="G23" s="18" t="n">
        <v>461.4573752</v>
      </c>
      <c r="H23" s="20" t="n">
        <v>3.88980309</v>
      </c>
      <c r="I23" s="18" t="n">
        <v>490.55596478</v>
      </c>
      <c r="J23" s="20" t="n">
        <v>4.70132234</v>
      </c>
      <c r="K23" s="18" t="n">
        <v>503.17371687</v>
      </c>
      <c r="L23" s="20" t="n">
        <v>2.69439212</v>
      </c>
      <c r="M23" s="18" t="s">
        <v>327</v>
      </c>
      <c r="N23" s="20" t="s">
        <v>327</v>
      </c>
      <c r="O23" s="18" t="s">
        <v>327</v>
      </c>
      <c r="P23" s="20" t="s">
        <v>327</v>
      </c>
      <c r="Q23" s="18" t="s">
        <v>327</v>
      </c>
      <c r="R23" s="20" t="s">
        <v>327</v>
      </c>
      <c r="S23" s="18" t="n">
        <v>434.54852931</v>
      </c>
      <c r="T23" s="20" t="n">
        <v>5.54779448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498.19217993</v>
      </c>
      <c r="F25" s="20" t="n">
        <v>5.18105902</v>
      </c>
      <c r="G25" s="18" t="n">
        <v>520.83511477</v>
      </c>
      <c r="H25" s="20" t="n">
        <v>3.75787619</v>
      </c>
      <c r="I25" s="18" t="n">
        <v>550.71074551</v>
      </c>
      <c r="J25" s="20" t="n">
        <v>3.7280695</v>
      </c>
      <c r="K25" s="18" t="n">
        <v>487.54341912</v>
      </c>
      <c r="L25" s="20" t="n">
        <v>5.03750822</v>
      </c>
      <c r="M25" s="18" t="s">
        <v>327</v>
      </c>
      <c r="N25" s="20" t="s">
        <v>327</v>
      </c>
      <c r="O25" s="18" t="s">
        <v>327</v>
      </c>
      <c r="P25" s="20" t="s">
        <v>327</v>
      </c>
      <c r="Q25" s="18" t="s">
        <v>327</v>
      </c>
      <c r="R25" s="20" t="s">
        <v>327</v>
      </c>
      <c r="S25" s="18" t="n">
        <v>465.19277435</v>
      </c>
      <c r="T25" s="20" t="n">
        <v>9.26313519</v>
      </c>
    </row>
    <row r="26" spans="1:20">
      <c r="A26" s="15" t="s">
        <v>346</v>
      </c>
      <c r="B26" s="17" t="n">
        <v>4869</v>
      </c>
      <c r="C26" s="18">
        <f>(198.0/B26*100)</f>
        <v/>
      </c>
      <c r="D26" s="19" t="n">
        <v>4671</v>
      </c>
      <c r="E26" s="18" t="n">
        <v>462.85266896</v>
      </c>
      <c r="F26" s="20" t="n">
        <v>4.55851817</v>
      </c>
      <c r="G26" s="18" t="n">
        <v>479.22676838</v>
      </c>
      <c r="H26" s="20" t="n">
        <v>2.5837391</v>
      </c>
      <c r="I26" s="18" t="n">
        <v>496.35461496</v>
      </c>
      <c r="J26" s="20" t="n">
        <v>4.32474073</v>
      </c>
      <c r="K26" s="18" t="n">
        <v>510.65893914</v>
      </c>
      <c r="L26" s="20" t="n">
        <v>2.28589669</v>
      </c>
      <c r="M26" s="18" t="s">
        <v>327</v>
      </c>
      <c r="N26" s="20" t="s">
        <v>327</v>
      </c>
      <c r="O26" s="18" t="s">
        <v>327</v>
      </c>
      <c r="P26" s="20" t="s">
        <v>327</v>
      </c>
      <c r="Q26" s="18" t="s">
        <v>327</v>
      </c>
      <c r="R26" s="20" t="s">
        <v>327</v>
      </c>
      <c r="S26" s="18" t="n">
        <v>458.88313147</v>
      </c>
      <c r="T26" s="20" t="n">
        <v>5.80704599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468.57508926</v>
      </c>
      <c r="F32" s="20" t="n">
        <v>3.98221342</v>
      </c>
      <c r="G32" s="18" t="n">
        <v>488.92015611</v>
      </c>
      <c r="H32" s="20" t="n">
        <v>3.23536815</v>
      </c>
      <c r="I32" s="18" t="n">
        <v>505.11607005</v>
      </c>
      <c r="J32" s="20" t="n">
        <v>3.85898474</v>
      </c>
      <c r="K32" s="18" t="n">
        <v>525.12986586</v>
      </c>
      <c r="L32" s="20" t="n">
        <v>3.29669784</v>
      </c>
      <c r="M32" s="18" t="s">
        <v>327</v>
      </c>
      <c r="N32" s="20" t="s">
        <v>327</v>
      </c>
      <c r="O32" s="18" t="s">
        <v>327</v>
      </c>
      <c r="P32" s="20" t="s">
        <v>327</v>
      </c>
      <c r="Q32" s="18" t="s">
        <v>327</v>
      </c>
      <c r="R32" s="20" t="s">
        <v>327</v>
      </c>
      <c r="S32" s="18" t="n">
        <v>452.57847708</v>
      </c>
      <c r="T32" s="20" t="n">
        <v>7.52609372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431.00451591</v>
      </c>
      <c r="F34" s="20" t="n">
        <v>4.13996658</v>
      </c>
      <c r="G34" s="18" t="n">
        <v>454.58048277</v>
      </c>
      <c r="H34" s="20" t="n">
        <v>3.27277775</v>
      </c>
      <c r="I34" s="18" t="n">
        <v>468.73644985</v>
      </c>
      <c r="J34" s="20" t="n">
        <v>5.15984498</v>
      </c>
      <c r="K34" s="18" t="n">
        <v>487.66758785</v>
      </c>
      <c r="L34" s="20" t="n">
        <v>3.34829575</v>
      </c>
      <c r="M34" s="18" t="s">
        <v>327</v>
      </c>
      <c r="N34" s="20" t="s">
        <v>327</v>
      </c>
      <c r="O34" s="18" t="n">
        <v>306.56969545</v>
      </c>
      <c r="P34" s="20" t="n">
        <v>10.27624616</v>
      </c>
      <c r="Q34" s="18" t="s">
        <v>327</v>
      </c>
      <c r="R34" s="20" t="s">
        <v>327</v>
      </c>
      <c r="S34" s="18" t="n">
        <v>435.3855089</v>
      </c>
      <c r="T34" s="20" t="n">
        <v>5.2873753</v>
      </c>
    </row>
    <row r="35" spans="1:20">
      <c r="A35" s="15" t="s">
        <v>355</v>
      </c>
      <c r="B35" s="17" t="n">
        <v>6406</v>
      </c>
      <c r="C35" s="18">
        <f>(126.0/B35*100)</f>
        <v/>
      </c>
      <c r="D35" s="19" t="n">
        <v>6280</v>
      </c>
      <c r="E35" s="18" t="n">
        <v>490.78762467</v>
      </c>
      <c r="F35" s="20" t="n">
        <v>3.68948672</v>
      </c>
      <c r="G35" s="18" t="n">
        <v>512.09884106</v>
      </c>
      <c r="H35" s="20" t="n">
        <v>2.89565572</v>
      </c>
      <c r="I35" s="18" t="n">
        <v>519.3599523300001</v>
      </c>
      <c r="J35" s="20" t="n">
        <v>4.38702899</v>
      </c>
      <c r="K35" s="18" t="n">
        <v>527.56657117</v>
      </c>
      <c r="L35" s="20" t="n">
        <v>3.23514246</v>
      </c>
      <c r="M35" s="18" t="s">
        <v>327</v>
      </c>
      <c r="N35" s="20" t="s">
        <v>327</v>
      </c>
      <c r="O35" s="18" t="n">
        <v>374.85244494</v>
      </c>
      <c r="P35" s="20" t="n">
        <v>5.84040672</v>
      </c>
      <c r="Q35" s="18" t="s">
        <v>327</v>
      </c>
      <c r="R35" s="20" t="s">
        <v>327</v>
      </c>
      <c r="S35" s="18" t="n">
        <v>507.6589957</v>
      </c>
      <c r="T35" s="20" t="n">
        <v>4.14189282</v>
      </c>
    </row>
    <row r="36" spans="1:20">
      <c r="A36" s="15" t="s">
        <v>356</v>
      </c>
      <c r="B36" s="17" t="n">
        <v>6736</v>
      </c>
      <c r="C36" s="18">
        <f>(145.0/B36*100)</f>
        <v/>
      </c>
      <c r="D36" s="19" t="n">
        <v>6591</v>
      </c>
      <c r="E36" s="18" t="n">
        <v>444.89442643</v>
      </c>
      <c r="F36" s="20" t="n">
        <v>6.05087616</v>
      </c>
      <c r="G36" s="18" t="n">
        <v>469.40444118</v>
      </c>
      <c r="H36" s="20" t="n">
        <v>3.45972486</v>
      </c>
      <c r="I36" s="18" t="n">
        <v>495.4892367</v>
      </c>
      <c r="J36" s="20" t="n">
        <v>3.03253131</v>
      </c>
      <c r="K36" s="18" t="n">
        <v>509.62381235</v>
      </c>
      <c r="L36" s="20" t="n">
        <v>2.37053049</v>
      </c>
      <c r="M36" s="18" t="s">
        <v>327</v>
      </c>
      <c r="N36" s="20" t="s">
        <v>327</v>
      </c>
      <c r="O36" s="18" t="s">
        <v>327</v>
      </c>
      <c r="P36" s="20" t="s">
        <v>327</v>
      </c>
      <c r="Q36" s="18" t="s">
        <v>327</v>
      </c>
      <c r="R36" s="20" t="s">
        <v>327</v>
      </c>
      <c r="S36" s="18" t="n">
        <v>463.90655745</v>
      </c>
      <c r="T36" s="20" t="n">
        <v>4.86352743</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463.6175333</v>
      </c>
      <c r="F40" s="20" t="n">
        <v>4.70095775</v>
      </c>
      <c r="G40" s="18" t="n">
        <v>510.42750116</v>
      </c>
      <c r="H40" s="20" t="n">
        <v>3.4806847</v>
      </c>
      <c r="I40" s="18" t="n">
        <v>524.28900032</v>
      </c>
      <c r="J40" s="20" t="n">
        <v>6.92618695</v>
      </c>
      <c r="K40" s="18" t="n">
        <v>536.82517338</v>
      </c>
      <c r="L40" s="20" t="n">
        <v>4.35557488</v>
      </c>
      <c r="M40" s="18" t="s">
        <v>327</v>
      </c>
      <c r="N40" s="20" t="s">
        <v>327</v>
      </c>
      <c r="O40" s="18" t="n">
        <v>496.75531263</v>
      </c>
      <c r="P40" s="20" t="n">
        <v>2.35939816</v>
      </c>
      <c r="Q40" s="18" t="s">
        <v>327</v>
      </c>
      <c r="R40" s="20" t="s">
        <v>327</v>
      </c>
      <c r="S40" s="18" t="n">
        <v>457.97326291</v>
      </c>
      <c r="T40" s="20" t="n">
        <v>6.42228431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432.04008138</v>
      </c>
      <c r="F47" s="20" t="n">
        <v>4.38699662</v>
      </c>
      <c r="G47" s="18" t="n">
        <v>466.01029996</v>
      </c>
      <c r="H47" s="20" t="n">
        <v>5.01482653</v>
      </c>
      <c r="I47" s="18" t="n">
        <v>468.75989634</v>
      </c>
      <c r="J47" s="20" t="n">
        <v>6.0833692</v>
      </c>
      <c r="K47" s="18" t="n">
        <v>444.8745071</v>
      </c>
      <c r="L47" s="20" t="n">
        <v>5.7591805</v>
      </c>
      <c r="M47" s="18" t="s">
        <v>327</v>
      </c>
      <c r="N47" s="20" t="s">
        <v>327</v>
      </c>
      <c r="O47" s="18" t="s">
        <v>327</v>
      </c>
      <c r="P47" s="20" t="s">
        <v>327</v>
      </c>
      <c r="Q47" s="18" t="s">
        <v>327</v>
      </c>
      <c r="R47" s="20" t="s">
        <v>327</v>
      </c>
      <c r="S47" s="18" t="n">
        <v>427.60913017</v>
      </c>
      <c r="T47" s="20" t="n">
        <v>4.97764723</v>
      </c>
    </row>
    <row r="48" spans="1:20">
      <c r="A48" s="15" t="s">
        <v>368</v>
      </c>
      <c r="B48" s="17" t="n">
        <v>9841</v>
      </c>
      <c r="C48" s="18">
        <f>(34.0/B48*100)</f>
        <v/>
      </c>
      <c r="D48" s="19" t="n">
        <v>9807</v>
      </c>
      <c r="E48" s="18" t="n">
        <v>496.33763198</v>
      </c>
      <c r="F48" s="20" t="n">
        <v>4.82789985</v>
      </c>
      <c r="G48" s="18" t="n">
        <v>520.22313643</v>
      </c>
      <c r="H48" s="20" t="n">
        <v>5.77437994</v>
      </c>
      <c r="I48" s="18" t="n">
        <v>507.04436781</v>
      </c>
      <c r="J48" s="20" t="n">
        <v>8.52304825</v>
      </c>
      <c r="K48" s="18" t="n">
        <v>542.79170325</v>
      </c>
      <c r="L48" s="20" t="n">
        <v>4.9861477</v>
      </c>
      <c r="M48" s="18" t="s">
        <v>327</v>
      </c>
      <c r="N48" s="20" t="s">
        <v>327</v>
      </c>
      <c r="O48" s="18" t="s">
        <v>327</v>
      </c>
      <c r="P48" s="20" t="s">
        <v>327</v>
      </c>
      <c r="Q48" s="18" t="s">
        <v>327</v>
      </c>
      <c r="R48" s="20" t="s">
        <v>327</v>
      </c>
      <c r="S48" s="18" t="n">
        <v>443.45473452</v>
      </c>
      <c r="T48" s="20" t="n">
        <v>11.00402756</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424.7477442</v>
      </c>
      <c r="F52" s="20" t="n">
        <v>4.44091696</v>
      </c>
      <c r="G52" s="18" t="n">
        <v>465.86664067</v>
      </c>
      <c r="H52" s="20" t="n">
        <v>3.49469509</v>
      </c>
      <c r="I52" s="18" t="n">
        <v>488.85244583</v>
      </c>
      <c r="J52" s="20" t="n">
        <v>4.27454904</v>
      </c>
      <c r="K52" s="18" t="n">
        <v>495.27558043</v>
      </c>
      <c r="L52" s="20" t="n">
        <v>2.64875787</v>
      </c>
      <c r="M52" s="18" t="s">
        <v>327</v>
      </c>
      <c r="N52" s="20" t="s">
        <v>327</v>
      </c>
      <c r="O52" s="18" t="s">
        <v>327</v>
      </c>
      <c r="P52" s="20" t="s">
        <v>327</v>
      </c>
      <c r="Q52" s="18" t="s">
        <v>327</v>
      </c>
      <c r="R52" s="20" t="s">
        <v>327</v>
      </c>
      <c r="S52" s="18" t="n">
        <v>419.65254087</v>
      </c>
      <c r="T52" s="20" t="n">
        <v>5.41680894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503.66914393</v>
      </c>
      <c r="F56" s="20" t="n">
        <v>3.64512667</v>
      </c>
      <c r="G56" s="18" t="n">
        <v>519.9205848300001</v>
      </c>
      <c r="H56" s="20" t="n">
        <v>2.93810456</v>
      </c>
      <c r="I56" s="18" t="n">
        <v>535.7027872899999</v>
      </c>
      <c r="J56" s="20" t="n">
        <v>4.12060774</v>
      </c>
      <c r="K56" s="18" t="n">
        <v>532.3016706</v>
      </c>
      <c r="L56" s="20" t="n">
        <v>3.04993536</v>
      </c>
      <c r="M56" s="18" t="s">
        <v>327</v>
      </c>
      <c r="N56" s="20" t="s">
        <v>327</v>
      </c>
      <c r="O56" s="18" t="s">
        <v>327</v>
      </c>
      <c r="P56" s="20" t="s">
        <v>327</v>
      </c>
      <c r="Q56" s="18" t="s">
        <v>327</v>
      </c>
      <c r="R56" s="20" t="s">
        <v>327</v>
      </c>
      <c r="S56" s="18" t="n">
        <v>509.97821925</v>
      </c>
      <c r="T56" s="20" t="n">
        <v>8.832942879999999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445.74051185</v>
      </c>
      <c r="F61" s="20" t="n">
        <v>3.49132962</v>
      </c>
      <c r="G61" s="18" t="n">
        <v>469.79575696</v>
      </c>
      <c r="H61" s="20" t="n">
        <v>4.31975815</v>
      </c>
      <c r="I61" s="18" t="n">
        <v>475.35879748</v>
      </c>
      <c r="J61" s="20" t="n">
        <v>5.14076065</v>
      </c>
      <c r="K61" s="18" t="n">
        <v>496.33966247</v>
      </c>
      <c r="L61" s="20" t="n">
        <v>3.04081666</v>
      </c>
      <c r="M61" s="18" t="s">
        <v>327</v>
      </c>
      <c r="N61" s="20" t="s">
        <v>327</v>
      </c>
      <c r="O61" s="18" t="s">
        <v>327</v>
      </c>
      <c r="P61" s="20" t="s">
        <v>327</v>
      </c>
      <c r="Q61" s="18" t="s">
        <v>327</v>
      </c>
      <c r="R61" s="20" t="s">
        <v>327</v>
      </c>
      <c r="S61" s="18" t="n">
        <v>429.67105545</v>
      </c>
      <c r="T61" s="20" t="n">
        <v>5.7116336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367.10211176</v>
      </c>
      <c r="F67" s="20" t="n">
        <v>2.42277926</v>
      </c>
      <c r="G67" s="18" t="n">
        <v>416.43963164</v>
      </c>
      <c r="H67" s="20" t="n">
        <v>3.27707522</v>
      </c>
      <c r="I67" s="18" t="n">
        <v>416.63166763</v>
      </c>
      <c r="J67" s="20" t="n">
        <v>5.81596739</v>
      </c>
      <c r="K67" s="18" t="n">
        <v>420.0437209</v>
      </c>
      <c r="L67" s="20" t="n">
        <v>3.02899917</v>
      </c>
      <c r="M67" s="18" t="s">
        <v>327</v>
      </c>
      <c r="N67" s="20" t="s">
        <v>327</v>
      </c>
      <c r="O67" s="18" t="s">
        <v>327</v>
      </c>
      <c r="P67" s="20" t="s">
        <v>327</v>
      </c>
      <c r="Q67" s="18" t="s">
        <v>327</v>
      </c>
      <c r="R67" s="20" t="s">
        <v>327</v>
      </c>
      <c r="S67" s="18" t="n">
        <v>354.73920389</v>
      </c>
      <c r="T67" s="20" t="n">
        <v>6.16805008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412.42448173</v>
      </c>
      <c r="F73" s="20" t="n">
        <v>2.88230556</v>
      </c>
      <c r="G73" s="18" t="n">
        <v>428.19168134</v>
      </c>
      <c r="H73" s="20" t="n">
        <v>3.65206715</v>
      </c>
      <c r="I73" s="18" t="n">
        <v>415.05323477</v>
      </c>
      <c r="J73" s="20" t="n">
        <v>4.95965351</v>
      </c>
      <c r="K73" s="18" t="n">
        <v>436.64710397</v>
      </c>
      <c r="L73" s="20" t="n">
        <v>4.0407012</v>
      </c>
      <c r="M73" s="18" t="s">
        <v>327</v>
      </c>
      <c r="N73" s="20" t="s">
        <v>327</v>
      </c>
      <c r="O73" s="18" t="s">
        <v>327</v>
      </c>
      <c r="P73" s="20" t="s">
        <v>327</v>
      </c>
      <c r="Q73" s="18" t="s">
        <v>327</v>
      </c>
      <c r="R73" s="20" t="s">
        <v>327</v>
      </c>
      <c r="S73" s="18" t="n">
        <v>390.82804737</v>
      </c>
      <c r="T73" s="20" t="n">
        <v>7.11287736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470.27267018</v>
      </c>
      <c r="F7" s="20" t="n">
        <v>3.34016241</v>
      </c>
      <c r="G7" s="18" t="n">
        <v>494.87113095</v>
      </c>
      <c r="H7" s="20" t="n">
        <v>3.23781615</v>
      </c>
      <c r="I7" s="18" t="n">
        <v>533.2616666599999</v>
      </c>
      <c r="J7" s="20" t="n">
        <v>4.47800186</v>
      </c>
      <c r="K7" s="18" t="n">
        <v>532.62819896</v>
      </c>
      <c r="L7" s="20" t="n">
        <v>2.07466195</v>
      </c>
      <c r="M7" s="18" t="s">
        <v>327</v>
      </c>
      <c r="N7" s="20" t="s">
        <v>327</v>
      </c>
      <c r="O7" s="18" t="s">
        <v>327</v>
      </c>
      <c r="P7" s="20" t="s">
        <v>327</v>
      </c>
      <c r="Q7" s="18" t="s">
        <v>327</v>
      </c>
      <c r="R7" s="20" t="s">
        <v>327</v>
      </c>
      <c r="S7" s="18" t="n">
        <v>481.0584054</v>
      </c>
      <c r="T7" s="20" t="n">
        <v>3.48904785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454.18149704</v>
      </c>
      <c r="F9" s="20" t="n">
        <v>6.72371617</v>
      </c>
      <c r="G9" s="18" t="n">
        <v>473.34823314</v>
      </c>
      <c r="H9" s="20" t="n">
        <v>6.4330273</v>
      </c>
      <c r="I9" s="18" t="n">
        <v>503.9392259</v>
      </c>
      <c r="J9" s="20" t="n">
        <v>6.81803969</v>
      </c>
      <c r="K9" s="18" t="s">
        <v>327</v>
      </c>
      <c r="L9" s="20" t="s">
        <v>327</v>
      </c>
      <c r="M9" s="18" t="s">
        <v>327</v>
      </c>
      <c r="N9" s="20" t="s">
        <v>327</v>
      </c>
      <c r="O9" s="18" t="n">
        <v>374.78530698</v>
      </c>
      <c r="P9" s="20" t="n">
        <v>11.62763904</v>
      </c>
      <c r="Q9" s="18" t="s">
        <v>327</v>
      </c>
      <c r="R9" s="20" t="s">
        <v>327</v>
      </c>
      <c r="S9" s="18" t="n">
        <v>452.87390054</v>
      </c>
      <c r="T9" s="20" t="n">
        <v>5.87143061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442.32375691</v>
      </c>
      <c r="F13" s="20" t="n">
        <v>7.29102753</v>
      </c>
      <c r="G13" s="18" t="n">
        <v>443.6025968</v>
      </c>
      <c r="H13" s="20" t="n">
        <v>6.04421745</v>
      </c>
      <c r="I13" s="18" t="n">
        <v>461.9126644</v>
      </c>
      <c r="J13" s="20" t="n">
        <v>10.96310465</v>
      </c>
      <c r="K13" s="18" t="n">
        <v>514.6732124</v>
      </c>
      <c r="L13" s="20" t="n">
        <v>2.46720168</v>
      </c>
      <c r="M13" s="18" t="s">
        <v>327</v>
      </c>
      <c r="N13" s="20" t="s">
        <v>327</v>
      </c>
      <c r="O13" s="18" t="n">
        <v>436.36003517</v>
      </c>
      <c r="P13" s="20" t="n">
        <v>6.43426798</v>
      </c>
      <c r="Q13" s="18" t="s">
        <v>327</v>
      </c>
      <c r="R13" s="20" t="s">
        <v>327</v>
      </c>
      <c r="S13" s="18" t="n">
        <v>451.81060115</v>
      </c>
      <c r="T13" s="20" t="n">
        <v>5.65817269</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402.2060712</v>
      </c>
      <c r="F18" s="20" t="n">
        <v>4.41743285</v>
      </c>
      <c r="G18" s="18" t="n">
        <v>457.5244318</v>
      </c>
      <c r="H18" s="20" t="n">
        <v>4.16280934</v>
      </c>
      <c r="I18" s="18" t="n">
        <v>486.55946947</v>
      </c>
      <c r="J18" s="20" t="n">
        <v>3.50288321</v>
      </c>
      <c r="K18" s="18" t="n">
        <v>454.20344007</v>
      </c>
      <c r="L18" s="20" t="n">
        <v>5.11545222</v>
      </c>
      <c r="M18" s="18" t="s">
        <v>327</v>
      </c>
      <c r="N18" s="20" t="s">
        <v>327</v>
      </c>
      <c r="O18" s="18" t="s">
        <v>327</v>
      </c>
      <c r="P18" s="20" t="s">
        <v>327</v>
      </c>
      <c r="Q18" s="18" t="s">
        <v>327</v>
      </c>
      <c r="R18" s="20" t="s">
        <v>327</v>
      </c>
      <c r="S18" s="18" t="n">
        <v>408.02068178</v>
      </c>
      <c r="T18" s="20" t="n">
        <v>7.24950013</v>
      </c>
    </row>
    <row r="19" spans="1:20">
      <c r="A19" s="15" t="s">
        <v>339</v>
      </c>
      <c r="B19" s="17" t="n">
        <v>5658</v>
      </c>
      <c r="C19" s="18">
        <f>(297.0/B19*100)</f>
        <v/>
      </c>
      <c r="D19" s="19" t="n">
        <v>5361</v>
      </c>
      <c r="E19" s="18" t="n">
        <v>423.06845235</v>
      </c>
      <c r="F19" s="20" t="n">
        <v>8.27087008</v>
      </c>
      <c r="G19" s="18" t="n">
        <v>460.10465395</v>
      </c>
      <c r="H19" s="20" t="n">
        <v>4.58768051</v>
      </c>
      <c r="I19" s="18" t="n">
        <v>473.20611111</v>
      </c>
      <c r="J19" s="20" t="n">
        <v>4.6366892</v>
      </c>
      <c r="K19" s="18" t="n">
        <v>494.0257269</v>
      </c>
      <c r="L19" s="20" t="n">
        <v>2.65626595</v>
      </c>
      <c r="M19" s="18" t="s">
        <v>327</v>
      </c>
      <c r="N19" s="20" t="s">
        <v>327</v>
      </c>
      <c r="O19" s="18" t="s">
        <v>327</v>
      </c>
      <c r="P19" s="20" t="s">
        <v>327</v>
      </c>
      <c r="Q19" s="18" t="s">
        <v>327</v>
      </c>
      <c r="R19" s="20" t="s">
        <v>327</v>
      </c>
      <c r="S19" s="18" t="n">
        <v>438.21493441</v>
      </c>
      <c r="T19" s="20" t="n">
        <v>6.1492396</v>
      </c>
    </row>
    <row r="20" spans="1:20">
      <c r="A20" s="15" t="s">
        <v>340</v>
      </c>
      <c r="B20" s="17" t="n">
        <v>3371</v>
      </c>
      <c r="C20" s="18">
        <f>(82.0/B20*100)</f>
        <v/>
      </c>
      <c r="D20" s="19" t="n">
        <v>3289</v>
      </c>
      <c r="E20" s="18" t="n">
        <v>422.24024922</v>
      </c>
      <c r="F20" s="20" t="n">
        <v>6.49904405</v>
      </c>
      <c r="G20" s="18" t="n">
        <v>461.6956285</v>
      </c>
      <c r="H20" s="20" t="n">
        <v>5.11739653</v>
      </c>
      <c r="I20" s="18" t="n">
        <v>451.85554885</v>
      </c>
      <c r="J20" s="20" t="n">
        <v>7.42769097</v>
      </c>
      <c r="K20" s="18" t="n">
        <v>489.50115944</v>
      </c>
      <c r="L20" s="20" t="n">
        <v>2.03805847</v>
      </c>
      <c r="M20" s="18" t="s">
        <v>327</v>
      </c>
      <c r="N20" s="20" t="s">
        <v>327</v>
      </c>
      <c r="O20" s="18" t="s">
        <v>327</v>
      </c>
      <c r="P20" s="20" t="s">
        <v>327</v>
      </c>
      <c r="Q20" s="18" t="s">
        <v>327</v>
      </c>
      <c r="R20" s="20" t="s">
        <v>327</v>
      </c>
      <c r="S20" s="18" t="n">
        <v>422.66698013</v>
      </c>
      <c r="T20" s="20" t="n">
        <v>5.34125071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428.76956523</v>
      </c>
      <c r="F23" s="20" t="n">
        <v>5.85345096</v>
      </c>
      <c r="G23" s="18" t="n">
        <v>458.73382215</v>
      </c>
      <c r="H23" s="20" t="n">
        <v>3.63332427</v>
      </c>
      <c r="I23" s="18" t="n">
        <v>493.30970675</v>
      </c>
      <c r="J23" s="20" t="n">
        <v>5.06840741</v>
      </c>
      <c r="K23" s="18" t="n">
        <v>503.17371687</v>
      </c>
      <c r="L23" s="20" t="n">
        <v>2.69439212</v>
      </c>
      <c r="M23" s="18" t="s">
        <v>327</v>
      </c>
      <c r="N23" s="20" t="s">
        <v>327</v>
      </c>
      <c r="O23" s="18" t="s">
        <v>327</v>
      </c>
      <c r="P23" s="20" t="s">
        <v>327</v>
      </c>
      <c r="Q23" s="18" t="s">
        <v>327</v>
      </c>
      <c r="R23" s="20" t="s">
        <v>327</v>
      </c>
      <c r="S23" s="18" t="n">
        <v>433.61442096</v>
      </c>
      <c r="T23" s="20" t="n">
        <v>5.78959744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494.96032757</v>
      </c>
      <c r="F25" s="20" t="n">
        <v>5.08281863</v>
      </c>
      <c r="G25" s="18" t="n">
        <v>517.40614054</v>
      </c>
      <c r="H25" s="20" t="n">
        <v>3.94983898</v>
      </c>
      <c r="I25" s="18" t="n">
        <v>554.37469089</v>
      </c>
      <c r="J25" s="20" t="n">
        <v>3.46392902</v>
      </c>
      <c r="K25" s="18" t="n">
        <v>487.54341912</v>
      </c>
      <c r="L25" s="20" t="n">
        <v>5.03750822</v>
      </c>
      <c r="M25" s="18" t="s">
        <v>327</v>
      </c>
      <c r="N25" s="20" t="s">
        <v>327</v>
      </c>
      <c r="O25" s="18" t="s">
        <v>327</v>
      </c>
      <c r="P25" s="20" t="s">
        <v>327</v>
      </c>
      <c r="Q25" s="18" t="s">
        <v>327</v>
      </c>
      <c r="R25" s="20" t="s">
        <v>327</v>
      </c>
      <c r="S25" s="18" t="n">
        <v>461.50872168</v>
      </c>
      <c r="T25" s="20" t="n">
        <v>9.22060199</v>
      </c>
    </row>
    <row r="26" spans="1:20">
      <c r="A26" s="15" t="s">
        <v>346</v>
      </c>
      <c r="B26" s="17" t="n">
        <v>4869</v>
      </c>
      <c r="C26" s="18">
        <f>(198.0/B26*100)</f>
        <v/>
      </c>
      <c r="D26" s="19" t="n">
        <v>4671</v>
      </c>
      <c r="E26" s="18" t="n">
        <v>462.30728238</v>
      </c>
      <c r="F26" s="20" t="n">
        <v>4.00042375</v>
      </c>
      <c r="G26" s="18" t="n">
        <v>479.4180401</v>
      </c>
      <c r="H26" s="20" t="n">
        <v>2.63585956</v>
      </c>
      <c r="I26" s="18" t="n">
        <v>493.66416187</v>
      </c>
      <c r="J26" s="20" t="n">
        <v>3.92117349</v>
      </c>
      <c r="K26" s="18" t="n">
        <v>510.65893914</v>
      </c>
      <c r="L26" s="20" t="n">
        <v>2.28589669</v>
      </c>
      <c r="M26" s="18" t="s">
        <v>327</v>
      </c>
      <c r="N26" s="20" t="s">
        <v>327</v>
      </c>
      <c r="O26" s="18" t="s">
        <v>327</v>
      </c>
      <c r="P26" s="20" t="s">
        <v>327</v>
      </c>
      <c r="Q26" s="18" t="s">
        <v>327</v>
      </c>
      <c r="R26" s="20" t="s">
        <v>327</v>
      </c>
      <c r="S26" s="18" t="n">
        <v>458.84149271</v>
      </c>
      <c r="T26" s="20" t="n">
        <v>5.65903718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466.15661276</v>
      </c>
      <c r="F32" s="20" t="n">
        <v>4.27163577</v>
      </c>
      <c r="G32" s="18" t="n">
        <v>489.78143582</v>
      </c>
      <c r="H32" s="20" t="n">
        <v>3.51800796</v>
      </c>
      <c r="I32" s="18" t="n">
        <v>505.04096135</v>
      </c>
      <c r="J32" s="20" t="n">
        <v>4.07514596</v>
      </c>
      <c r="K32" s="18" t="n">
        <v>525.12986586</v>
      </c>
      <c r="L32" s="20" t="n">
        <v>3.29669784</v>
      </c>
      <c r="M32" s="18" t="s">
        <v>327</v>
      </c>
      <c r="N32" s="20" t="s">
        <v>327</v>
      </c>
      <c r="O32" s="18" t="s">
        <v>327</v>
      </c>
      <c r="P32" s="20" t="s">
        <v>327</v>
      </c>
      <c r="Q32" s="18" t="s">
        <v>327</v>
      </c>
      <c r="R32" s="20" t="s">
        <v>327</v>
      </c>
      <c r="S32" s="18" t="n">
        <v>452.3558173</v>
      </c>
      <c r="T32" s="20" t="n">
        <v>7.86565955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432.38441399</v>
      </c>
      <c r="F34" s="20" t="n">
        <v>4.18839792</v>
      </c>
      <c r="G34" s="18" t="n">
        <v>455.00183426</v>
      </c>
      <c r="H34" s="20" t="n">
        <v>2.86680281</v>
      </c>
      <c r="I34" s="18" t="n">
        <v>464.60923211</v>
      </c>
      <c r="J34" s="20" t="n">
        <v>5.22312552</v>
      </c>
      <c r="K34" s="18" t="n">
        <v>487.66758785</v>
      </c>
      <c r="L34" s="20" t="n">
        <v>3.34829575</v>
      </c>
      <c r="M34" s="18" t="s">
        <v>327</v>
      </c>
      <c r="N34" s="20" t="s">
        <v>327</v>
      </c>
      <c r="O34" s="18" t="n">
        <v>306.56969545</v>
      </c>
      <c r="P34" s="20" t="n">
        <v>10.27624616</v>
      </c>
      <c r="Q34" s="18" t="s">
        <v>327</v>
      </c>
      <c r="R34" s="20" t="s">
        <v>327</v>
      </c>
      <c r="S34" s="18" t="n">
        <v>436.09976703</v>
      </c>
      <c r="T34" s="20" t="n">
        <v>5.19313701</v>
      </c>
    </row>
    <row r="35" spans="1:20">
      <c r="A35" s="15" t="s">
        <v>355</v>
      </c>
      <c r="B35" s="17" t="n">
        <v>6406</v>
      </c>
      <c r="C35" s="18">
        <f>(126.0/B35*100)</f>
        <v/>
      </c>
      <c r="D35" s="19" t="n">
        <v>6280</v>
      </c>
      <c r="E35" s="18" t="n">
        <v>484.78575777</v>
      </c>
      <c r="F35" s="20" t="n">
        <v>4.17519385</v>
      </c>
      <c r="G35" s="18" t="n">
        <v>513.57390836</v>
      </c>
      <c r="H35" s="20" t="n">
        <v>3.05458559</v>
      </c>
      <c r="I35" s="18" t="n">
        <v>522.26850552</v>
      </c>
      <c r="J35" s="20" t="n">
        <v>3.63980405</v>
      </c>
      <c r="K35" s="18" t="n">
        <v>527.56657117</v>
      </c>
      <c r="L35" s="20" t="n">
        <v>3.23514246</v>
      </c>
      <c r="M35" s="18" t="s">
        <v>327</v>
      </c>
      <c r="N35" s="20" t="s">
        <v>327</v>
      </c>
      <c r="O35" s="18" t="n">
        <v>374.85244494</v>
      </c>
      <c r="P35" s="20" t="n">
        <v>5.84040672</v>
      </c>
      <c r="Q35" s="18" t="s">
        <v>327</v>
      </c>
      <c r="R35" s="20" t="s">
        <v>327</v>
      </c>
      <c r="S35" s="18" t="n">
        <v>507.50419733</v>
      </c>
      <c r="T35" s="20" t="n">
        <v>4.54294522</v>
      </c>
    </row>
    <row r="36" spans="1:20">
      <c r="A36" s="15" t="s">
        <v>356</v>
      </c>
      <c r="B36" s="17" t="n">
        <v>6736</v>
      </c>
      <c r="C36" s="18">
        <f>(145.0/B36*100)</f>
        <v/>
      </c>
      <c r="D36" s="19" t="n">
        <v>6591</v>
      </c>
      <c r="E36" s="18" t="n">
        <v>442.06254658</v>
      </c>
      <c r="F36" s="20" t="n">
        <v>5.8545173</v>
      </c>
      <c r="G36" s="18" t="n">
        <v>467.0051685</v>
      </c>
      <c r="H36" s="20" t="n">
        <v>3.54605326</v>
      </c>
      <c r="I36" s="18" t="n">
        <v>499.0605162</v>
      </c>
      <c r="J36" s="20" t="n">
        <v>3.09959131</v>
      </c>
      <c r="K36" s="18" t="n">
        <v>509.62381235</v>
      </c>
      <c r="L36" s="20" t="n">
        <v>2.37053049</v>
      </c>
      <c r="M36" s="18" t="s">
        <v>327</v>
      </c>
      <c r="N36" s="20" t="s">
        <v>327</v>
      </c>
      <c r="O36" s="18" t="s">
        <v>327</v>
      </c>
      <c r="P36" s="20" t="s">
        <v>327</v>
      </c>
      <c r="Q36" s="18" t="s">
        <v>327</v>
      </c>
      <c r="R36" s="20" t="s">
        <v>327</v>
      </c>
      <c r="S36" s="18" t="n">
        <v>464.23855077</v>
      </c>
      <c r="T36" s="20" t="n">
        <v>4.22435964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460.79032473</v>
      </c>
      <c r="F40" s="20" t="n">
        <v>4.48027789</v>
      </c>
      <c r="G40" s="18" t="n">
        <v>510.02956948</v>
      </c>
      <c r="H40" s="20" t="n">
        <v>3.38263081</v>
      </c>
      <c r="I40" s="18" t="n">
        <v>530.25200764</v>
      </c>
      <c r="J40" s="20" t="n">
        <v>5.98161305</v>
      </c>
      <c r="K40" s="18" t="n">
        <v>536.82517338</v>
      </c>
      <c r="L40" s="20" t="n">
        <v>4.35557488</v>
      </c>
      <c r="M40" s="18" t="s">
        <v>327</v>
      </c>
      <c r="N40" s="20" t="s">
        <v>327</v>
      </c>
      <c r="O40" s="18" t="n">
        <v>496.75531263</v>
      </c>
      <c r="P40" s="20" t="n">
        <v>2.35939816</v>
      </c>
      <c r="Q40" s="18" t="s">
        <v>327</v>
      </c>
      <c r="R40" s="20" t="s">
        <v>327</v>
      </c>
      <c r="S40" s="18" t="n">
        <v>457.52644342</v>
      </c>
      <c r="T40" s="20" t="n">
        <v>6.20963703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429.94463994</v>
      </c>
      <c r="F47" s="20" t="n">
        <v>4.3665845</v>
      </c>
      <c r="G47" s="18" t="n">
        <v>466.27726448</v>
      </c>
      <c r="H47" s="20" t="n">
        <v>4.84881965</v>
      </c>
      <c r="I47" s="18" t="n">
        <v>471.41783829</v>
      </c>
      <c r="J47" s="20" t="n">
        <v>6.16332877</v>
      </c>
      <c r="K47" s="18" t="n">
        <v>444.8745071</v>
      </c>
      <c r="L47" s="20" t="n">
        <v>5.7591805</v>
      </c>
      <c r="M47" s="18" t="s">
        <v>327</v>
      </c>
      <c r="N47" s="20" t="s">
        <v>327</v>
      </c>
      <c r="O47" s="18" t="s">
        <v>327</v>
      </c>
      <c r="P47" s="20" t="s">
        <v>327</v>
      </c>
      <c r="Q47" s="18" t="s">
        <v>327</v>
      </c>
      <c r="R47" s="20" t="s">
        <v>327</v>
      </c>
      <c r="S47" s="18" t="n">
        <v>427.42807113</v>
      </c>
      <c r="T47" s="20" t="n">
        <v>4.96546642</v>
      </c>
    </row>
    <row r="48" spans="1:20">
      <c r="A48" s="15" t="s">
        <v>368</v>
      </c>
      <c r="B48" s="17" t="n">
        <v>9841</v>
      </c>
      <c r="C48" s="18">
        <f>(34.0/B48*100)</f>
        <v/>
      </c>
      <c r="D48" s="19" t="n">
        <v>9807</v>
      </c>
      <c r="E48" s="18" t="n">
        <v>496.16390254</v>
      </c>
      <c r="F48" s="20" t="n">
        <v>4.31259092</v>
      </c>
      <c r="G48" s="18" t="n">
        <v>520.97213283</v>
      </c>
      <c r="H48" s="20" t="n">
        <v>5.87454959</v>
      </c>
      <c r="I48" s="18" t="n">
        <v>505.40810957</v>
      </c>
      <c r="J48" s="20" t="n">
        <v>10.13963866</v>
      </c>
      <c r="K48" s="18" t="n">
        <v>542.79170325</v>
      </c>
      <c r="L48" s="20" t="n">
        <v>4.9861477</v>
      </c>
      <c r="M48" s="18" t="s">
        <v>327</v>
      </c>
      <c r="N48" s="20" t="s">
        <v>327</v>
      </c>
      <c r="O48" s="18" t="s">
        <v>327</v>
      </c>
      <c r="P48" s="20" t="s">
        <v>327</v>
      </c>
      <c r="Q48" s="18" t="s">
        <v>327</v>
      </c>
      <c r="R48" s="20" t="s">
        <v>327</v>
      </c>
      <c r="S48" s="18" t="n">
        <v>441.42214482</v>
      </c>
      <c r="T48" s="20" t="n">
        <v>11.0483761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425.66115762</v>
      </c>
      <c r="F52" s="20" t="n">
        <v>4.05654581</v>
      </c>
      <c r="G52" s="18" t="n">
        <v>463.39327137</v>
      </c>
      <c r="H52" s="20" t="n">
        <v>3.72179626</v>
      </c>
      <c r="I52" s="18" t="n">
        <v>492.02082335</v>
      </c>
      <c r="J52" s="20" t="n">
        <v>4.11892162</v>
      </c>
      <c r="K52" s="18" t="n">
        <v>495.27558043</v>
      </c>
      <c r="L52" s="20" t="n">
        <v>2.64875787</v>
      </c>
      <c r="M52" s="18" t="s">
        <v>327</v>
      </c>
      <c r="N52" s="20" t="s">
        <v>327</v>
      </c>
      <c r="O52" s="18" t="s">
        <v>327</v>
      </c>
      <c r="P52" s="20" t="s">
        <v>327</v>
      </c>
      <c r="Q52" s="18" t="s">
        <v>327</v>
      </c>
      <c r="R52" s="20" t="s">
        <v>327</v>
      </c>
      <c r="S52" s="18" t="n">
        <v>418.71995935</v>
      </c>
      <c r="T52" s="20" t="n">
        <v>5.17971765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504.62889434</v>
      </c>
      <c r="F56" s="20" t="n">
        <v>3.61952313</v>
      </c>
      <c r="G56" s="18" t="n">
        <v>518.4271038000001</v>
      </c>
      <c r="H56" s="20" t="n">
        <v>3.08059426</v>
      </c>
      <c r="I56" s="18" t="n">
        <v>536.44428992</v>
      </c>
      <c r="J56" s="20" t="n">
        <v>3.67132714</v>
      </c>
      <c r="K56" s="18" t="n">
        <v>532.3016706</v>
      </c>
      <c r="L56" s="20" t="n">
        <v>3.04993536</v>
      </c>
      <c r="M56" s="18" t="s">
        <v>327</v>
      </c>
      <c r="N56" s="20" t="s">
        <v>327</v>
      </c>
      <c r="O56" s="18" t="s">
        <v>327</v>
      </c>
      <c r="P56" s="20" t="s">
        <v>327</v>
      </c>
      <c r="Q56" s="18" t="s">
        <v>327</v>
      </c>
      <c r="R56" s="20" t="s">
        <v>327</v>
      </c>
      <c r="S56" s="18" t="n">
        <v>509.57113948</v>
      </c>
      <c r="T56" s="20" t="n">
        <v>8.73662601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433.77366896</v>
      </c>
      <c r="F61" s="20" t="n">
        <v>3.72582092</v>
      </c>
      <c r="G61" s="18" t="n">
        <v>472.08001726</v>
      </c>
      <c r="H61" s="20" t="n">
        <v>3.64814492</v>
      </c>
      <c r="I61" s="18" t="n">
        <v>477.47303811</v>
      </c>
      <c r="J61" s="20" t="n">
        <v>5.02548476</v>
      </c>
      <c r="K61" s="18" t="n">
        <v>496.33966247</v>
      </c>
      <c r="L61" s="20" t="n">
        <v>3.04081666</v>
      </c>
      <c r="M61" s="18" t="s">
        <v>327</v>
      </c>
      <c r="N61" s="20" t="s">
        <v>327</v>
      </c>
      <c r="O61" s="18" t="s">
        <v>327</v>
      </c>
      <c r="P61" s="20" t="s">
        <v>327</v>
      </c>
      <c r="Q61" s="18" t="s">
        <v>327</v>
      </c>
      <c r="R61" s="20" t="s">
        <v>327</v>
      </c>
      <c r="S61" s="18" t="n">
        <v>428.49929841</v>
      </c>
      <c r="T61" s="20" t="n">
        <v>5.73831369</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369.06536512</v>
      </c>
      <c r="F67" s="20" t="n">
        <v>2.56065411</v>
      </c>
      <c r="G67" s="18" t="n">
        <v>408.41127479</v>
      </c>
      <c r="H67" s="20" t="n">
        <v>3.40610068</v>
      </c>
      <c r="I67" s="18" t="n">
        <v>421.77940746</v>
      </c>
      <c r="J67" s="20" t="n">
        <v>5.15009763</v>
      </c>
      <c r="K67" s="18" t="n">
        <v>420.0437209</v>
      </c>
      <c r="L67" s="20" t="n">
        <v>3.02899917</v>
      </c>
      <c r="M67" s="18" t="s">
        <v>327</v>
      </c>
      <c r="N67" s="20" t="s">
        <v>327</v>
      </c>
      <c r="O67" s="18" t="s">
        <v>327</v>
      </c>
      <c r="P67" s="20" t="s">
        <v>327</v>
      </c>
      <c r="Q67" s="18" t="s">
        <v>327</v>
      </c>
      <c r="R67" s="20" t="s">
        <v>327</v>
      </c>
      <c r="S67" s="18" t="n">
        <v>345.54945587</v>
      </c>
      <c r="T67" s="20" t="n">
        <v>4.97538266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411.82184156</v>
      </c>
      <c r="F73" s="20" t="n">
        <v>2.90799886</v>
      </c>
      <c r="G73" s="18" t="n">
        <v>429.93332334</v>
      </c>
      <c r="H73" s="20" t="n">
        <v>3.64774051</v>
      </c>
      <c r="I73" s="18" t="n">
        <v>414.60245961</v>
      </c>
      <c r="J73" s="20" t="n">
        <v>5.23773159</v>
      </c>
      <c r="K73" s="18" t="n">
        <v>436.64710397</v>
      </c>
      <c r="L73" s="20" t="n">
        <v>4.0407012</v>
      </c>
      <c r="M73" s="18" t="s">
        <v>327</v>
      </c>
      <c r="N73" s="20" t="s">
        <v>327</v>
      </c>
      <c r="O73" s="18" t="s">
        <v>327</v>
      </c>
      <c r="P73" s="20" t="s">
        <v>327</v>
      </c>
      <c r="Q73" s="18" t="s">
        <v>327</v>
      </c>
      <c r="R73" s="20" t="s">
        <v>327</v>
      </c>
      <c r="S73" s="18" t="n">
        <v>381.92124478</v>
      </c>
      <c r="T73" s="20" t="n">
        <v>6.99279814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(2477.0/B7*100)</f>
        <v/>
      </c>
      <c r="D7" s="19" t="n">
        <v>12053</v>
      </c>
      <c r="E7" s="18" t="n">
        <v>471.12928905</v>
      </c>
      <c r="F7" s="20" t="n">
        <v>3.26976928</v>
      </c>
      <c r="G7" s="18" t="n">
        <v>493.55152244</v>
      </c>
      <c r="H7" s="20" t="n">
        <v>3.4106622</v>
      </c>
      <c r="I7" s="18" t="n">
        <v>532.91221225</v>
      </c>
      <c r="J7" s="20" t="n">
        <v>5.0244542</v>
      </c>
      <c r="K7" s="18" t="n">
        <v>532.62819896</v>
      </c>
      <c r="L7" s="20" t="n">
        <v>2.07466195</v>
      </c>
      <c r="M7" s="18" t="s">
        <v>327</v>
      </c>
      <c r="N7" s="20" t="s">
        <v>327</v>
      </c>
      <c r="O7" s="18" t="s">
        <v>327</v>
      </c>
      <c r="P7" s="20" t="s">
        <v>327</v>
      </c>
      <c r="Q7" s="18" t="s">
        <v>327</v>
      </c>
      <c r="R7" s="20" t="s">
        <v>327</v>
      </c>
      <c r="S7" s="18" t="n">
        <v>480.97505193</v>
      </c>
      <c r="T7" s="20" t="n">
        <v>3.39244469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(8058.0/B9*100)</f>
        <v/>
      </c>
      <c r="D9" s="19" t="n">
        <v>1593</v>
      </c>
      <c r="E9" s="18" t="n">
        <v>453.03011962</v>
      </c>
      <c r="F9" s="20" t="n">
        <v>6.8151715</v>
      </c>
      <c r="G9" s="18" t="n">
        <v>474.51433707</v>
      </c>
      <c r="H9" s="20" t="n">
        <v>6.51603681</v>
      </c>
      <c r="I9" s="18" t="n">
        <v>500.82557658</v>
      </c>
      <c r="J9" s="20" t="n">
        <v>7.08248025</v>
      </c>
      <c r="K9" s="18" t="s">
        <v>327</v>
      </c>
      <c r="L9" s="20" t="s">
        <v>327</v>
      </c>
      <c r="M9" s="18" t="s">
        <v>327</v>
      </c>
      <c r="N9" s="20" t="s">
        <v>327</v>
      </c>
      <c r="O9" s="18" t="n">
        <v>374.78530698</v>
      </c>
      <c r="P9" s="20" t="n">
        <v>11.62763904</v>
      </c>
      <c r="Q9" s="18" t="s">
        <v>327</v>
      </c>
      <c r="R9" s="20" t="s">
        <v>327</v>
      </c>
      <c r="S9" s="18" t="n">
        <v>452.40820915</v>
      </c>
      <c r="T9" s="20" t="n">
        <v>5.98344654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(201.0/B13*100)</f>
        <v/>
      </c>
      <c r="D13" s="19" t="n">
        <v>6960</v>
      </c>
      <c r="E13" s="18" t="n">
        <v>437.4413673</v>
      </c>
      <c r="F13" s="20" t="n">
        <v>6.65913108</v>
      </c>
      <c r="G13" s="18" t="n">
        <v>443.57598475</v>
      </c>
      <c r="H13" s="20" t="n">
        <v>7.4878958</v>
      </c>
      <c r="I13" s="18" t="n">
        <v>468.18388301</v>
      </c>
      <c r="J13" s="20" t="n">
        <v>9.493988890000001</v>
      </c>
      <c r="K13" s="18" t="n">
        <v>514.6732124</v>
      </c>
      <c r="L13" s="20" t="n">
        <v>2.46720168</v>
      </c>
      <c r="M13" s="18" t="s">
        <v>327</v>
      </c>
      <c r="N13" s="20" t="s">
        <v>327</v>
      </c>
      <c r="O13" s="18" t="n">
        <v>436.36003517</v>
      </c>
      <c r="P13" s="20" t="n">
        <v>6.43426798</v>
      </c>
      <c r="Q13" s="18" t="s">
        <v>327</v>
      </c>
      <c r="R13" s="20" t="s">
        <v>327</v>
      </c>
      <c r="S13" s="18" t="n">
        <v>450.61270217</v>
      </c>
      <c r="T13" s="20" t="n">
        <v>5.6234884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(60.0/B18*100)</f>
        <v/>
      </c>
      <c r="D18" s="19" t="n">
        <v>5472</v>
      </c>
      <c r="E18" s="18" t="n">
        <v>407.9532245</v>
      </c>
      <c r="F18" s="20" t="n">
        <v>4.83523428</v>
      </c>
      <c r="G18" s="18" t="n">
        <v>454.61915344</v>
      </c>
      <c r="H18" s="20" t="n">
        <v>4.10170674</v>
      </c>
      <c r="I18" s="18" t="n">
        <v>485.5542259</v>
      </c>
      <c r="J18" s="20" t="n">
        <v>3.60959681</v>
      </c>
      <c r="K18" s="18" t="n">
        <v>454.20344007</v>
      </c>
      <c r="L18" s="20" t="n">
        <v>5.11545222</v>
      </c>
      <c r="M18" s="18" t="s">
        <v>327</v>
      </c>
      <c r="N18" s="20" t="s">
        <v>327</v>
      </c>
      <c r="O18" s="18" t="s">
        <v>327</v>
      </c>
      <c r="P18" s="20" t="s">
        <v>327</v>
      </c>
      <c r="Q18" s="18" t="s">
        <v>327</v>
      </c>
      <c r="R18" s="20" t="s">
        <v>327</v>
      </c>
      <c r="S18" s="18" t="n">
        <v>410.10952277</v>
      </c>
      <c r="T18" s="20" t="n">
        <v>7.55962468</v>
      </c>
    </row>
    <row r="19" spans="1:20">
      <c r="A19" s="15" t="s">
        <v>339</v>
      </c>
      <c r="B19" s="17" t="n">
        <v>5658</v>
      </c>
      <c r="C19" s="18">
        <f>(297.0/B19*100)</f>
        <v/>
      </c>
      <c r="D19" s="19" t="n">
        <v>5361</v>
      </c>
      <c r="E19" s="18" t="n">
        <v>421.5399739</v>
      </c>
      <c r="F19" s="20" t="n">
        <v>7.74150179</v>
      </c>
      <c r="G19" s="18" t="n">
        <v>449.25037889</v>
      </c>
      <c r="H19" s="20" t="n">
        <v>4.8396782</v>
      </c>
      <c r="I19" s="18" t="n">
        <v>483.07178825</v>
      </c>
      <c r="J19" s="20" t="n">
        <v>4.1936868</v>
      </c>
      <c r="K19" s="18" t="n">
        <v>494.0257269</v>
      </c>
      <c r="L19" s="20" t="n">
        <v>2.65626595</v>
      </c>
      <c r="M19" s="18" t="s">
        <v>327</v>
      </c>
      <c r="N19" s="20" t="s">
        <v>327</v>
      </c>
      <c r="O19" s="18" t="s">
        <v>327</v>
      </c>
      <c r="P19" s="20" t="s">
        <v>327</v>
      </c>
      <c r="Q19" s="18" t="s">
        <v>327</v>
      </c>
      <c r="R19" s="20" t="s">
        <v>327</v>
      </c>
      <c r="S19" s="18" t="n">
        <v>438.52442618</v>
      </c>
      <c r="T19" s="20" t="n">
        <v>6.67083949</v>
      </c>
    </row>
    <row r="20" spans="1:20">
      <c r="A20" s="15" t="s">
        <v>340</v>
      </c>
      <c r="B20" s="17" t="n">
        <v>3371</v>
      </c>
      <c r="C20" s="18">
        <f>(82.0/B20*100)</f>
        <v/>
      </c>
      <c r="D20" s="19" t="n">
        <v>3289</v>
      </c>
      <c r="E20" s="18" t="n">
        <v>426.47811029</v>
      </c>
      <c r="F20" s="20" t="n">
        <v>6.46194391</v>
      </c>
      <c r="G20" s="18" t="n">
        <v>458.40903788</v>
      </c>
      <c r="H20" s="20" t="n">
        <v>5.20693471</v>
      </c>
      <c r="I20" s="18" t="n">
        <v>454.74531967</v>
      </c>
      <c r="J20" s="20" t="n">
        <v>7.41826753</v>
      </c>
      <c r="K20" s="18" t="n">
        <v>489.50115944</v>
      </c>
      <c r="L20" s="20" t="n">
        <v>2.03805847</v>
      </c>
      <c r="M20" s="18" t="s">
        <v>327</v>
      </c>
      <c r="N20" s="20" t="s">
        <v>327</v>
      </c>
      <c r="O20" s="18" t="s">
        <v>327</v>
      </c>
      <c r="P20" s="20" t="s">
        <v>327</v>
      </c>
      <c r="Q20" s="18" t="s">
        <v>327</v>
      </c>
      <c r="R20" s="20" t="s">
        <v>327</v>
      </c>
      <c r="S20" s="18" t="n">
        <v>422.22191527</v>
      </c>
      <c r="T20" s="20" t="n">
        <v>5.45069355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(701.0/B23*100)</f>
        <v/>
      </c>
      <c r="D23" s="19" t="n">
        <v>10882</v>
      </c>
      <c r="E23" s="18" t="n">
        <v>426.69834268</v>
      </c>
      <c r="F23" s="20" t="n">
        <v>6.30492519</v>
      </c>
      <c r="G23" s="18" t="n">
        <v>459.44239101</v>
      </c>
      <c r="H23" s="20" t="n">
        <v>3.83781197</v>
      </c>
      <c r="I23" s="18" t="n">
        <v>488.15416733</v>
      </c>
      <c r="J23" s="20" t="n">
        <v>4.93743189</v>
      </c>
      <c r="K23" s="18" t="n">
        <v>503.17371687</v>
      </c>
      <c r="L23" s="20" t="n">
        <v>2.69439212</v>
      </c>
      <c r="M23" s="18" t="s">
        <v>327</v>
      </c>
      <c r="N23" s="20" t="s">
        <v>327</v>
      </c>
      <c r="O23" s="18" t="s">
        <v>327</v>
      </c>
      <c r="P23" s="20" t="s">
        <v>327</v>
      </c>
      <c r="Q23" s="18" t="s">
        <v>327</v>
      </c>
      <c r="R23" s="20" t="s">
        <v>327</v>
      </c>
      <c r="S23" s="18" t="n">
        <v>435.58111635</v>
      </c>
      <c r="T23" s="20" t="n">
        <v>5.45259594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487.43096773</v>
      </c>
      <c r="F25" s="20" t="n">
        <v>4.66893876</v>
      </c>
      <c r="G25" s="18" t="n">
        <v>518.77966964</v>
      </c>
      <c r="H25" s="20" t="n">
        <v>3.97752761</v>
      </c>
      <c r="I25" s="18" t="n">
        <v>555.20284858</v>
      </c>
      <c r="J25" s="20" t="n">
        <v>3.38783316</v>
      </c>
      <c r="K25" s="18" t="n">
        <v>487.54341912</v>
      </c>
      <c r="L25" s="20" t="n">
        <v>5.03750822</v>
      </c>
      <c r="M25" s="18" t="s">
        <v>327</v>
      </c>
      <c r="N25" s="20" t="s">
        <v>327</v>
      </c>
      <c r="O25" s="18" t="s">
        <v>327</v>
      </c>
      <c r="P25" s="20" t="s">
        <v>327</v>
      </c>
      <c r="Q25" s="18" t="s">
        <v>327</v>
      </c>
      <c r="R25" s="20" t="s">
        <v>327</v>
      </c>
      <c r="S25" s="18" t="n">
        <v>461.84536049</v>
      </c>
      <c r="T25" s="20" t="n">
        <v>9.285601209999999</v>
      </c>
    </row>
    <row r="26" spans="1:20">
      <c r="A26" s="15" t="s">
        <v>346</v>
      </c>
      <c r="B26" s="17" t="n">
        <v>4869</v>
      </c>
      <c r="C26" s="18">
        <f>(198.0/B26*100)</f>
        <v/>
      </c>
      <c r="D26" s="19" t="n">
        <v>4671</v>
      </c>
      <c r="E26" s="18" t="n">
        <v>466.69874212</v>
      </c>
      <c r="F26" s="20" t="n">
        <v>4.29569923</v>
      </c>
      <c r="G26" s="18" t="n">
        <v>476.53011192</v>
      </c>
      <c r="H26" s="20" t="n">
        <v>2.39565557</v>
      </c>
      <c r="I26" s="18" t="n">
        <v>495.84241564</v>
      </c>
      <c r="J26" s="20" t="n">
        <v>3.95603503</v>
      </c>
      <c r="K26" s="18" t="n">
        <v>510.65893914</v>
      </c>
      <c r="L26" s="20" t="n">
        <v>2.28589669</v>
      </c>
      <c r="M26" s="18" t="s">
        <v>327</v>
      </c>
      <c r="N26" s="20" t="s">
        <v>327</v>
      </c>
      <c r="O26" s="18" t="s">
        <v>327</v>
      </c>
      <c r="P26" s="20" t="s">
        <v>327</v>
      </c>
      <c r="Q26" s="18" t="s">
        <v>327</v>
      </c>
      <c r="R26" s="20" t="s">
        <v>327</v>
      </c>
      <c r="S26" s="18" t="n">
        <v>459.42248904</v>
      </c>
      <c r="T26" s="20" t="n">
        <v>5.50760401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(40.0/B32*100)</f>
        <v/>
      </c>
      <c r="D32" s="19" t="n">
        <v>4438</v>
      </c>
      <c r="E32" s="18" t="n">
        <v>465.6546279</v>
      </c>
      <c r="F32" s="20" t="n">
        <v>4.15531057</v>
      </c>
      <c r="G32" s="18" t="n">
        <v>486.77030817</v>
      </c>
      <c r="H32" s="20" t="n">
        <v>3.59408492</v>
      </c>
      <c r="I32" s="18" t="n">
        <v>505.75991242</v>
      </c>
      <c r="J32" s="20" t="n">
        <v>3.40662825</v>
      </c>
      <c r="K32" s="18" t="n">
        <v>525.12986586</v>
      </c>
      <c r="L32" s="20" t="n">
        <v>3.29669784</v>
      </c>
      <c r="M32" s="18" t="s">
        <v>327</v>
      </c>
      <c r="N32" s="20" t="s">
        <v>327</v>
      </c>
      <c r="O32" s="18" t="s">
        <v>327</v>
      </c>
      <c r="P32" s="20" t="s">
        <v>327</v>
      </c>
      <c r="Q32" s="18" t="s">
        <v>327</v>
      </c>
      <c r="R32" s="20" t="s">
        <v>327</v>
      </c>
      <c r="S32" s="18" t="n">
        <v>451.71035153</v>
      </c>
      <c r="T32" s="20" t="n">
        <v>7.6456325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(151.0/B34*100)</f>
        <v/>
      </c>
      <c r="D34" s="19" t="n">
        <v>6199</v>
      </c>
      <c r="E34" s="18" t="n">
        <v>428.07912988</v>
      </c>
      <c r="F34" s="20" t="n">
        <v>4.4124687</v>
      </c>
      <c r="G34" s="18" t="n">
        <v>451.48272868</v>
      </c>
      <c r="H34" s="20" t="n">
        <v>3.13797588</v>
      </c>
      <c r="I34" s="18" t="n">
        <v>469.0595167</v>
      </c>
      <c r="J34" s="20" t="n">
        <v>4.17387492</v>
      </c>
      <c r="K34" s="18" t="n">
        <v>487.66758785</v>
      </c>
      <c r="L34" s="20" t="n">
        <v>3.34829575</v>
      </c>
      <c r="M34" s="18" t="s">
        <v>327</v>
      </c>
      <c r="N34" s="20" t="s">
        <v>327</v>
      </c>
      <c r="O34" s="18" t="n">
        <v>306.56969545</v>
      </c>
      <c r="P34" s="20" t="n">
        <v>10.27624616</v>
      </c>
      <c r="Q34" s="18" t="s">
        <v>327</v>
      </c>
      <c r="R34" s="20" t="s">
        <v>327</v>
      </c>
      <c r="S34" s="18" t="n">
        <v>438.29036174</v>
      </c>
      <c r="T34" s="20" t="n">
        <v>5.16509267</v>
      </c>
    </row>
    <row r="35" spans="1:20">
      <c r="A35" s="15" t="s">
        <v>355</v>
      </c>
      <c r="B35" s="17" t="n">
        <v>6406</v>
      </c>
      <c r="C35" s="18">
        <f>(126.0/B35*100)</f>
        <v/>
      </c>
      <c r="D35" s="19" t="n">
        <v>6280</v>
      </c>
      <c r="E35" s="18" t="n">
        <v>482.92627989</v>
      </c>
      <c r="F35" s="20" t="n">
        <v>4.30685477</v>
      </c>
      <c r="G35" s="18" t="n">
        <v>508.96316852</v>
      </c>
      <c r="H35" s="20" t="n">
        <v>3.00032768</v>
      </c>
      <c r="I35" s="18" t="n">
        <v>525.95088678</v>
      </c>
      <c r="J35" s="20" t="n">
        <v>3.53266363</v>
      </c>
      <c r="K35" s="18" t="n">
        <v>527.56657117</v>
      </c>
      <c r="L35" s="20" t="n">
        <v>3.23514246</v>
      </c>
      <c r="M35" s="18" t="s">
        <v>327</v>
      </c>
      <c r="N35" s="20" t="s">
        <v>327</v>
      </c>
      <c r="O35" s="18" t="n">
        <v>374.85244494</v>
      </c>
      <c r="P35" s="20" t="n">
        <v>5.84040672</v>
      </c>
      <c r="Q35" s="18" t="s">
        <v>327</v>
      </c>
      <c r="R35" s="20" t="s">
        <v>327</v>
      </c>
      <c r="S35" s="18" t="n">
        <v>507.39153378</v>
      </c>
      <c r="T35" s="20" t="n">
        <v>4.43437438</v>
      </c>
    </row>
    <row r="36" spans="1:20">
      <c r="A36" s="15" t="s">
        <v>356</v>
      </c>
      <c r="B36" s="17" t="n">
        <v>6736</v>
      </c>
      <c r="C36" s="18">
        <f>(145.0/B36*100)</f>
        <v/>
      </c>
      <c r="D36" s="19" t="n">
        <v>6591</v>
      </c>
      <c r="E36" s="18" t="n">
        <v>444.63931821</v>
      </c>
      <c r="F36" s="20" t="n">
        <v>6.04105665</v>
      </c>
      <c r="G36" s="18" t="n">
        <v>468.12188456</v>
      </c>
      <c r="H36" s="20" t="n">
        <v>3.31031696</v>
      </c>
      <c r="I36" s="18" t="n">
        <v>497.61498724</v>
      </c>
      <c r="J36" s="20" t="n">
        <v>3.06703613</v>
      </c>
      <c r="K36" s="18" t="n">
        <v>509.62381235</v>
      </c>
      <c r="L36" s="20" t="n">
        <v>2.37053049</v>
      </c>
      <c r="M36" s="18" t="s">
        <v>327</v>
      </c>
      <c r="N36" s="20" t="s">
        <v>327</v>
      </c>
      <c r="O36" s="18" t="s">
        <v>327</v>
      </c>
      <c r="P36" s="20" t="s">
        <v>327</v>
      </c>
      <c r="Q36" s="18" t="s">
        <v>327</v>
      </c>
      <c r="R36" s="20" t="s">
        <v>327</v>
      </c>
      <c r="S36" s="18" t="n">
        <v>463.37464993</v>
      </c>
      <c r="T36" s="20" t="n">
        <v>4.67028276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(5827.0/B40*100)</f>
        <v/>
      </c>
      <c r="D40" s="19" t="n">
        <v>8330</v>
      </c>
      <c r="E40" s="18" t="n">
        <v>461.88544859</v>
      </c>
      <c r="F40" s="20" t="n">
        <v>4.77163821</v>
      </c>
      <c r="G40" s="18" t="n">
        <v>507.49544466</v>
      </c>
      <c r="H40" s="20" t="n">
        <v>3.43453107</v>
      </c>
      <c r="I40" s="18" t="n">
        <v>531.80927989</v>
      </c>
      <c r="J40" s="20" t="n">
        <v>6.42044365</v>
      </c>
      <c r="K40" s="18" t="n">
        <v>536.82517338</v>
      </c>
      <c r="L40" s="20" t="n">
        <v>4.35557488</v>
      </c>
      <c r="M40" s="18" t="s">
        <v>327</v>
      </c>
      <c r="N40" s="20" t="s">
        <v>327</v>
      </c>
      <c r="O40" s="18" t="n">
        <v>496.75531263</v>
      </c>
      <c r="P40" s="20" t="n">
        <v>2.35939816</v>
      </c>
      <c r="Q40" s="18" t="s">
        <v>327</v>
      </c>
      <c r="R40" s="20" t="s">
        <v>327</v>
      </c>
      <c r="S40" s="18" t="n">
        <v>454.64500297</v>
      </c>
      <c r="T40" s="20" t="n">
        <v>6.05851729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(291.0/B47*100)</f>
        <v/>
      </c>
      <c r="D47" s="19" t="n">
        <v>5637</v>
      </c>
      <c r="E47" s="18" t="n">
        <v>433.34893829</v>
      </c>
      <c r="F47" s="20" t="n">
        <v>4.23720473</v>
      </c>
      <c r="G47" s="18" t="n">
        <v>467.42562176</v>
      </c>
      <c r="H47" s="20" t="n">
        <v>4.87334883</v>
      </c>
      <c r="I47" s="18" t="n">
        <v>461.49669357</v>
      </c>
      <c r="J47" s="20" t="n">
        <v>5.84548865</v>
      </c>
      <c r="K47" s="18" t="n">
        <v>444.8745071</v>
      </c>
      <c r="L47" s="20" t="n">
        <v>5.7591805</v>
      </c>
      <c r="M47" s="18" t="s">
        <v>327</v>
      </c>
      <c r="N47" s="20" t="s">
        <v>327</v>
      </c>
      <c r="O47" s="18" t="s">
        <v>327</v>
      </c>
      <c r="P47" s="20" t="s">
        <v>327</v>
      </c>
      <c r="Q47" s="18" t="s">
        <v>327</v>
      </c>
      <c r="R47" s="20" t="s">
        <v>327</v>
      </c>
      <c r="S47" s="18" t="n">
        <v>428.1861197</v>
      </c>
      <c r="T47" s="20" t="n">
        <v>5.04920079</v>
      </c>
    </row>
    <row r="48" spans="1:20">
      <c r="A48" s="15" t="s">
        <v>368</v>
      </c>
      <c r="B48" s="17" t="n">
        <v>9841</v>
      </c>
      <c r="C48" s="18">
        <f>(34.0/B48*100)</f>
        <v/>
      </c>
      <c r="D48" s="19" t="n">
        <v>9807</v>
      </c>
      <c r="E48" s="18" t="n">
        <v>493.20637393</v>
      </c>
      <c r="F48" s="20" t="n">
        <v>4.84287153</v>
      </c>
      <c r="G48" s="18" t="n">
        <v>514.05806202</v>
      </c>
      <c r="H48" s="20" t="n">
        <v>4.9693322</v>
      </c>
      <c r="I48" s="18" t="n">
        <v>523.75552314</v>
      </c>
      <c r="J48" s="20" t="n">
        <v>9.09269632</v>
      </c>
      <c r="K48" s="18" t="n">
        <v>542.79170325</v>
      </c>
      <c r="L48" s="20" t="n">
        <v>4.9861477</v>
      </c>
      <c r="M48" s="18" t="s">
        <v>327</v>
      </c>
      <c r="N48" s="20" t="s">
        <v>327</v>
      </c>
      <c r="O48" s="18" t="s">
        <v>327</v>
      </c>
      <c r="P48" s="20" t="s">
        <v>327</v>
      </c>
      <c r="Q48" s="18" t="s">
        <v>327</v>
      </c>
      <c r="R48" s="20" t="s">
        <v>327</v>
      </c>
      <c r="S48" s="18" t="n">
        <v>441.32039868</v>
      </c>
      <c r="T48" s="20" t="n">
        <v>9.86742095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(161.0/B52*100)</f>
        <v/>
      </c>
      <c r="D52" s="19" t="n">
        <v>5648</v>
      </c>
      <c r="E52" s="18" t="n">
        <v>426.06164475</v>
      </c>
      <c r="F52" s="20" t="n">
        <v>4.06078723</v>
      </c>
      <c r="G52" s="18" t="n">
        <v>462.35858439</v>
      </c>
      <c r="H52" s="20" t="n">
        <v>3.34003634</v>
      </c>
      <c r="I52" s="18" t="n">
        <v>486.41989101</v>
      </c>
      <c r="J52" s="20" t="n">
        <v>4.09639758</v>
      </c>
      <c r="K52" s="18" t="n">
        <v>495.27558043</v>
      </c>
      <c r="L52" s="20" t="n">
        <v>2.64875787</v>
      </c>
      <c r="M52" s="18" t="s">
        <v>327</v>
      </c>
      <c r="N52" s="20" t="s">
        <v>327</v>
      </c>
      <c r="O52" s="18" t="s">
        <v>327</v>
      </c>
      <c r="P52" s="20" t="s">
        <v>327</v>
      </c>
      <c r="Q52" s="18" t="s">
        <v>327</v>
      </c>
      <c r="R52" s="20" t="s">
        <v>327</v>
      </c>
      <c r="S52" s="18" t="n">
        <v>421.26846803</v>
      </c>
      <c r="T52" s="20" t="n">
        <v>5.42552537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502.3914341</v>
      </c>
      <c r="F56" s="20" t="n">
        <v>3.50651045</v>
      </c>
      <c r="G56" s="18" t="n">
        <v>516.58482434</v>
      </c>
      <c r="H56" s="20" t="n">
        <v>2.93214288</v>
      </c>
      <c r="I56" s="18" t="n">
        <v>540.0549243200001</v>
      </c>
      <c r="J56" s="20" t="n">
        <v>3.28305709</v>
      </c>
      <c r="K56" s="18" t="n">
        <v>532.3016706</v>
      </c>
      <c r="L56" s="20" t="n">
        <v>3.04993536</v>
      </c>
      <c r="M56" s="18" t="s">
        <v>327</v>
      </c>
      <c r="N56" s="20" t="s">
        <v>327</v>
      </c>
      <c r="O56" s="18" t="s">
        <v>327</v>
      </c>
      <c r="P56" s="20" t="s">
        <v>327</v>
      </c>
      <c r="Q56" s="18" t="s">
        <v>327</v>
      </c>
      <c r="R56" s="20" t="s">
        <v>327</v>
      </c>
      <c r="S56" s="18" t="n">
        <v>501.62835149</v>
      </c>
      <c r="T56" s="20" t="n">
        <v>9.28374402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(344.0/B61*100)</f>
        <v/>
      </c>
      <c r="D61" s="19" t="n">
        <v>6181</v>
      </c>
      <c r="E61" s="18" t="n">
        <v>438.72519146</v>
      </c>
      <c r="F61" s="20" t="n">
        <v>3.88835803</v>
      </c>
      <c r="G61" s="18" t="n">
        <v>469.89141526</v>
      </c>
      <c r="H61" s="20" t="n">
        <v>4.04905588</v>
      </c>
      <c r="I61" s="18" t="n">
        <v>477.75933414</v>
      </c>
      <c r="J61" s="20" t="n">
        <v>4.47207769</v>
      </c>
      <c r="K61" s="18" t="n">
        <v>496.33966247</v>
      </c>
      <c r="L61" s="20" t="n">
        <v>3.04081666</v>
      </c>
      <c r="M61" s="18" t="s">
        <v>327</v>
      </c>
      <c r="N61" s="20" t="s">
        <v>327</v>
      </c>
      <c r="O61" s="18" t="s">
        <v>327</v>
      </c>
      <c r="P61" s="20" t="s">
        <v>327</v>
      </c>
      <c r="Q61" s="18" t="s">
        <v>327</v>
      </c>
      <c r="R61" s="20" t="s">
        <v>327</v>
      </c>
      <c r="S61" s="18" t="n">
        <v>430.09227449</v>
      </c>
      <c r="T61" s="20" t="n">
        <v>5.56975666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(390.0/B67*100)</f>
        <v/>
      </c>
      <c r="D67" s="19" t="n">
        <v>6581</v>
      </c>
      <c r="E67" s="18" t="n">
        <v>368.12192305</v>
      </c>
      <c r="F67" s="20" t="n">
        <v>2.53591336</v>
      </c>
      <c r="G67" s="18" t="n">
        <v>415.46953281</v>
      </c>
      <c r="H67" s="20" t="n">
        <v>3.4003156</v>
      </c>
      <c r="I67" s="18" t="n">
        <v>413.56401788</v>
      </c>
      <c r="J67" s="20" t="n">
        <v>5.66003839</v>
      </c>
      <c r="K67" s="18" t="n">
        <v>420.0437209</v>
      </c>
      <c r="L67" s="20" t="n">
        <v>3.02899917</v>
      </c>
      <c r="M67" s="18" t="s">
        <v>327</v>
      </c>
      <c r="N67" s="20" t="s">
        <v>327</v>
      </c>
      <c r="O67" s="18" t="s">
        <v>327</v>
      </c>
      <c r="P67" s="20" t="s">
        <v>327</v>
      </c>
      <c r="Q67" s="18" t="s">
        <v>327</v>
      </c>
      <c r="R67" s="20" t="s">
        <v>327</v>
      </c>
      <c r="S67" s="18" t="n">
        <v>348.56804622</v>
      </c>
      <c r="T67" s="20" t="n">
        <v>4.81077163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(428.0/B73*100)</f>
        <v/>
      </c>
      <c r="D73" s="19" t="n">
        <v>7821</v>
      </c>
      <c r="E73" s="18" t="n">
        <v>409.05505186</v>
      </c>
      <c r="F73" s="20" t="n">
        <v>2.596245</v>
      </c>
      <c r="G73" s="18" t="n">
        <v>429.54253932</v>
      </c>
      <c r="H73" s="20" t="n">
        <v>3.61181372</v>
      </c>
      <c r="I73" s="18" t="n">
        <v>420.50614149</v>
      </c>
      <c r="J73" s="20" t="n">
        <v>5.62662321</v>
      </c>
      <c r="K73" s="18" t="n">
        <v>436.64710397</v>
      </c>
      <c r="L73" s="20" t="n">
        <v>4.0407012</v>
      </c>
      <c r="M73" s="18" t="s">
        <v>327</v>
      </c>
      <c r="N73" s="20" t="s">
        <v>327</v>
      </c>
      <c r="O73" s="18" t="s">
        <v>327</v>
      </c>
      <c r="P73" s="20" t="s">
        <v>327</v>
      </c>
      <c r="Q73" s="18" t="s">
        <v>327</v>
      </c>
      <c r="R73" s="20" t="s">
        <v>327</v>
      </c>
      <c r="S73" s="18" t="n">
        <v>383.32294602</v>
      </c>
      <c r="T73" s="20" t="n">
        <v>6.66247099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472.2482327</v>
      </c>
      <c r="F7" s="20" t="n">
        <v>4.15774613</v>
      </c>
      <c r="G7" s="18" t="n">
        <v>503.31706854</v>
      </c>
      <c r="H7" s="20" t="n">
        <v>2.60013219</v>
      </c>
      <c r="I7" s="18" t="n">
        <v>469.0402303</v>
      </c>
      <c r="J7" s="20" t="n">
        <v>8.29614325</v>
      </c>
      <c r="K7" s="18" t="n">
        <v>532.62819896</v>
      </c>
      <c r="L7" s="20" t="n">
        <v>2.07466195</v>
      </c>
      <c r="M7" s="18" t="s">
        <v>327</v>
      </c>
      <c r="N7" s="20" t="s">
        <v>327</v>
      </c>
      <c r="O7" s="18" t="s">
        <v>327</v>
      </c>
      <c r="P7" s="20" t="s">
        <v>327</v>
      </c>
      <c r="Q7" s="18" t="s">
        <v>327</v>
      </c>
      <c r="R7" s="20" t="s">
        <v>327</v>
      </c>
      <c r="S7" s="18" t="n">
        <v>484.41977331</v>
      </c>
      <c r="T7" s="20" t="n">
        <v>3.92918887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456.97736877</v>
      </c>
      <c r="F9" s="20" t="n">
        <v>6.45128104</v>
      </c>
      <c r="G9" s="18" t="n">
        <v>493.64880096</v>
      </c>
      <c r="H9" s="20" t="n">
        <v>5.72087149</v>
      </c>
      <c r="I9" s="18" t="n">
        <v>445.73192325</v>
      </c>
      <c r="J9" s="20" t="n">
        <v>12.12746653</v>
      </c>
      <c r="K9" s="18" t="s">
        <v>327</v>
      </c>
      <c r="L9" s="20" t="s">
        <v>327</v>
      </c>
      <c r="M9" s="18" t="s">
        <v>327</v>
      </c>
      <c r="N9" s="20" t="s">
        <v>327</v>
      </c>
      <c r="O9" s="18" t="n">
        <v>374.78530698</v>
      </c>
      <c r="P9" s="20" t="n">
        <v>11.62763904</v>
      </c>
      <c r="Q9" s="18" t="s">
        <v>327</v>
      </c>
      <c r="R9" s="20" t="s">
        <v>327</v>
      </c>
      <c r="S9" s="18" t="n">
        <v>452.38347073</v>
      </c>
      <c r="T9" s="20" t="n">
        <v>6.38104871</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440.11728834</v>
      </c>
      <c r="F13" s="20" t="n">
        <v>6.65596578</v>
      </c>
      <c r="G13" s="18" t="n">
        <v>453.81126035</v>
      </c>
      <c r="H13" s="20" t="n">
        <v>6.45334924</v>
      </c>
      <c r="I13" s="18" t="n">
        <v>440.96716236</v>
      </c>
      <c r="J13" s="20" t="n">
        <v>18.12959671</v>
      </c>
      <c r="K13" s="18" t="n">
        <v>514.6732124</v>
      </c>
      <c r="L13" s="20" t="n">
        <v>2.46720168</v>
      </c>
      <c r="M13" s="18" t="s">
        <v>327</v>
      </c>
      <c r="N13" s="20" t="s">
        <v>327</v>
      </c>
      <c r="O13" s="18" t="n">
        <v>436.36003517</v>
      </c>
      <c r="P13" s="20" t="n">
        <v>6.43426798</v>
      </c>
      <c r="Q13" s="18" t="s">
        <v>327</v>
      </c>
      <c r="R13" s="20" t="s">
        <v>327</v>
      </c>
      <c r="S13" s="18" t="n">
        <v>449.09860571</v>
      </c>
      <c r="T13" s="20" t="n">
        <v>5.72991857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444.60933857</v>
      </c>
      <c r="F18" s="20" t="n">
        <v>4.32363561</v>
      </c>
      <c r="G18" s="18" t="n">
        <v>473.01528109</v>
      </c>
      <c r="H18" s="20" t="n">
        <v>3.77062131</v>
      </c>
      <c r="I18" s="18" t="n">
        <v>466.41202641</v>
      </c>
      <c r="J18" s="20" t="n">
        <v>4.92533645</v>
      </c>
      <c r="K18" s="18" t="n">
        <v>454.20344007</v>
      </c>
      <c r="L18" s="20" t="n">
        <v>5.11545222</v>
      </c>
      <c r="M18" s="18" t="s">
        <v>327</v>
      </c>
      <c r="N18" s="20" t="s">
        <v>327</v>
      </c>
      <c r="O18" s="18" t="s">
        <v>327</v>
      </c>
      <c r="P18" s="20" t="s">
        <v>327</v>
      </c>
      <c r="Q18" s="18" t="s">
        <v>327</v>
      </c>
      <c r="R18" s="20" t="s">
        <v>327</v>
      </c>
      <c r="S18" s="18" t="n">
        <v>412.71696205</v>
      </c>
      <c r="T18" s="20" t="n">
        <v>8.10993567</v>
      </c>
    </row>
    <row r="19" spans="1:20">
      <c r="A19" s="15" t="s">
        <v>339</v>
      </c>
      <c r="B19" s="17" t="n">
        <v>5658</v>
      </c>
      <c r="C19" s="18">
        <f>(303.0/B19*100)</f>
        <v/>
      </c>
      <c r="D19" s="19" t="n">
        <v>5355</v>
      </c>
      <c r="E19" s="18" t="n">
        <v>437.57920334</v>
      </c>
      <c r="F19" s="20" t="n">
        <v>5.64361679</v>
      </c>
      <c r="G19" s="18" t="n">
        <v>470.68641024</v>
      </c>
      <c r="H19" s="20" t="n">
        <v>4.47458807</v>
      </c>
      <c r="I19" s="18" t="n">
        <v>437.23322769</v>
      </c>
      <c r="J19" s="20" t="n">
        <v>10.17752809</v>
      </c>
      <c r="K19" s="18" t="n">
        <v>494.0257269</v>
      </c>
      <c r="L19" s="20" t="n">
        <v>2.65626595</v>
      </c>
      <c r="M19" s="18" t="s">
        <v>327</v>
      </c>
      <c r="N19" s="20" t="s">
        <v>327</v>
      </c>
      <c r="O19" s="18" t="s">
        <v>327</v>
      </c>
      <c r="P19" s="20" t="s">
        <v>327</v>
      </c>
      <c r="Q19" s="18" t="s">
        <v>327</v>
      </c>
      <c r="R19" s="20" t="s">
        <v>327</v>
      </c>
      <c r="S19" s="18" t="n">
        <v>439.78400044</v>
      </c>
      <c r="T19" s="20" t="n">
        <v>6.16360236</v>
      </c>
    </row>
    <row r="20" spans="1:20">
      <c r="A20" s="15" t="s">
        <v>340</v>
      </c>
      <c r="B20" s="17" t="n">
        <v>3371</v>
      </c>
      <c r="C20" s="18">
        <f>(82.0/B20*100)</f>
        <v/>
      </c>
      <c r="D20" s="19" t="n">
        <v>3289</v>
      </c>
      <c r="E20" s="18" t="n">
        <v>431.55735528</v>
      </c>
      <c r="F20" s="20" t="n">
        <v>6.45452441</v>
      </c>
      <c r="G20" s="18" t="n">
        <v>457.24129206</v>
      </c>
      <c r="H20" s="20" t="n">
        <v>4.42561319</v>
      </c>
      <c r="I20" s="18" t="n">
        <v>442.67722581</v>
      </c>
      <c r="J20" s="20" t="n">
        <v>18.92145923</v>
      </c>
      <c r="K20" s="18" t="n">
        <v>489.50115944</v>
      </c>
      <c r="L20" s="20" t="n">
        <v>2.03805847</v>
      </c>
      <c r="M20" s="18" t="s">
        <v>327</v>
      </c>
      <c r="N20" s="20" t="s">
        <v>327</v>
      </c>
      <c r="O20" s="18" t="s">
        <v>327</v>
      </c>
      <c r="P20" s="20" t="s">
        <v>327</v>
      </c>
      <c r="Q20" s="18" t="s">
        <v>327</v>
      </c>
      <c r="R20" s="20" t="s">
        <v>327</v>
      </c>
      <c r="S20" s="18" t="n">
        <v>425.6425579</v>
      </c>
      <c r="T20" s="20" t="n">
        <v>5.41028906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440.586821</v>
      </c>
      <c r="F23" s="20" t="n">
        <v>5.20987315</v>
      </c>
      <c r="G23" s="18" t="n">
        <v>473.9124001</v>
      </c>
      <c r="H23" s="20" t="n">
        <v>3.54582285</v>
      </c>
      <c r="I23" s="18" t="n">
        <v>450.07539722</v>
      </c>
      <c r="J23" s="20" t="n">
        <v>7.59147254</v>
      </c>
      <c r="K23" s="18" t="n">
        <v>503.17371687</v>
      </c>
      <c r="L23" s="20" t="n">
        <v>2.69439212</v>
      </c>
      <c r="M23" s="18" t="s">
        <v>327</v>
      </c>
      <c r="N23" s="20" t="s">
        <v>327</v>
      </c>
      <c r="O23" s="18" t="s">
        <v>327</v>
      </c>
      <c r="P23" s="20" t="s">
        <v>327</v>
      </c>
      <c r="Q23" s="18" t="s">
        <v>327</v>
      </c>
      <c r="R23" s="20" t="s">
        <v>327</v>
      </c>
      <c r="S23" s="18" t="n">
        <v>440.48751792</v>
      </c>
      <c r="T23" s="20" t="n">
        <v>5.02446711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495.16888137</v>
      </c>
      <c r="F25" s="20" t="n">
        <v>5.29885295</v>
      </c>
      <c r="G25" s="18" t="n">
        <v>528.24957454</v>
      </c>
      <c r="H25" s="20" t="n">
        <v>3.39754477</v>
      </c>
      <c r="I25" s="18" t="n">
        <v>546.37537602</v>
      </c>
      <c r="J25" s="20" t="n">
        <v>4.65995397</v>
      </c>
      <c r="K25" s="18" t="n">
        <v>487.54341912</v>
      </c>
      <c r="L25" s="20" t="n">
        <v>5.03750822</v>
      </c>
      <c r="M25" s="18" t="s">
        <v>327</v>
      </c>
      <c r="N25" s="20" t="s">
        <v>327</v>
      </c>
      <c r="O25" s="18" t="s">
        <v>327</v>
      </c>
      <c r="P25" s="20" t="s">
        <v>327</v>
      </c>
      <c r="Q25" s="18" t="s">
        <v>327</v>
      </c>
      <c r="R25" s="20" t="s">
        <v>327</v>
      </c>
      <c r="S25" s="18" t="n">
        <v>468.45862083</v>
      </c>
      <c r="T25" s="20" t="n">
        <v>9.491896499999999</v>
      </c>
    </row>
    <row r="26" spans="1:20">
      <c r="A26" s="15" t="s">
        <v>346</v>
      </c>
      <c r="B26" s="17" t="n">
        <v>4869</v>
      </c>
      <c r="C26" s="18">
        <f>(202.0/B26*100)</f>
        <v/>
      </c>
      <c r="D26" s="19" t="n">
        <v>4667</v>
      </c>
      <c r="E26" s="18" t="n">
        <v>464.95665094</v>
      </c>
      <c r="F26" s="20" t="n">
        <v>3.88877718</v>
      </c>
      <c r="G26" s="18" t="n">
        <v>485.34242492</v>
      </c>
      <c r="H26" s="20" t="n">
        <v>2.58314819</v>
      </c>
      <c r="I26" s="18" t="n">
        <v>468.76732001</v>
      </c>
      <c r="J26" s="20" t="n">
        <v>5.87570654</v>
      </c>
      <c r="K26" s="18" t="n">
        <v>510.65893914</v>
      </c>
      <c r="L26" s="20" t="n">
        <v>2.28589669</v>
      </c>
      <c r="M26" s="18" t="s">
        <v>327</v>
      </c>
      <c r="N26" s="20" t="s">
        <v>327</v>
      </c>
      <c r="O26" s="18" t="s">
        <v>327</v>
      </c>
      <c r="P26" s="20" t="s">
        <v>327</v>
      </c>
      <c r="Q26" s="18" t="s">
        <v>327</v>
      </c>
      <c r="R26" s="20" t="s">
        <v>327</v>
      </c>
      <c r="S26" s="18" t="n">
        <v>466.02134766</v>
      </c>
      <c r="T26" s="20" t="n">
        <v>6.18714565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472.8445719</v>
      </c>
      <c r="F32" s="20" t="n">
        <v>4.0233391</v>
      </c>
      <c r="G32" s="18" t="n">
        <v>493.7025592</v>
      </c>
      <c r="H32" s="20" t="n">
        <v>3.06975065</v>
      </c>
      <c r="I32" s="18" t="n">
        <v>485.49943681</v>
      </c>
      <c r="J32" s="20" t="n">
        <v>6.77264213</v>
      </c>
      <c r="K32" s="18" t="n">
        <v>525.12986586</v>
      </c>
      <c r="L32" s="20" t="n">
        <v>3.29669784</v>
      </c>
      <c r="M32" s="18" t="s">
        <v>327</v>
      </c>
      <c r="N32" s="20" t="s">
        <v>327</v>
      </c>
      <c r="O32" s="18" t="s">
        <v>327</v>
      </c>
      <c r="P32" s="20" t="s">
        <v>327</v>
      </c>
      <c r="Q32" s="18" t="s">
        <v>327</v>
      </c>
      <c r="R32" s="20" t="s">
        <v>327</v>
      </c>
      <c r="S32" s="18" t="n">
        <v>462.10097923</v>
      </c>
      <c r="T32" s="20" t="n">
        <v>8.355559749999999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426.12016822</v>
      </c>
      <c r="F34" s="20" t="n">
        <v>3.71033069</v>
      </c>
      <c r="G34" s="18" t="n">
        <v>462.76422574</v>
      </c>
      <c r="H34" s="20" t="n">
        <v>2.91783453</v>
      </c>
      <c r="I34" s="18" t="n">
        <v>440.71983869</v>
      </c>
      <c r="J34" s="20" t="n">
        <v>8.34396753</v>
      </c>
      <c r="K34" s="18" t="n">
        <v>487.66758785</v>
      </c>
      <c r="L34" s="20" t="n">
        <v>3.34829575</v>
      </c>
      <c r="M34" s="18" t="s">
        <v>327</v>
      </c>
      <c r="N34" s="20" t="s">
        <v>327</v>
      </c>
      <c r="O34" s="18" t="n">
        <v>306.56969545</v>
      </c>
      <c r="P34" s="20" t="n">
        <v>10.27624616</v>
      </c>
      <c r="Q34" s="18" t="s">
        <v>327</v>
      </c>
      <c r="R34" s="20" t="s">
        <v>327</v>
      </c>
      <c r="S34" s="18" t="n">
        <v>445.11149825</v>
      </c>
      <c r="T34" s="20" t="n">
        <v>4.92012774</v>
      </c>
    </row>
    <row r="35" spans="1:20">
      <c r="A35" s="15" t="s">
        <v>355</v>
      </c>
      <c r="B35" s="17" t="n">
        <v>6406</v>
      </c>
      <c r="C35" s="18">
        <f>(132.0/B35*100)</f>
        <v/>
      </c>
      <c r="D35" s="19" t="n">
        <v>6274</v>
      </c>
      <c r="E35" s="18" t="n">
        <v>491.3902243</v>
      </c>
      <c r="F35" s="20" t="n">
        <v>3.67814439</v>
      </c>
      <c r="G35" s="18" t="n">
        <v>515.5802390600001</v>
      </c>
      <c r="H35" s="20" t="n">
        <v>3.04079342</v>
      </c>
      <c r="I35" s="18" t="n">
        <v>520.80923432</v>
      </c>
      <c r="J35" s="20" t="n">
        <v>6.37425839</v>
      </c>
      <c r="K35" s="18" t="n">
        <v>527.56657117</v>
      </c>
      <c r="L35" s="20" t="n">
        <v>3.23514246</v>
      </c>
      <c r="M35" s="18" t="s">
        <v>327</v>
      </c>
      <c r="N35" s="20" t="s">
        <v>327</v>
      </c>
      <c r="O35" s="18" t="n">
        <v>374.85244494</v>
      </c>
      <c r="P35" s="20" t="n">
        <v>5.84040672</v>
      </c>
      <c r="Q35" s="18" t="s">
        <v>327</v>
      </c>
      <c r="R35" s="20" t="s">
        <v>327</v>
      </c>
      <c r="S35" s="18" t="n">
        <v>507.93646271</v>
      </c>
      <c r="T35" s="20" t="n">
        <v>4.37399156</v>
      </c>
    </row>
    <row r="36" spans="1:20">
      <c r="A36" s="15" t="s">
        <v>356</v>
      </c>
      <c r="B36" s="17" t="n">
        <v>6736</v>
      </c>
      <c r="C36" s="18">
        <f>(147.0/B36*100)</f>
        <v/>
      </c>
      <c r="D36" s="19" t="n">
        <v>6589</v>
      </c>
      <c r="E36" s="18" t="n">
        <v>468.17226781</v>
      </c>
      <c r="F36" s="20" t="n">
        <v>4.19162796</v>
      </c>
      <c r="G36" s="18" t="n">
        <v>482.59343439</v>
      </c>
      <c r="H36" s="20" t="n">
        <v>2.79629053</v>
      </c>
      <c r="I36" s="18" t="n">
        <v>461.28442249</v>
      </c>
      <c r="J36" s="20" t="n">
        <v>5.83204355</v>
      </c>
      <c r="K36" s="18" t="n">
        <v>509.62381235</v>
      </c>
      <c r="L36" s="20" t="n">
        <v>2.37053049</v>
      </c>
      <c r="M36" s="18" t="s">
        <v>327</v>
      </c>
      <c r="N36" s="20" t="s">
        <v>327</v>
      </c>
      <c r="O36" s="18" t="s">
        <v>327</v>
      </c>
      <c r="P36" s="20" t="s">
        <v>327</v>
      </c>
      <c r="Q36" s="18" t="s">
        <v>327</v>
      </c>
      <c r="R36" s="20" t="s">
        <v>327</v>
      </c>
      <c r="S36" s="18" t="n">
        <v>463.75927262</v>
      </c>
      <c r="T36" s="20" t="n">
        <v>4.36284214</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479.4832041</v>
      </c>
      <c r="F40" s="20" t="n">
        <v>5.38275691</v>
      </c>
      <c r="G40" s="18" t="n">
        <v>511.55752953</v>
      </c>
      <c r="H40" s="20" t="n">
        <v>3.26447221</v>
      </c>
      <c r="I40" s="18" t="n">
        <v>492.9714346</v>
      </c>
      <c r="J40" s="20" t="n">
        <v>8.19217577</v>
      </c>
      <c r="K40" s="18" t="n">
        <v>536.82517338</v>
      </c>
      <c r="L40" s="20" t="n">
        <v>4.35557488</v>
      </c>
      <c r="M40" s="18" t="s">
        <v>327</v>
      </c>
      <c r="N40" s="20" t="s">
        <v>327</v>
      </c>
      <c r="O40" s="18" t="n">
        <v>496.75531263</v>
      </c>
      <c r="P40" s="20" t="n">
        <v>2.35939816</v>
      </c>
      <c r="Q40" s="18" t="s">
        <v>327</v>
      </c>
      <c r="R40" s="20" t="s">
        <v>327</v>
      </c>
      <c r="S40" s="18" t="n">
        <v>456.40451417</v>
      </c>
      <c r="T40" s="20" t="n">
        <v>6.3314902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425.43169566</v>
      </c>
      <c r="F47" s="20" t="n">
        <v>4.97066998</v>
      </c>
      <c r="G47" s="18" t="n">
        <v>478.97392669</v>
      </c>
      <c r="H47" s="20" t="n">
        <v>4.71642584</v>
      </c>
      <c r="I47" s="18" t="n">
        <v>442.62957967</v>
      </c>
      <c r="J47" s="20" t="n">
        <v>6.34445163</v>
      </c>
      <c r="K47" s="18" t="n">
        <v>444.8745071</v>
      </c>
      <c r="L47" s="20" t="n">
        <v>5.7591805</v>
      </c>
      <c r="M47" s="18" t="s">
        <v>327</v>
      </c>
      <c r="N47" s="20" t="s">
        <v>327</v>
      </c>
      <c r="O47" s="18" t="s">
        <v>327</v>
      </c>
      <c r="P47" s="20" t="s">
        <v>327</v>
      </c>
      <c r="Q47" s="18" t="s">
        <v>327</v>
      </c>
      <c r="R47" s="20" t="s">
        <v>327</v>
      </c>
      <c r="S47" s="18" t="n">
        <v>433.38183517</v>
      </c>
      <c r="T47" s="20" t="n">
        <v>4.6322648</v>
      </c>
    </row>
    <row r="48" spans="1:20">
      <c r="A48" s="15" t="s">
        <v>368</v>
      </c>
      <c r="B48" s="17" t="n">
        <v>9841</v>
      </c>
      <c r="C48" s="18">
        <f>(35.0/B48*100)</f>
        <v/>
      </c>
      <c r="D48" s="19" t="n">
        <v>9806</v>
      </c>
      <c r="E48" s="18" t="n">
        <v>495.02151759</v>
      </c>
      <c r="F48" s="20" t="n">
        <v>5.23708246</v>
      </c>
      <c r="G48" s="18" t="n">
        <v>522.05765774</v>
      </c>
      <c r="H48" s="20" t="n">
        <v>5.49154289</v>
      </c>
      <c r="I48" s="18" t="n">
        <v>495.43169225</v>
      </c>
      <c r="J48" s="20" t="n">
        <v>8.09308875</v>
      </c>
      <c r="K48" s="18" t="n">
        <v>542.79170325</v>
      </c>
      <c r="L48" s="20" t="n">
        <v>4.9861477</v>
      </c>
      <c r="M48" s="18" t="s">
        <v>327</v>
      </c>
      <c r="N48" s="20" t="s">
        <v>327</v>
      </c>
      <c r="O48" s="18" t="s">
        <v>327</v>
      </c>
      <c r="P48" s="20" t="s">
        <v>327</v>
      </c>
      <c r="Q48" s="18" t="s">
        <v>327</v>
      </c>
      <c r="R48" s="20" t="s">
        <v>327</v>
      </c>
      <c r="S48" s="18" t="n">
        <v>450.80063535</v>
      </c>
      <c r="T48" s="20" t="n">
        <v>10.48788377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446.6915481</v>
      </c>
      <c r="F52" s="20" t="n">
        <v>4.44931392</v>
      </c>
      <c r="G52" s="18" t="n">
        <v>467.54434904</v>
      </c>
      <c r="H52" s="20" t="n">
        <v>3.39632257</v>
      </c>
      <c r="I52" s="18" t="n">
        <v>453.87359358</v>
      </c>
      <c r="J52" s="20" t="n">
        <v>8.03059277</v>
      </c>
      <c r="K52" s="18" t="n">
        <v>495.27558043</v>
      </c>
      <c r="L52" s="20" t="n">
        <v>2.64875787</v>
      </c>
      <c r="M52" s="18" t="s">
        <v>327</v>
      </c>
      <c r="N52" s="20" t="s">
        <v>327</v>
      </c>
      <c r="O52" s="18" t="s">
        <v>327</v>
      </c>
      <c r="P52" s="20" t="s">
        <v>327</v>
      </c>
      <c r="Q52" s="18" t="s">
        <v>327</v>
      </c>
      <c r="R52" s="20" t="s">
        <v>327</v>
      </c>
      <c r="S52" s="18" t="n">
        <v>427.08160344</v>
      </c>
      <c r="T52" s="20" t="n">
        <v>5.53796036</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502.68428639</v>
      </c>
      <c r="F56" s="20" t="n">
        <v>4.71567384</v>
      </c>
      <c r="G56" s="18" t="n">
        <v>524.88506045</v>
      </c>
      <c r="H56" s="20" t="n">
        <v>2.32799812</v>
      </c>
      <c r="I56" s="18" t="n">
        <v>511.97872106</v>
      </c>
      <c r="J56" s="20" t="n">
        <v>7.00677777</v>
      </c>
      <c r="K56" s="18" t="n">
        <v>532.3016706</v>
      </c>
      <c r="L56" s="20" t="n">
        <v>3.04993536</v>
      </c>
      <c r="M56" s="18" t="s">
        <v>327</v>
      </c>
      <c r="N56" s="20" t="s">
        <v>327</v>
      </c>
      <c r="O56" s="18" t="s">
        <v>327</v>
      </c>
      <c r="P56" s="20" t="s">
        <v>327</v>
      </c>
      <c r="Q56" s="18" t="s">
        <v>327</v>
      </c>
      <c r="R56" s="20" t="s">
        <v>327</v>
      </c>
      <c r="S56" s="18" t="n">
        <v>501.31005974</v>
      </c>
      <c r="T56" s="20" t="n">
        <v>10.73805904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448.03119966</v>
      </c>
      <c r="F61" s="20" t="n">
        <v>3.37092407</v>
      </c>
      <c r="G61" s="18" t="n">
        <v>473.96556014</v>
      </c>
      <c r="H61" s="20" t="n">
        <v>4.08271542</v>
      </c>
      <c r="I61" s="18" t="n">
        <v>446.33568886</v>
      </c>
      <c r="J61" s="20" t="n">
        <v>7.75850541</v>
      </c>
      <c r="K61" s="18" t="n">
        <v>496.33966247</v>
      </c>
      <c r="L61" s="20" t="n">
        <v>3.04081666</v>
      </c>
      <c r="M61" s="18" t="s">
        <v>327</v>
      </c>
      <c r="N61" s="20" t="s">
        <v>327</v>
      </c>
      <c r="O61" s="18" t="s">
        <v>327</v>
      </c>
      <c r="P61" s="20" t="s">
        <v>327</v>
      </c>
      <c r="Q61" s="18" t="s">
        <v>327</v>
      </c>
      <c r="R61" s="20" t="s">
        <v>327</v>
      </c>
      <c r="S61" s="18" t="n">
        <v>431.5233547</v>
      </c>
      <c r="T61" s="20" t="n">
        <v>5.97836566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371.4247201</v>
      </c>
      <c r="F67" s="20" t="n">
        <v>3.26738708</v>
      </c>
      <c r="G67" s="18" t="n">
        <v>405.61504391</v>
      </c>
      <c r="H67" s="20" t="n">
        <v>2.98112164</v>
      </c>
      <c r="I67" s="18" t="n">
        <v>388.21526494</v>
      </c>
      <c r="J67" s="20" t="n">
        <v>5.19210643</v>
      </c>
      <c r="K67" s="18" t="n">
        <v>420.0437209</v>
      </c>
      <c r="L67" s="20" t="n">
        <v>3.02899917</v>
      </c>
      <c r="M67" s="18" t="s">
        <v>327</v>
      </c>
      <c r="N67" s="20" t="s">
        <v>327</v>
      </c>
      <c r="O67" s="18" t="s">
        <v>327</v>
      </c>
      <c r="P67" s="20" t="s">
        <v>327</v>
      </c>
      <c r="Q67" s="18" t="s">
        <v>327</v>
      </c>
      <c r="R67" s="20" t="s">
        <v>327</v>
      </c>
      <c r="S67" s="18" t="n">
        <v>366.24855423</v>
      </c>
      <c r="T67" s="20" t="n">
        <v>5.18514593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403.93444763</v>
      </c>
      <c r="F73" s="20" t="n">
        <v>2.82835862</v>
      </c>
      <c r="G73" s="18" t="n">
        <v>436.21371565</v>
      </c>
      <c r="H73" s="20" t="n">
        <v>3.59420065</v>
      </c>
      <c r="I73" s="18" t="n">
        <v>402.21591357</v>
      </c>
      <c r="J73" s="20" t="n">
        <v>4.7293464</v>
      </c>
      <c r="K73" s="18" t="n">
        <v>436.64710397</v>
      </c>
      <c r="L73" s="20" t="n">
        <v>4.0407012</v>
      </c>
      <c r="M73" s="18" t="s">
        <v>327</v>
      </c>
      <c r="N73" s="20" t="s">
        <v>327</v>
      </c>
      <c r="O73" s="18" t="s">
        <v>327</v>
      </c>
      <c r="P73" s="20" t="s">
        <v>327</v>
      </c>
      <c r="Q73" s="18" t="s">
        <v>327</v>
      </c>
      <c r="R73" s="20" t="s">
        <v>327</v>
      </c>
      <c r="S73" s="18" t="n">
        <v>388.55644359</v>
      </c>
      <c r="T73" s="20" t="n">
        <v>7.44866797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509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487.32739027</v>
      </c>
      <c r="F7" s="20" t="n">
        <v>4.22567846</v>
      </c>
      <c r="G7" s="18" t="n">
        <v>494.58680546</v>
      </c>
      <c r="H7" s="20" t="n">
        <v>2.74425771</v>
      </c>
      <c r="I7" s="18" t="n">
        <v>501.29358133</v>
      </c>
      <c r="J7" s="20" t="n">
        <v>7.85353057</v>
      </c>
      <c r="K7" s="18" t="n">
        <v>532.62819896</v>
      </c>
      <c r="L7" s="20" t="n">
        <v>2.07466195</v>
      </c>
      <c r="M7" s="18" t="s">
        <v>327</v>
      </c>
      <c r="N7" s="20" t="s">
        <v>327</v>
      </c>
      <c r="O7" s="18" t="s">
        <v>327</v>
      </c>
      <c r="P7" s="20" t="s">
        <v>327</v>
      </c>
      <c r="Q7" s="18" t="s">
        <v>327</v>
      </c>
      <c r="R7" s="20" t="s">
        <v>327</v>
      </c>
      <c r="S7" s="18" t="n">
        <v>482.55340877</v>
      </c>
      <c r="T7" s="20" t="n">
        <v>3.9007736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476.80707561</v>
      </c>
      <c r="F9" s="20" t="n">
        <v>6.36187504</v>
      </c>
      <c r="G9" s="18" t="n">
        <v>478.79094419</v>
      </c>
      <c r="H9" s="20" t="n">
        <v>6.56688649</v>
      </c>
      <c r="I9" s="18" t="n">
        <v>482.76772483</v>
      </c>
      <c r="J9" s="20" t="n">
        <v>11.62438552</v>
      </c>
      <c r="K9" s="18" t="s">
        <v>327</v>
      </c>
      <c r="L9" s="20" t="s">
        <v>327</v>
      </c>
      <c r="M9" s="18" t="s">
        <v>327</v>
      </c>
      <c r="N9" s="20" t="s">
        <v>327</v>
      </c>
      <c r="O9" s="18" t="n">
        <v>374.78530698</v>
      </c>
      <c r="P9" s="20" t="n">
        <v>11.62763904</v>
      </c>
      <c r="Q9" s="18" t="s">
        <v>327</v>
      </c>
      <c r="R9" s="20" t="s">
        <v>327</v>
      </c>
      <c r="S9" s="18" t="n">
        <v>451.81787697</v>
      </c>
      <c r="T9" s="20" t="n">
        <v>6.2996426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452.49645756</v>
      </c>
      <c r="F13" s="20" t="n">
        <v>6.91134749</v>
      </c>
      <c r="G13" s="18" t="n">
        <v>439.56096607</v>
      </c>
      <c r="H13" s="20" t="n">
        <v>6.04567476</v>
      </c>
      <c r="I13" s="18" t="n">
        <v>465.43990927</v>
      </c>
      <c r="J13" s="20" t="n">
        <v>13.90849808</v>
      </c>
      <c r="K13" s="18" t="n">
        <v>514.6732124</v>
      </c>
      <c r="L13" s="20" t="n">
        <v>2.46720168</v>
      </c>
      <c r="M13" s="18" t="s">
        <v>327</v>
      </c>
      <c r="N13" s="20" t="s">
        <v>327</v>
      </c>
      <c r="O13" s="18" t="n">
        <v>436.36003517</v>
      </c>
      <c r="P13" s="20" t="n">
        <v>6.43426798</v>
      </c>
      <c r="Q13" s="18" t="s">
        <v>327</v>
      </c>
      <c r="R13" s="20" t="s">
        <v>327</v>
      </c>
      <c r="S13" s="18" t="n">
        <v>450.3909402</v>
      </c>
      <c r="T13" s="20" t="n">
        <v>5.55649913</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462.27581711</v>
      </c>
      <c r="F18" s="20" t="n">
        <v>4.15191953</v>
      </c>
      <c r="G18" s="18" t="n">
        <v>455.70324852</v>
      </c>
      <c r="H18" s="20" t="n">
        <v>4.18958338</v>
      </c>
      <c r="I18" s="18" t="n">
        <v>476.68787848</v>
      </c>
      <c r="J18" s="20" t="n">
        <v>4.61017723</v>
      </c>
      <c r="K18" s="18" t="n">
        <v>454.20344007</v>
      </c>
      <c r="L18" s="20" t="n">
        <v>5.11545222</v>
      </c>
      <c r="M18" s="18" t="s">
        <v>327</v>
      </c>
      <c r="N18" s="20" t="s">
        <v>327</v>
      </c>
      <c r="O18" s="18" t="s">
        <v>327</v>
      </c>
      <c r="P18" s="20" t="s">
        <v>327</v>
      </c>
      <c r="Q18" s="18" t="s">
        <v>327</v>
      </c>
      <c r="R18" s="20" t="s">
        <v>327</v>
      </c>
      <c r="S18" s="18" t="n">
        <v>414.81105567</v>
      </c>
      <c r="T18" s="20" t="n">
        <v>7.53492748</v>
      </c>
    </row>
    <row r="19" spans="1:20">
      <c r="A19" s="15" t="s">
        <v>339</v>
      </c>
      <c r="B19" s="17" t="n">
        <v>5658</v>
      </c>
      <c r="C19" s="18">
        <f>(303.0/B19*100)</f>
        <v/>
      </c>
      <c r="D19" s="19" t="n">
        <v>5355</v>
      </c>
      <c r="E19" s="18" t="n">
        <v>443.00009244</v>
      </c>
      <c r="F19" s="20" t="n">
        <v>7.38633749</v>
      </c>
      <c r="G19" s="18" t="n">
        <v>460.05868495</v>
      </c>
      <c r="H19" s="20" t="n">
        <v>4.26133853</v>
      </c>
      <c r="I19" s="18" t="n">
        <v>470.92665518</v>
      </c>
      <c r="J19" s="20" t="n">
        <v>7.23136195</v>
      </c>
      <c r="K19" s="18" t="n">
        <v>494.0257269</v>
      </c>
      <c r="L19" s="20" t="n">
        <v>2.65626595</v>
      </c>
      <c r="M19" s="18" t="s">
        <v>327</v>
      </c>
      <c r="N19" s="20" t="s">
        <v>327</v>
      </c>
      <c r="O19" s="18" t="s">
        <v>327</v>
      </c>
      <c r="P19" s="20" t="s">
        <v>327</v>
      </c>
      <c r="Q19" s="18" t="s">
        <v>327</v>
      </c>
      <c r="R19" s="20" t="s">
        <v>327</v>
      </c>
      <c r="S19" s="18" t="n">
        <v>440.09103765</v>
      </c>
      <c r="T19" s="20" t="n">
        <v>5.75508384</v>
      </c>
    </row>
    <row r="20" spans="1:20">
      <c r="A20" s="15" t="s">
        <v>340</v>
      </c>
      <c r="B20" s="17" t="n">
        <v>3371</v>
      </c>
      <c r="C20" s="18">
        <f>(82.0/B20*100)</f>
        <v/>
      </c>
      <c r="D20" s="19" t="n">
        <v>3289</v>
      </c>
      <c r="E20" s="18" t="n">
        <v>444.70179656</v>
      </c>
      <c r="F20" s="20" t="n">
        <v>6.2912762</v>
      </c>
      <c r="G20" s="18" t="n">
        <v>452.79685295</v>
      </c>
      <c r="H20" s="20" t="n">
        <v>4.3276209</v>
      </c>
      <c r="I20" s="18" t="n">
        <v>453.95596997</v>
      </c>
      <c r="J20" s="20" t="n">
        <v>13.33145286</v>
      </c>
      <c r="K20" s="18" t="n">
        <v>489.50115944</v>
      </c>
      <c r="L20" s="20" t="n">
        <v>2.03805847</v>
      </c>
      <c r="M20" s="18" t="s">
        <v>327</v>
      </c>
      <c r="N20" s="20" t="s">
        <v>327</v>
      </c>
      <c r="O20" s="18" t="s">
        <v>327</v>
      </c>
      <c r="P20" s="20" t="s">
        <v>327</v>
      </c>
      <c r="Q20" s="18" t="s">
        <v>327</v>
      </c>
      <c r="R20" s="20" t="s">
        <v>327</v>
      </c>
      <c r="S20" s="18" t="n">
        <v>423.45114646</v>
      </c>
      <c r="T20" s="20" t="n">
        <v>4.97508816</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445.03390275</v>
      </c>
      <c r="F23" s="20" t="n">
        <v>5.35198911</v>
      </c>
      <c r="G23" s="18" t="n">
        <v>462.86858907</v>
      </c>
      <c r="H23" s="20" t="n">
        <v>3.90687366</v>
      </c>
      <c r="I23" s="18" t="n">
        <v>468.39110112</v>
      </c>
      <c r="J23" s="20" t="n">
        <v>7.35025706</v>
      </c>
      <c r="K23" s="18" t="n">
        <v>503.17371687</v>
      </c>
      <c r="L23" s="20" t="n">
        <v>2.69439212</v>
      </c>
      <c r="M23" s="18" t="s">
        <v>327</v>
      </c>
      <c r="N23" s="20" t="s">
        <v>327</v>
      </c>
      <c r="O23" s="18" t="s">
        <v>327</v>
      </c>
      <c r="P23" s="20" t="s">
        <v>327</v>
      </c>
      <c r="Q23" s="18" t="s">
        <v>327</v>
      </c>
      <c r="R23" s="20" t="s">
        <v>327</v>
      </c>
      <c r="S23" s="18" t="n">
        <v>440.16000752</v>
      </c>
      <c r="T23" s="20" t="n">
        <v>4.8789859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499.93586665</v>
      </c>
      <c r="F25" s="20" t="n">
        <v>5.33820651</v>
      </c>
      <c r="G25" s="18" t="n">
        <v>527.56675678</v>
      </c>
      <c r="H25" s="20" t="n">
        <v>3.55419791</v>
      </c>
      <c r="I25" s="18" t="n">
        <v>541.02396473</v>
      </c>
      <c r="J25" s="20" t="n">
        <v>4.03823956</v>
      </c>
      <c r="K25" s="18" t="n">
        <v>487.54341912</v>
      </c>
      <c r="L25" s="20" t="n">
        <v>5.03750822</v>
      </c>
      <c r="M25" s="18" t="s">
        <v>327</v>
      </c>
      <c r="N25" s="20" t="s">
        <v>327</v>
      </c>
      <c r="O25" s="18" t="s">
        <v>327</v>
      </c>
      <c r="P25" s="20" t="s">
        <v>327</v>
      </c>
      <c r="Q25" s="18" t="s">
        <v>327</v>
      </c>
      <c r="R25" s="20" t="s">
        <v>327</v>
      </c>
      <c r="S25" s="18" t="n">
        <v>475.12266689</v>
      </c>
      <c r="T25" s="20" t="n">
        <v>9.618071219999999</v>
      </c>
    </row>
    <row r="26" spans="1:20">
      <c r="A26" s="15" t="s">
        <v>346</v>
      </c>
      <c r="B26" s="17" t="n">
        <v>4869</v>
      </c>
      <c r="C26" s="18">
        <f>(202.0/B26*100)</f>
        <v/>
      </c>
      <c r="D26" s="19" t="n">
        <v>4667</v>
      </c>
      <c r="E26" s="18" t="n">
        <v>477.13364415</v>
      </c>
      <c r="F26" s="20" t="n">
        <v>4.48725992</v>
      </c>
      <c r="G26" s="18" t="n">
        <v>477.45854792</v>
      </c>
      <c r="H26" s="20" t="n">
        <v>2.60762944</v>
      </c>
      <c r="I26" s="18" t="n">
        <v>487.20800516</v>
      </c>
      <c r="J26" s="20" t="n">
        <v>5.45792702</v>
      </c>
      <c r="K26" s="18" t="n">
        <v>510.65893914</v>
      </c>
      <c r="L26" s="20" t="n">
        <v>2.28589669</v>
      </c>
      <c r="M26" s="18" t="s">
        <v>327</v>
      </c>
      <c r="N26" s="20" t="s">
        <v>327</v>
      </c>
      <c r="O26" s="18" t="s">
        <v>327</v>
      </c>
      <c r="P26" s="20" t="s">
        <v>327</v>
      </c>
      <c r="Q26" s="18" t="s">
        <v>327</v>
      </c>
      <c r="R26" s="20" t="s">
        <v>327</v>
      </c>
      <c r="S26" s="18" t="n">
        <v>462.94471917</v>
      </c>
      <c r="T26" s="20" t="n">
        <v>5.78935767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482.41649601</v>
      </c>
      <c r="F32" s="20" t="n">
        <v>4.32203122</v>
      </c>
      <c r="G32" s="18" t="n">
        <v>485.58869735</v>
      </c>
      <c r="H32" s="20" t="n">
        <v>3.21088251</v>
      </c>
      <c r="I32" s="18" t="n">
        <v>501.23677662</v>
      </c>
      <c r="J32" s="20" t="n">
        <v>5.05863209</v>
      </c>
      <c r="K32" s="18" t="n">
        <v>525.12986586</v>
      </c>
      <c r="L32" s="20" t="n">
        <v>3.29669784</v>
      </c>
      <c r="M32" s="18" t="s">
        <v>327</v>
      </c>
      <c r="N32" s="20" t="s">
        <v>327</v>
      </c>
      <c r="O32" s="18" t="s">
        <v>327</v>
      </c>
      <c r="P32" s="20" t="s">
        <v>327</v>
      </c>
      <c r="Q32" s="18" t="s">
        <v>327</v>
      </c>
      <c r="R32" s="20" t="s">
        <v>327</v>
      </c>
      <c r="S32" s="18" t="n">
        <v>460.25414025</v>
      </c>
      <c r="T32" s="20" t="n">
        <v>7.85507937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435.51514209</v>
      </c>
      <c r="F34" s="20" t="n">
        <v>4.84635177</v>
      </c>
      <c r="G34" s="18" t="n">
        <v>449.19667082</v>
      </c>
      <c r="H34" s="20" t="n">
        <v>2.52158066</v>
      </c>
      <c r="I34" s="18" t="n">
        <v>471.67180072</v>
      </c>
      <c r="J34" s="20" t="n">
        <v>6.0083633</v>
      </c>
      <c r="K34" s="18" t="n">
        <v>487.66758785</v>
      </c>
      <c r="L34" s="20" t="n">
        <v>3.34829575</v>
      </c>
      <c r="M34" s="18" t="s">
        <v>327</v>
      </c>
      <c r="N34" s="20" t="s">
        <v>327</v>
      </c>
      <c r="O34" s="18" t="n">
        <v>306.56969545</v>
      </c>
      <c r="P34" s="20" t="n">
        <v>10.27624616</v>
      </c>
      <c r="Q34" s="18" t="s">
        <v>327</v>
      </c>
      <c r="R34" s="20" t="s">
        <v>327</v>
      </c>
      <c r="S34" s="18" t="n">
        <v>442.33617306</v>
      </c>
      <c r="T34" s="20" t="n">
        <v>4.88866428</v>
      </c>
    </row>
    <row r="35" spans="1:20">
      <c r="A35" s="15" t="s">
        <v>355</v>
      </c>
      <c r="B35" s="17" t="n">
        <v>6406</v>
      </c>
      <c r="C35" s="18">
        <f>(132.0/B35*100)</f>
        <v/>
      </c>
      <c r="D35" s="19" t="n">
        <v>6274</v>
      </c>
      <c r="E35" s="18" t="n">
        <v>497.77502635</v>
      </c>
      <c r="F35" s="20" t="n">
        <v>4.49209986</v>
      </c>
      <c r="G35" s="18" t="n">
        <v>508.82832785</v>
      </c>
      <c r="H35" s="20" t="n">
        <v>2.668586</v>
      </c>
      <c r="I35" s="18" t="n">
        <v>524.6975079600001</v>
      </c>
      <c r="J35" s="20" t="n">
        <v>5.41534872</v>
      </c>
      <c r="K35" s="18" t="n">
        <v>527.56657117</v>
      </c>
      <c r="L35" s="20" t="n">
        <v>3.23514246</v>
      </c>
      <c r="M35" s="18" t="s">
        <v>327</v>
      </c>
      <c r="N35" s="20" t="s">
        <v>327</v>
      </c>
      <c r="O35" s="18" t="n">
        <v>374.85244494</v>
      </c>
      <c r="P35" s="20" t="n">
        <v>5.84040672</v>
      </c>
      <c r="Q35" s="18" t="s">
        <v>327</v>
      </c>
      <c r="R35" s="20" t="s">
        <v>327</v>
      </c>
      <c r="S35" s="18" t="n">
        <v>507.83558437</v>
      </c>
      <c r="T35" s="20" t="n">
        <v>4.24094535</v>
      </c>
    </row>
    <row r="36" spans="1:20">
      <c r="A36" s="15" t="s">
        <v>356</v>
      </c>
      <c r="B36" s="17" t="n">
        <v>6736</v>
      </c>
      <c r="C36" s="18">
        <f>(147.0/B36*100)</f>
        <v/>
      </c>
      <c r="D36" s="19" t="n">
        <v>6589</v>
      </c>
      <c r="E36" s="18" t="n">
        <v>472.84555443</v>
      </c>
      <c r="F36" s="20" t="n">
        <v>4.52493909</v>
      </c>
      <c r="G36" s="18" t="n">
        <v>473.92980059</v>
      </c>
      <c r="H36" s="20" t="n">
        <v>2.95984694</v>
      </c>
      <c r="I36" s="18" t="n">
        <v>491.21269867</v>
      </c>
      <c r="J36" s="20" t="n">
        <v>4.6083311</v>
      </c>
      <c r="K36" s="18" t="n">
        <v>509.62381235</v>
      </c>
      <c r="L36" s="20" t="n">
        <v>2.37053049</v>
      </c>
      <c r="M36" s="18" t="s">
        <v>327</v>
      </c>
      <c r="N36" s="20" t="s">
        <v>327</v>
      </c>
      <c r="O36" s="18" t="s">
        <v>327</v>
      </c>
      <c r="P36" s="20" t="s">
        <v>327</v>
      </c>
      <c r="Q36" s="18" t="s">
        <v>327</v>
      </c>
      <c r="R36" s="20" t="s">
        <v>327</v>
      </c>
      <c r="S36" s="18" t="n">
        <v>462.9565756</v>
      </c>
      <c r="T36" s="20" t="n">
        <v>4.46294437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486.37102183</v>
      </c>
      <c r="F40" s="20" t="n">
        <v>5.02267862</v>
      </c>
      <c r="G40" s="18" t="n">
        <v>505.47898664</v>
      </c>
      <c r="H40" s="20" t="n">
        <v>3.28333652</v>
      </c>
      <c r="I40" s="18" t="n">
        <v>528.14306459</v>
      </c>
      <c r="J40" s="20" t="n">
        <v>6.57248609</v>
      </c>
      <c r="K40" s="18" t="n">
        <v>536.82517338</v>
      </c>
      <c r="L40" s="20" t="n">
        <v>4.35557488</v>
      </c>
      <c r="M40" s="18" t="s">
        <v>327</v>
      </c>
      <c r="N40" s="20" t="s">
        <v>327</v>
      </c>
      <c r="O40" s="18" t="n">
        <v>496.75531263</v>
      </c>
      <c r="P40" s="20" t="n">
        <v>2.35939816</v>
      </c>
      <c r="Q40" s="18" t="s">
        <v>327</v>
      </c>
      <c r="R40" s="20" t="s">
        <v>327</v>
      </c>
      <c r="S40" s="18" t="n">
        <v>453.9558645</v>
      </c>
      <c r="T40" s="20" t="n">
        <v>6.15659141</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432.96176177</v>
      </c>
      <c r="F47" s="20" t="n">
        <v>5.02479594</v>
      </c>
      <c r="G47" s="18" t="n">
        <v>465.78941337</v>
      </c>
      <c r="H47" s="20" t="n">
        <v>4.66860774</v>
      </c>
      <c r="I47" s="18" t="n">
        <v>463.57303259</v>
      </c>
      <c r="J47" s="20" t="n">
        <v>6.6603511</v>
      </c>
      <c r="K47" s="18" t="n">
        <v>444.8745071</v>
      </c>
      <c r="L47" s="20" t="n">
        <v>5.7591805</v>
      </c>
      <c r="M47" s="18" t="s">
        <v>327</v>
      </c>
      <c r="N47" s="20" t="s">
        <v>327</v>
      </c>
      <c r="O47" s="18" t="s">
        <v>327</v>
      </c>
      <c r="P47" s="20" t="s">
        <v>327</v>
      </c>
      <c r="Q47" s="18" t="s">
        <v>327</v>
      </c>
      <c r="R47" s="20" t="s">
        <v>327</v>
      </c>
      <c r="S47" s="18" t="n">
        <v>430.2048292</v>
      </c>
      <c r="T47" s="20" t="n">
        <v>4.68697791</v>
      </c>
    </row>
    <row r="48" spans="1:20">
      <c r="A48" s="15" t="s">
        <v>368</v>
      </c>
      <c r="B48" s="17" t="n">
        <v>9841</v>
      </c>
      <c r="C48" s="18">
        <f>(35.0/B48*100)</f>
        <v/>
      </c>
      <c r="D48" s="19" t="n">
        <v>9806</v>
      </c>
      <c r="E48" s="18" t="n">
        <v>489.09496865</v>
      </c>
      <c r="F48" s="20" t="n">
        <v>5.67760477</v>
      </c>
      <c r="G48" s="18" t="n">
        <v>512.40309184</v>
      </c>
      <c r="H48" s="20" t="n">
        <v>5.54000815</v>
      </c>
      <c r="I48" s="18" t="n">
        <v>520.51748509</v>
      </c>
      <c r="J48" s="20" t="n">
        <v>6.15651062</v>
      </c>
      <c r="K48" s="18" t="n">
        <v>542.79170325</v>
      </c>
      <c r="L48" s="20" t="n">
        <v>4.9861477</v>
      </c>
      <c r="M48" s="18" t="s">
        <v>327</v>
      </c>
      <c r="N48" s="20" t="s">
        <v>327</v>
      </c>
      <c r="O48" s="18" t="s">
        <v>327</v>
      </c>
      <c r="P48" s="20" t="s">
        <v>327</v>
      </c>
      <c r="Q48" s="18" t="s">
        <v>327</v>
      </c>
      <c r="R48" s="20" t="s">
        <v>327</v>
      </c>
      <c r="S48" s="18" t="n">
        <v>447.19737867</v>
      </c>
      <c r="T48" s="20" t="n">
        <v>9.80620059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450.18243242</v>
      </c>
      <c r="F52" s="20" t="n">
        <v>4.3316755</v>
      </c>
      <c r="G52" s="18" t="n">
        <v>460.54697506</v>
      </c>
      <c r="H52" s="20" t="n">
        <v>3.55225184</v>
      </c>
      <c r="I52" s="18" t="n">
        <v>482.29187087</v>
      </c>
      <c r="J52" s="20" t="n">
        <v>4.91108111</v>
      </c>
      <c r="K52" s="18" t="n">
        <v>495.27558043</v>
      </c>
      <c r="L52" s="20" t="n">
        <v>2.64875787</v>
      </c>
      <c r="M52" s="18" t="s">
        <v>327</v>
      </c>
      <c r="N52" s="20" t="s">
        <v>327</v>
      </c>
      <c r="O52" s="18" t="s">
        <v>327</v>
      </c>
      <c r="P52" s="20" t="s">
        <v>327</v>
      </c>
      <c r="Q52" s="18" t="s">
        <v>327</v>
      </c>
      <c r="R52" s="20" t="s">
        <v>327</v>
      </c>
      <c r="S52" s="18" t="n">
        <v>424.45777544</v>
      </c>
      <c r="T52" s="20" t="n">
        <v>5.07472903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510.47167264</v>
      </c>
      <c r="F56" s="20" t="n">
        <v>4.11375925</v>
      </c>
      <c r="G56" s="18" t="n">
        <v>518.23366172</v>
      </c>
      <c r="H56" s="20" t="n">
        <v>2.68249171</v>
      </c>
      <c r="I56" s="18" t="n">
        <v>536.2621828</v>
      </c>
      <c r="J56" s="20" t="n">
        <v>4.97474732</v>
      </c>
      <c r="K56" s="18" t="n">
        <v>532.3016706</v>
      </c>
      <c r="L56" s="20" t="n">
        <v>3.04993536</v>
      </c>
      <c r="M56" s="18" t="s">
        <v>327</v>
      </c>
      <c r="N56" s="20" t="s">
        <v>327</v>
      </c>
      <c r="O56" s="18" t="s">
        <v>327</v>
      </c>
      <c r="P56" s="20" t="s">
        <v>327</v>
      </c>
      <c r="Q56" s="18" t="s">
        <v>327</v>
      </c>
      <c r="R56" s="20" t="s">
        <v>327</v>
      </c>
      <c r="S56" s="18" t="n">
        <v>501.36932486</v>
      </c>
      <c r="T56" s="20" t="n">
        <v>9.929538129999999</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449.95578618</v>
      </c>
      <c r="F61" s="20" t="n">
        <v>4.12225152</v>
      </c>
      <c r="G61" s="18" t="n">
        <v>465.68106358</v>
      </c>
      <c r="H61" s="20" t="n">
        <v>3.93521462</v>
      </c>
      <c r="I61" s="18" t="n">
        <v>481.49724833</v>
      </c>
      <c r="J61" s="20" t="n">
        <v>5.98359857</v>
      </c>
      <c r="K61" s="18" t="n">
        <v>496.33966247</v>
      </c>
      <c r="L61" s="20" t="n">
        <v>3.04081666</v>
      </c>
      <c r="M61" s="18" t="s">
        <v>327</v>
      </c>
      <c r="N61" s="20" t="s">
        <v>327</v>
      </c>
      <c r="O61" s="18" t="s">
        <v>327</v>
      </c>
      <c r="P61" s="20" t="s">
        <v>327</v>
      </c>
      <c r="Q61" s="18" t="s">
        <v>327</v>
      </c>
      <c r="R61" s="20" t="s">
        <v>327</v>
      </c>
      <c r="S61" s="18" t="n">
        <v>432.6436119</v>
      </c>
      <c r="T61" s="20" t="n">
        <v>5.62126394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376.47719527</v>
      </c>
      <c r="F67" s="20" t="n">
        <v>3.46339921</v>
      </c>
      <c r="G67" s="18" t="n">
        <v>394.89010592</v>
      </c>
      <c r="H67" s="20" t="n">
        <v>2.98342745</v>
      </c>
      <c r="I67" s="18" t="n">
        <v>403.39643714</v>
      </c>
      <c r="J67" s="20" t="n">
        <v>4.5511719</v>
      </c>
      <c r="K67" s="18" t="n">
        <v>420.0437209</v>
      </c>
      <c r="L67" s="20" t="n">
        <v>3.02899917</v>
      </c>
      <c r="M67" s="18" t="s">
        <v>327</v>
      </c>
      <c r="N67" s="20" t="s">
        <v>327</v>
      </c>
      <c r="O67" s="18" t="s">
        <v>327</v>
      </c>
      <c r="P67" s="20" t="s">
        <v>327</v>
      </c>
      <c r="Q67" s="18" t="s">
        <v>327</v>
      </c>
      <c r="R67" s="20" t="s">
        <v>327</v>
      </c>
      <c r="S67" s="18" t="n">
        <v>369.19457626</v>
      </c>
      <c r="T67" s="20" t="n">
        <v>4.6033171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407.84860939</v>
      </c>
      <c r="F73" s="20" t="n">
        <v>2.87311536</v>
      </c>
      <c r="G73" s="18" t="n">
        <v>431.26630313</v>
      </c>
      <c r="H73" s="20" t="n">
        <v>3.6799771</v>
      </c>
      <c r="I73" s="18" t="n">
        <v>412.80100245</v>
      </c>
      <c r="J73" s="20" t="n">
        <v>5.08662985</v>
      </c>
      <c r="K73" s="18" t="n">
        <v>436.64710397</v>
      </c>
      <c r="L73" s="20" t="n">
        <v>4.0407012</v>
      </c>
      <c r="M73" s="18" t="s">
        <v>327</v>
      </c>
      <c r="N73" s="20" t="s">
        <v>327</v>
      </c>
      <c r="O73" s="18" t="s">
        <v>327</v>
      </c>
      <c r="P73" s="20" t="s">
        <v>327</v>
      </c>
      <c r="Q73" s="18" t="s">
        <v>327</v>
      </c>
      <c r="R73" s="20" t="s">
        <v>327</v>
      </c>
      <c r="S73" s="18" t="n">
        <v>386.6024232</v>
      </c>
      <c r="T73" s="20" t="n">
        <v>7.18209576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484.07476021</v>
      </c>
      <c r="F7" s="20" t="n">
        <v>4.19212026</v>
      </c>
      <c r="G7" s="18" t="n">
        <v>495.80509076</v>
      </c>
      <c r="H7" s="20" t="n">
        <v>2.62587618</v>
      </c>
      <c r="I7" s="18" t="n">
        <v>502.47561593</v>
      </c>
      <c r="J7" s="20" t="n">
        <v>6.48418664</v>
      </c>
      <c r="K7" s="18" t="n">
        <v>532.62819896</v>
      </c>
      <c r="L7" s="20" t="n">
        <v>2.07466195</v>
      </c>
      <c r="M7" s="18" t="s">
        <v>327</v>
      </c>
      <c r="N7" s="20" t="s">
        <v>327</v>
      </c>
      <c r="O7" s="18" t="s">
        <v>327</v>
      </c>
      <c r="P7" s="20" t="s">
        <v>327</v>
      </c>
      <c r="Q7" s="18" t="s">
        <v>327</v>
      </c>
      <c r="R7" s="20" t="s">
        <v>327</v>
      </c>
      <c r="S7" s="18" t="n">
        <v>482.45920669</v>
      </c>
      <c r="T7" s="20" t="n">
        <v>3.88485477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460.7724581</v>
      </c>
      <c r="F9" s="20" t="n">
        <v>7.03566388</v>
      </c>
      <c r="G9" s="18" t="n">
        <v>483.24053438</v>
      </c>
      <c r="H9" s="20" t="n">
        <v>5.30141022</v>
      </c>
      <c r="I9" s="18" t="n">
        <v>486.18764541</v>
      </c>
      <c r="J9" s="20" t="n">
        <v>10.09734659</v>
      </c>
      <c r="K9" s="18" t="s">
        <v>327</v>
      </c>
      <c r="L9" s="20" t="s">
        <v>327</v>
      </c>
      <c r="M9" s="18" t="s">
        <v>327</v>
      </c>
      <c r="N9" s="20" t="s">
        <v>327</v>
      </c>
      <c r="O9" s="18" t="n">
        <v>374.78530698</v>
      </c>
      <c r="P9" s="20" t="n">
        <v>11.62763904</v>
      </c>
      <c r="Q9" s="18" t="s">
        <v>327</v>
      </c>
      <c r="R9" s="20" t="s">
        <v>327</v>
      </c>
      <c r="S9" s="18" t="n">
        <v>452.37514763</v>
      </c>
      <c r="T9" s="20" t="n">
        <v>6.08084189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446.10863101</v>
      </c>
      <c r="F13" s="20" t="n">
        <v>6.77906627</v>
      </c>
      <c r="G13" s="18" t="n">
        <v>448.36771382</v>
      </c>
      <c r="H13" s="20" t="n">
        <v>5.910463</v>
      </c>
      <c r="I13" s="18" t="n">
        <v>451.55604185</v>
      </c>
      <c r="J13" s="20" t="n">
        <v>16.57707703</v>
      </c>
      <c r="K13" s="18" t="n">
        <v>514.6732124</v>
      </c>
      <c r="L13" s="20" t="n">
        <v>2.46720168</v>
      </c>
      <c r="M13" s="18" t="s">
        <v>327</v>
      </c>
      <c r="N13" s="20" t="s">
        <v>327</v>
      </c>
      <c r="O13" s="18" t="n">
        <v>436.36003517</v>
      </c>
      <c r="P13" s="20" t="n">
        <v>6.43426798</v>
      </c>
      <c r="Q13" s="18" t="s">
        <v>327</v>
      </c>
      <c r="R13" s="20" t="s">
        <v>327</v>
      </c>
      <c r="S13" s="18" t="n">
        <v>448.65285207</v>
      </c>
      <c r="T13" s="20" t="n">
        <v>5.42185465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418.23779003</v>
      </c>
      <c r="F18" s="20" t="n">
        <v>5.17175161</v>
      </c>
      <c r="G18" s="18" t="n">
        <v>469.29980794</v>
      </c>
      <c r="H18" s="20" t="n">
        <v>3.80588697</v>
      </c>
      <c r="I18" s="18" t="n">
        <v>479.4865125</v>
      </c>
      <c r="J18" s="20" t="n">
        <v>3.84096226</v>
      </c>
      <c r="K18" s="18" t="n">
        <v>454.20344007</v>
      </c>
      <c r="L18" s="20" t="n">
        <v>5.11545222</v>
      </c>
      <c r="M18" s="18" t="s">
        <v>327</v>
      </c>
      <c r="N18" s="20" t="s">
        <v>327</v>
      </c>
      <c r="O18" s="18" t="s">
        <v>327</v>
      </c>
      <c r="P18" s="20" t="s">
        <v>327</v>
      </c>
      <c r="Q18" s="18" t="s">
        <v>327</v>
      </c>
      <c r="R18" s="20" t="s">
        <v>327</v>
      </c>
      <c r="S18" s="18" t="n">
        <v>412.83898474</v>
      </c>
      <c r="T18" s="20" t="n">
        <v>7.95871644</v>
      </c>
    </row>
    <row r="19" spans="1:20">
      <c r="A19" s="15" t="s">
        <v>339</v>
      </c>
      <c r="B19" s="17" t="n">
        <v>5658</v>
      </c>
      <c r="C19" s="18">
        <f>(303.0/B19*100)</f>
        <v/>
      </c>
      <c r="D19" s="19" t="n">
        <v>5355</v>
      </c>
      <c r="E19" s="18" t="n">
        <v>431.50626557</v>
      </c>
      <c r="F19" s="20" t="n">
        <v>6.88912629</v>
      </c>
      <c r="G19" s="18" t="n">
        <v>462.80952656</v>
      </c>
      <c r="H19" s="20" t="n">
        <v>4.68604808</v>
      </c>
      <c r="I19" s="18" t="n">
        <v>467.94509962</v>
      </c>
      <c r="J19" s="20" t="n">
        <v>6.57564054</v>
      </c>
      <c r="K19" s="18" t="n">
        <v>494.0257269</v>
      </c>
      <c r="L19" s="20" t="n">
        <v>2.65626595</v>
      </c>
      <c r="M19" s="18" t="s">
        <v>327</v>
      </c>
      <c r="N19" s="20" t="s">
        <v>327</v>
      </c>
      <c r="O19" s="18" t="s">
        <v>327</v>
      </c>
      <c r="P19" s="20" t="s">
        <v>327</v>
      </c>
      <c r="Q19" s="18" t="s">
        <v>327</v>
      </c>
      <c r="R19" s="20" t="s">
        <v>327</v>
      </c>
      <c r="S19" s="18" t="n">
        <v>440.50601734</v>
      </c>
      <c r="T19" s="20" t="n">
        <v>5.86723614</v>
      </c>
    </row>
    <row r="20" spans="1:20">
      <c r="A20" s="15" t="s">
        <v>340</v>
      </c>
      <c r="B20" s="17" t="n">
        <v>3371</v>
      </c>
      <c r="C20" s="18">
        <f>(82.0/B20*100)</f>
        <v/>
      </c>
      <c r="D20" s="19" t="n">
        <v>3289</v>
      </c>
      <c r="E20" s="18" t="n">
        <v>423.34188342</v>
      </c>
      <c r="F20" s="20" t="n">
        <v>7.33994531</v>
      </c>
      <c r="G20" s="18" t="n">
        <v>456.52172633</v>
      </c>
      <c r="H20" s="20" t="n">
        <v>4.27607858</v>
      </c>
      <c r="I20" s="18" t="n">
        <v>456.02878778</v>
      </c>
      <c r="J20" s="20" t="n">
        <v>8.90473862</v>
      </c>
      <c r="K20" s="18" t="n">
        <v>489.50115944</v>
      </c>
      <c r="L20" s="20" t="n">
        <v>2.03805847</v>
      </c>
      <c r="M20" s="18" t="s">
        <v>327</v>
      </c>
      <c r="N20" s="20" t="s">
        <v>327</v>
      </c>
      <c r="O20" s="18" t="s">
        <v>327</v>
      </c>
      <c r="P20" s="20" t="s">
        <v>327</v>
      </c>
      <c r="Q20" s="18" t="s">
        <v>327</v>
      </c>
      <c r="R20" s="20" t="s">
        <v>327</v>
      </c>
      <c r="S20" s="18" t="n">
        <v>425.71390583</v>
      </c>
      <c r="T20" s="20" t="n">
        <v>5.02749872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442.72674226</v>
      </c>
      <c r="F23" s="20" t="n">
        <v>5.71942323</v>
      </c>
      <c r="G23" s="18" t="n">
        <v>459.24989155</v>
      </c>
      <c r="H23" s="20" t="n">
        <v>3.65255526</v>
      </c>
      <c r="I23" s="18" t="n">
        <v>479.01320368</v>
      </c>
      <c r="J23" s="20" t="n">
        <v>5.4164338</v>
      </c>
      <c r="K23" s="18" t="n">
        <v>503.17371687</v>
      </c>
      <c r="L23" s="20" t="n">
        <v>2.69439212</v>
      </c>
      <c r="M23" s="18" t="s">
        <v>327</v>
      </c>
      <c r="N23" s="20" t="s">
        <v>327</v>
      </c>
      <c r="O23" s="18" t="s">
        <v>327</v>
      </c>
      <c r="P23" s="20" t="s">
        <v>327</v>
      </c>
      <c r="Q23" s="18" t="s">
        <v>327</v>
      </c>
      <c r="R23" s="20" t="s">
        <v>327</v>
      </c>
      <c r="S23" s="18" t="n">
        <v>440.57761843</v>
      </c>
      <c r="T23" s="20" t="n">
        <v>4.7956222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515.3095517199999</v>
      </c>
      <c r="F25" s="20" t="n">
        <v>5.03598283</v>
      </c>
      <c r="G25" s="18" t="n">
        <v>526.7722192799999</v>
      </c>
      <c r="H25" s="20" t="n">
        <v>3.55437511</v>
      </c>
      <c r="I25" s="18" t="n">
        <v>535.35882313</v>
      </c>
      <c r="J25" s="20" t="n">
        <v>3.74577938</v>
      </c>
      <c r="K25" s="18" t="n">
        <v>487.54341912</v>
      </c>
      <c r="L25" s="20" t="n">
        <v>5.03750822</v>
      </c>
      <c r="M25" s="18" t="s">
        <v>327</v>
      </c>
      <c r="N25" s="20" t="s">
        <v>327</v>
      </c>
      <c r="O25" s="18" t="s">
        <v>327</v>
      </c>
      <c r="P25" s="20" t="s">
        <v>327</v>
      </c>
      <c r="Q25" s="18" t="s">
        <v>327</v>
      </c>
      <c r="R25" s="20" t="s">
        <v>327</v>
      </c>
      <c r="S25" s="18" t="n">
        <v>470.62254417</v>
      </c>
      <c r="T25" s="20" t="n">
        <v>9.03211016</v>
      </c>
    </row>
    <row r="26" spans="1:20">
      <c r="A26" s="15" t="s">
        <v>346</v>
      </c>
      <c r="B26" s="17" t="n">
        <v>4869</v>
      </c>
      <c r="C26" s="18">
        <f>(202.0/B26*100)</f>
        <v/>
      </c>
      <c r="D26" s="19" t="n">
        <v>4667</v>
      </c>
      <c r="E26" s="18" t="n">
        <v>472.48242561</v>
      </c>
      <c r="F26" s="20" t="n">
        <v>4.43143162</v>
      </c>
      <c r="G26" s="18" t="n">
        <v>481.45106043</v>
      </c>
      <c r="H26" s="20" t="n">
        <v>2.50547499</v>
      </c>
      <c r="I26" s="18" t="n">
        <v>478.44167009</v>
      </c>
      <c r="J26" s="20" t="n">
        <v>4.50311847</v>
      </c>
      <c r="K26" s="18" t="n">
        <v>510.65893914</v>
      </c>
      <c r="L26" s="20" t="n">
        <v>2.28589669</v>
      </c>
      <c r="M26" s="18" t="s">
        <v>327</v>
      </c>
      <c r="N26" s="20" t="s">
        <v>327</v>
      </c>
      <c r="O26" s="18" t="s">
        <v>327</v>
      </c>
      <c r="P26" s="20" t="s">
        <v>327</v>
      </c>
      <c r="Q26" s="18" t="s">
        <v>327</v>
      </c>
      <c r="R26" s="20" t="s">
        <v>327</v>
      </c>
      <c r="S26" s="18" t="n">
        <v>462.03792353</v>
      </c>
      <c r="T26" s="20" t="n">
        <v>5.90758249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482.96312031</v>
      </c>
      <c r="F32" s="20" t="n">
        <v>4.34330468</v>
      </c>
      <c r="G32" s="18" t="n">
        <v>492.36839751</v>
      </c>
      <c r="H32" s="20" t="n">
        <v>3.16215354</v>
      </c>
      <c r="I32" s="18" t="n">
        <v>481.73361508</v>
      </c>
      <c r="J32" s="20" t="n">
        <v>5.38139369</v>
      </c>
      <c r="K32" s="18" t="n">
        <v>525.12986586</v>
      </c>
      <c r="L32" s="20" t="n">
        <v>3.29669784</v>
      </c>
      <c r="M32" s="18" t="s">
        <v>327</v>
      </c>
      <c r="N32" s="20" t="s">
        <v>327</v>
      </c>
      <c r="O32" s="18" t="s">
        <v>327</v>
      </c>
      <c r="P32" s="20" t="s">
        <v>327</v>
      </c>
      <c r="Q32" s="18" t="s">
        <v>327</v>
      </c>
      <c r="R32" s="20" t="s">
        <v>327</v>
      </c>
      <c r="S32" s="18" t="n">
        <v>454.29930843</v>
      </c>
      <c r="T32" s="20" t="n">
        <v>8.22186597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447.96269038</v>
      </c>
      <c r="F34" s="20" t="n">
        <v>4.29197534</v>
      </c>
      <c r="G34" s="18" t="n">
        <v>453.26004316</v>
      </c>
      <c r="H34" s="20" t="n">
        <v>2.81131718</v>
      </c>
      <c r="I34" s="18" t="n">
        <v>438.90290093</v>
      </c>
      <c r="J34" s="20" t="n">
        <v>6.14002539</v>
      </c>
      <c r="K34" s="18" t="n">
        <v>487.66758785</v>
      </c>
      <c r="L34" s="20" t="n">
        <v>3.34829575</v>
      </c>
      <c r="M34" s="18" t="s">
        <v>327</v>
      </c>
      <c r="N34" s="20" t="s">
        <v>327</v>
      </c>
      <c r="O34" s="18" t="n">
        <v>306.56969545</v>
      </c>
      <c r="P34" s="20" t="n">
        <v>10.27624616</v>
      </c>
      <c r="Q34" s="18" t="s">
        <v>327</v>
      </c>
      <c r="R34" s="20" t="s">
        <v>327</v>
      </c>
      <c r="S34" s="18" t="n">
        <v>439.77458995</v>
      </c>
      <c r="T34" s="20" t="n">
        <v>4.85804685</v>
      </c>
    </row>
    <row r="35" spans="1:20">
      <c r="A35" s="15" t="s">
        <v>355</v>
      </c>
      <c r="B35" s="17" t="n">
        <v>6406</v>
      </c>
      <c r="C35" s="18">
        <f>(132.0/B35*100)</f>
        <v/>
      </c>
      <c r="D35" s="19" t="n">
        <v>6274</v>
      </c>
      <c r="E35" s="18" t="n">
        <v>506.60000149</v>
      </c>
      <c r="F35" s="20" t="n">
        <v>4.39394724</v>
      </c>
      <c r="G35" s="18" t="n">
        <v>514.09898929</v>
      </c>
      <c r="H35" s="20" t="n">
        <v>2.82996009</v>
      </c>
      <c r="I35" s="18" t="n">
        <v>499.38917656</v>
      </c>
      <c r="J35" s="20" t="n">
        <v>5.05878496</v>
      </c>
      <c r="K35" s="18" t="n">
        <v>527.56657117</v>
      </c>
      <c r="L35" s="20" t="n">
        <v>3.23514246</v>
      </c>
      <c r="M35" s="18" t="s">
        <v>327</v>
      </c>
      <c r="N35" s="20" t="s">
        <v>327</v>
      </c>
      <c r="O35" s="18" t="n">
        <v>374.85244494</v>
      </c>
      <c r="P35" s="20" t="n">
        <v>5.84040672</v>
      </c>
      <c r="Q35" s="18" t="s">
        <v>327</v>
      </c>
      <c r="R35" s="20" t="s">
        <v>327</v>
      </c>
      <c r="S35" s="18" t="n">
        <v>506.51469522</v>
      </c>
      <c r="T35" s="20" t="n">
        <v>4.16034591</v>
      </c>
    </row>
    <row r="36" spans="1:20">
      <c r="A36" s="15" t="s">
        <v>356</v>
      </c>
      <c r="B36" s="17" t="n">
        <v>6736</v>
      </c>
      <c r="C36" s="18">
        <f>(147.0/B36*100)</f>
        <v/>
      </c>
      <c r="D36" s="19" t="n">
        <v>6589</v>
      </c>
      <c r="E36" s="18" t="n">
        <v>461.12971128</v>
      </c>
      <c r="F36" s="20" t="n">
        <v>4.390642</v>
      </c>
      <c r="G36" s="18" t="n">
        <v>477.29986498</v>
      </c>
      <c r="H36" s="20" t="n">
        <v>3.44949106</v>
      </c>
      <c r="I36" s="18" t="n">
        <v>494.65810353</v>
      </c>
      <c r="J36" s="20" t="n">
        <v>3.37493488</v>
      </c>
      <c r="K36" s="18" t="n">
        <v>509.62381235</v>
      </c>
      <c r="L36" s="20" t="n">
        <v>2.37053049</v>
      </c>
      <c r="M36" s="18" t="s">
        <v>327</v>
      </c>
      <c r="N36" s="20" t="s">
        <v>327</v>
      </c>
      <c r="O36" s="18" t="s">
        <v>327</v>
      </c>
      <c r="P36" s="20" t="s">
        <v>327</v>
      </c>
      <c r="Q36" s="18" t="s">
        <v>327</v>
      </c>
      <c r="R36" s="20" t="s">
        <v>327</v>
      </c>
      <c r="S36" s="18" t="n">
        <v>459.11548283</v>
      </c>
      <c r="T36" s="20" t="n">
        <v>4.54446159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487.7476411</v>
      </c>
      <c r="F40" s="20" t="n">
        <v>5.43436181</v>
      </c>
      <c r="G40" s="18" t="n">
        <v>508.57444004</v>
      </c>
      <c r="H40" s="20" t="n">
        <v>3.63822148</v>
      </c>
      <c r="I40" s="18" t="n">
        <v>499.35127734</v>
      </c>
      <c r="J40" s="20" t="n">
        <v>8.34872805</v>
      </c>
      <c r="K40" s="18" t="n">
        <v>536.82517338</v>
      </c>
      <c r="L40" s="20" t="n">
        <v>4.35557488</v>
      </c>
      <c r="M40" s="18" t="s">
        <v>327</v>
      </c>
      <c r="N40" s="20" t="s">
        <v>327</v>
      </c>
      <c r="O40" s="18" t="n">
        <v>496.75531263</v>
      </c>
      <c r="P40" s="20" t="n">
        <v>2.35939816</v>
      </c>
      <c r="Q40" s="18" t="s">
        <v>327</v>
      </c>
      <c r="R40" s="20" t="s">
        <v>327</v>
      </c>
      <c r="S40" s="18" t="n">
        <v>454.95642399</v>
      </c>
      <c r="T40" s="20" t="n">
        <v>5.95967556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433.52974454</v>
      </c>
      <c r="F47" s="20" t="n">
        <v>5.29975064</v>
      </c>
      <c r="G47" s="18" t="n">
        <v>470.32589394</v>
      </c>
      <c r="H47" s="20" t="n">
        <v>4.89617936</v>
      </c>
      <c r="I47" s="18" t="n">
        <v>453.63436506</v>
      </c>
      <c r="J47" s="20" t="n">
        <v>5.84632922</v>
      </c>
      <c r="K47" s="18" t="n">
        <v>444.8745071</v>
      </c>
      <c r="L47" s="20" t="n">
        <v>5.7591805</v>
      </c>
      <c r="M47" s="18" t="s">
        <v>327</v>
      </c>
      <c r="N47" s="20" t="s">
        <v>327</v>
      </c>
      <c r="O47" s="18" t="s">
        <v>327</v>
      </c>
      <c r="P47" s="20" t="s">
        <v>327</v>
      </c>
      <c r="Q47" s="18" t="s">
        <v>327</v>
      </c>
      <c r="R47" s="20" t="s">
        <v>327</v>
      </c>
      <c r="S47" s="18" t="n">
        <v>430.08478251</v>
      </c>
      <c r="T47" s="20" t="n">
        <v>4.91552354</v>
      </c>
    </row>
    <row r="48" spans="1:20">
      <c r="A48" s="15" t="s">
        <v>368</v>
      </c>
      <c r="B48" s="17" t="n">
        <v>9841</v>
      </c>
      <c r="C48" s="18">
        <f>(35.0/B48*100)</f>
        <v/>
      </c>
      <c r="D48" s="19" t="n">
        <v>9806</v>
      </c>
      <c r="E48" s="18" t="n">
        <v>495.45127745</v>
      </c>
      <c r="F48" s="20" t="n">
        <v>4.89405751</v>
      </c>
      <c r="G48" s="18" t="n">
        <v>520.33890379</v>
      </c>
      <c r="H48" s="20" t="n">
        <v>5.97319962</v>
      </c>
      <c r="I48" s="18" t="n">
        <v>505.03416277</v>
      </c>
      <c r="J48" s="20" t="n">
        <v>9.73757634</v>
      </c>
      <c r="K48" s="18" t="n">
        <v>542.79170325</v>
      </c>
      <c r="L48" s="20" t="n">
        <v>4.9861477</v>
      </c>
      <c r="M48" s="18" t="s">
        <v>327</v>
      </c>
      <c r="N48" s="20" t="s">
        <v>327</v>
      </c>
      <c r="O48" s="18" t="s">
        <v>327</v>
      </c>
      <c r="P48" s="20" t="s">
        <v>327</v>
      </c>
      <c r="Q48" s="18" t="s">
        <v>327</v>
      </c>
      <c r="R48" s="20" t="s">
        <v>327</v>
      </c>
      <c r="S48" s="18" t="n">
        <v>440.49658311</v>
      </c>
      <c r="T48" s="20" t="n">
        <v>8.609757050000001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434.88033779</v>
      </c>
      <c r="F52" s="20" t="n">
        <v>4.29120098</v>
      </c>
      <c r="G52" s="18" t="n">
        <v>467.76616135</v>
      </c>
      <c r="H52" s="20" t="n">
        <v>3.62454149</v>
      </c>
      <c r="I52" s="18" t="n">
        <v>478.10519129</v>
      </c>
      <c r="J52" s="20" t="n">
        <v>4.87458733</v>
      </c>
      <c r="K52" s="18" t="n">
        <v>495.27558043</v>
      </c>
      <c r="L52" s="20" t="n">
        <v>2.64875787</v>
      </c>
      <c r="M52" s="18" t="s">
        <v>327</v>
      </c>
      <c r="N52" s="20" t="s">
        <v>327</v>
      </c>
      <c r="O52" s="18" t="s">
        <v>327</v>
      </c>
      <c r="P52" s="20" t="s">
        <v>327</v>
      </c>
      <c r="Q52" s="18" t="s">
        <v>327</v>
      </c>
      <c r="R52" s="20" t="s">
        <v>327</v>
      </c>
      <c r="S52" s="18" t="n">
        <v>424.72549913</v>
      </c>
      <c r="T52" s="20" t="n">
        <v>4.8234155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512.5073920999999</v>
      </c>
      <c r="F56" s="20" t="n">
        <v>3.86872632</v>
      </c>
      <c r="G56" s="18" t="n">
        <v>521.0798562</v>
      </c>
      <c r="H56" s="20" t="n">
        <v>2.92945099</v>
      </c>
      <c r="I56" s="18" t="n">
        <v>522.31193966</v>
      </c>
      <c r="J56" s="20" t="n">
        <v>5.25510361</v>
      </c>
      <c r="K56" s="18" t="n">
        <v>532.3016706</v>
      </c>
      <c r="L56" s="20" t="n">
        <v>3.04993536</v>
      </c>
      <c r="M56" s="18" t="s">
        <v>327</v>
      </c>
      <c r="N56" s="20" t="s">
        <v>327</v>
      </c>
      <c r="O56" s="18" t="s">
        <v>327</v>
      </c>
      <c r="P56" s="20" t="s">
        <v>327</v>
      </c>
      <c r="Q56" s="18" t="s">
        <v>327</v>
      </c>
      <c r="R56" s="20" t="s">
        <v>327</v>
      </c>
      <c r="S56" s="18" t="n">
        <v>500.21411927</v>
      </c>
      <c r="T56" s="20" t="n">
        <v>10.42407032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459.37088849</v>
      </c>
      <c r="F61" s="20" t="n">
        <v>3.7664662</v>
      </c>
      <c r="G61" s="18" t="n">
        <v>468.42965855</v>
      </c>
      <c r="H61" s="20" t="n">
        <v>4.09651642</v>
      </c>
      <c r="I61" s="18" t="n">
        <v>455.24801542</v>
      </c>
      <c r="J61" s="20" t="n">
        <v>7.21893554</v>
      </c>
      <c r="K61" s="18" t="n">
        <v>496.33966247</v>
      </c>
      <c r="L61" s="20" t="n">
        <v>3.04081666</v>
      </c>
      <c r="M61" s="18" t="s">
        <v>327</v>
      </c>
      <c r="N61" s="20" t="s">
        <v>327</v>
      </c>
      <c r="O61" s="18" t="s">
        <v>327</v>
      </c>
      <c r="P61" s="20" t="s">
        <v>327</v>
      </c>
      <c r="Q61" s="18" t="s">
        <v>327</v>
      </c>
      <c r="R61" s="20" t="s">
        <v>327</v>
      </c>
      <c r="S61" s="18" t="n">
        <v>429.46202876</v>
      </c>
      <c r="T61" s="20" t="n">
        <v>5.85698982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370.49530889</v>
      </c>
      <c r="F67" s="20" t="n">
        <v>2.51608041</v>
      </c>
      <c r="G67" s="18" t="n">
        <v>418.5982118</v>
      </c>
      <c r="H67" s="20" t="n">
        <v>3.38755665</v>
      </c>
      <c r="I67" s="18" t="n">
        <v>410.36649272</v>
      </c>
      <c r="J67" s="20" t="n">
        <v>5.98805515</v>
      </c>
      <c r="K67" s="18" t="n">
        <v>420.0437209</v>
      </c>
      <c r="L67" s="20" t="n">
        <v>3.02899917</v>
      </c>
      <c r="M67" s="18" t="s">
        <v>327</v>
      </c>
      <c r="N67" s="20" t="s">
        <v>327</v>
      </c>
      <c r="O67" s="18" t="s">
        <v>327</v>
      </c>
      <c r="P67" s="20" t="s">
        <v>327</v>
      </c>
      <c r="Q67" s="18" t="s">
        <v>327</v>
      </c>
      <c r="R67" s="20" t="s">
        <v>327</v>
      </c>
      <c r="S67" s="18" t="n">
        <v>352.24757731</v>
      </c>
      <c r="T67" s="20" t="n">
        <v>4.24649844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409.37353251</v>
      </c>
      <c r="F73" s="20" t="n">
        <v>2.70794892</v>
      </c>
      <c r="G73" s="18" t="n">
        <v>430.29694853</v>
      </c>
      <c r="H73" s="20" t="n">
        <v>3.60290873</v>
      </c>
      <c r="I73" s="18" t="n">
        <v>419.04793832</v>
      </c>
      <c r="J73" s="20" t="n">
        <v>5.83178415</v>
      </c>
      <c r="K73" s="18" t="n">
        <v>436.64710397</v>
      </c>
      <c r="L73" s="20" t="n">
        <v>4.0407012</v>
      </c>
      <c r="M73" s="18" t="s">
        <v>327</v>
      </c>
      <c r="N73" s="20" t="s">
        <v>327</v>
      </c>
      <c r="O73" s="18" t="s">
        <v>327</v>
      </c>
      <c r="P73" s="20" t="s">
        <v>327</v>
      </c>
      <c r="Q73" s="18" t="s">
        <v>327</v>
      </c>
      <c r="R73" s="20" t="s">
        <v>327</v>
      </c>
      <c r="S73" s="18" t="n">
        <v>383.27705965</v>
      </c>
      <c r="T73" s="20" t="n">
        <v>6.61404124</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511</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480.80870897</v>
      </c>
      <c r="F7" s="20" t="n">
        <v>3.77347531</v>
      </c>
      <c r="G7" s="18" t="n">
        <v>494.53581534</v>
      </c>
      <c r="H7" s="20" t="n">
        <v>2.91953477</v>
      </c>
      <c r="I7" s="18" t="n">
        <v>516.57531242</v>
      </c>
      <c r="J7" s="20" t="n">
        <v>6.55459266</v>
      </c>
      <c r="K7" s="18" t="n">
        <v>532.62819896</v>
      </c>
      <c r="L7" s="20" t="n">
        <v>2.07466195</v>
      </c>
      <c r="M7" s="18" t="s">
        <v>327</v>
      </c>
      <c r="N7" s="20" t="s">
        <v>327</v>
      </c>
      <c r="O7" s="18" t="s">
        <v>327</v>
      </c>
      <c r="P7" s="20" t="s">
        <v>327</v>
      </c>
      <c r="Q7" s="18" t="s">
        <v>327</v>
      </c>
      <c r="R7" s="20" t="s">
        <v>327</v>
      </c>
      <c r="S7" s="18" t="n">
        <v>482.50148722</v>
      </c>
      <c r="T7" s="20" t="n">
        <v>3.78613127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467.60271278</v>
      </c>
      <c r="F9" s="20" t="n">
        <v>6.93093421</v>
      </c>
      <c r="G9" s="18" t="n">
        <v>480.71155628</v>
      </c>
      <c r="H9" s="20" t="n">
        <v>5.66309093</v>
      </c>
      <c r="I9" s="18" t="n">
        <v>493.21146646</v>
      </c>
      <c r="J9" s="20" t="n">
        <v>10.37472096</v>
      </c>
      <c r="K9" s="18" t="s">
        <v>327</v>
      </c>
      <c r="L9" s="20" t="s">
        <v>327</v>
      </c>
      <c r="M9" s="18" t="s">
        <v>327</v>
      </c>
      <c r="N9" s="20" t="s">
        <v>327</v>
      </c>
      <c r="O9" s="18" t="n">
        <v>374.78530698</v>
      </c>
      <c r="P9" s="20" t="n">
        <v>11.62763904</v>
      </c>
      <c r="Q9" s="18" t="s">
        <v>327</v>
      </c>
      <c r="R9" s="20" t="s">
        <v>327</v>
      </c>
      <c r="S9" s="18" t="n">
        <v>451.0017076</v>
      </c>
      <c r="T9" s="20" t="n">
        <v>5.91460906</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444.47756519</v>
      </c>
      <c r="F13" s="20" t="n">
        <v>6.99090813</v>
      </c>
      <c r="G13" s="18" t="n">
        <v>446.93408321</v>
      </c>
      <c r="H13" s="20" t="n">
        <v>6.88850925</v>
      </c>
      <c r="I13" s="18" t="n">
        <v>457.91930815</v>
      </c>
      <c r="J13" s="20" t="n">
        <v>10.7426181</v>
      </c>
      <c r="K13" s="18" t="n">
        <v>514.6732124</v>
      </c>
      <c r="L13" s="20" t="n">
        <v>2.46720168</v>
      </c>
      <c r="M13" s="18" t="s">
        <v>327</v>
      </c>
      <c r="N13" s="20" t="s">
        <v>327</v>
      </c>
      <c r="O13" s="18" t="n">
        <v>436.36003517</v>
      </c>
      <c r="P13" s="20" t="n">
        <v>6.43426798</v>
      </c>
      <c r="Q13" s="18" t="s">
        <v>327</v>
      </c>
      <c r="R13" s="20" t="s">
        <v>327</v>
      </c>
      <c r="S13" s="18" t="n">
        <v>449.64616634</v>
      </c>
      <c r="T13" s="20" t="n">
        <v>5.51655192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416.54050652</v>
      </c>
      <c r="F18" s="20" t="n">
        <v>4.20516993</v>
      </c>
      <c r="G18" s="18" t="n">
        <v>465.70619475</v>
      </c>
      <c r="H18" s="20" t="n">
        <v>3.96280452</v>
      </c>
      <c r="I18" s="18" t="n">
        <v>480.69252985</v>
      </c>
      <c r="J18" s="20" t="n">
        <v>3.97258697</v>
      </c>
      <c r="K18" s="18" t="n">
        <v>454.20344007</v>
      </c>
      <c r="L18" s="20" t="n">
        <v>5.11545222</v>
      </c>
      <c r="M18" s="18" t="s">
        <v>327</v>
      </c>
      <c r="N18" s="20" t="s">
        <v>327</v>
      </c>
      <c r="O18" s="18" t="s">
        <v>327</v>
      </c>
      <c r="P18" s="20" t="s">
        <v>327</v>
      </c>
      <c r="Q18" s="18" t="s">
        <v>327</v>
      </c>
      <c r="R18" s="20" t="s">
        <v>327</v>
      </c>
      <c r="S18" s="18" t="n">
        <v>410.54182545</v>
      </c>
      <c r="T18" s="20" t="n">
        <v>7.79921544</v>
      </c>
    </row>
    <row r="19" spans="1:20">
      <c r="A19" s="15" t="s">
        <v>339</v>
      </c>
      <c r="B19" s="17" t="n">
        <v>5658</v>
      </c>
      <c r="C19" s="18">
        <f>(303.0/B19*100)</f>
        <v/>
      </c>
      <c r="D19" s="19" t="n">
        <v>5355</v>
      </c>
      <c r="E19" s="18" t="n">
        <v>423.44843334</v>
      </c>
      <c r="F19" s="20" t="n">
        <v>7.68106623</v>
      </c>
      <c r="G19" s="18" t="n">
        <v>463.28599145</v>
      </c>
      <c r="H19" s="20" t="n">
        <v>4.56579918</v>
      </c>
      <c r="I19" s="18" t="n">
        <v>471.26143497</v>
      </c>
      <c r="J19" s="20" t="n">
        <v>5.64977366</v>
      </c>
      <c r="K19" s="18" t="n">
        <v>494.0257269</v>
      </c>
      <c r="L19" s="20" t="n">
        <v>2.65626595</v>
      </c>
      <c r="M19" s="18" t="s">
        <v>327</v>
      </c>
      <c r="N19" s="20" t="s">
        <v>327</v>
      </c>
      <c r="O19" s="18" t="s">
        <v>327</v>
      </c>
      <c r="P19" s="20" t="s">
        <v>327</v>
      </c>
      <c r="Q19" s="18" t="s">
        <v>327</v>
      </c>
      <c r="R19" s="20" t="s">
        <v>327</v>
      </c>
      <c r="S19" s="18" t="n">
        <v>438.32974281</v>
      </c>
      <c r="T19" s="20" t="n">
        <v>5.75420815</v>
      </c>
    </row>
    <row r="20" spans="1:20">
      <c r="A20" s="15" t="s">
        <v>340</v>
      </c>
      <c r="B20" s="17" t="n">
        <v>3371</v>
      </c>
      <c r="C20" s="18">
        <f>(82.0/B20*100)</f>
        <v/>
      </c>
      <c r="D20" s="19" t="n">
        <v>3289</v>
      </c>
      <c r="E20" s="18" t="n">
        <v>436.50243126</v>
      </c>
      <c r="F20" s="20" t="n">
        <v>7.50161721</v>
      </c>
      <c r="G20" s="18" t="n">
        <v>454.4346816</v>
      </c>
      <c r="H20" s="20" t="n">
        <v>4.72188981</v>
      </c>
      <c r="I20" s="18" t="n">
        <v>459.40988011</v>
      </c>
      <c r="J20" s="20" t="n">
        <v>8.313851319999999</v>
      </c>
      <c r="K20" s="18" t="n">
        <v>489.50115944</v>
      </c>
      <c r="L20" s="20" t="n">
        <v>2.03805847</v>
      </c>
      <c r="M20" s="18" t="s">
        <v>327</v>
      </c>
      <c r="N20" s="20" t="s">
        <v>327</v>
      </c>
      <c r="O20" s="18" t="s">
        <v>327</v>
      </c>
      <c r="P20" s="20" t="s">
        <v>327</v>
      </c>
      <c r="Q20" s="18" t="s">
        <v>327</v>
      </c>
      <c r="R20" s="20" t="s">
        <v>327</v>
      </c>
      <c r="S20" s="18" t="n">
        <v>421.59515383</v>
      </c>
      <c r="T20" s="20" t="n">
        <v>5.03286549</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442.99597165</v>
      </c>
      <c r="F23" s="20" t="n">
        <v>5.73302437</v>
      </c>
      <c r="G23" s="18" t="n">
        <v>464.09694417</v>
      </c>
      <c r="H23" s="20" t="n">
        <v>3.62294119</v>
      </c>
      <c r="I23" s="18" t="n">
        <v>469.82201813</v>
      </c>
      <c r="J23" s="20" t="n">
        <v>5.88286029</v>
      </c>
      <c r="K23" s="18" t="n">
        <v>503.17371687</v>
      </c>
      <c r="L23" s="20" t="n">
        <v>2.69439212</v>
      </c>
      <c r="M23" s="18" t="s">
        <v>327</v>
      </c>
      <c r="N23" s="20" t="s">
        <v>327</v>
      </c>
      <c r="O23" s="18" t="s">
        <v>327</v>
      </c>
      <c r="P23" s="20" t="s">
        <v>327</v>
      </c>
      <c r="Q23" s="18" t="s">
        <v>327</v>
      </c>
      <c r="R23" s="20" t="s">
        <v>327</v>
      </c>
      <c r="S23" s="18" t="n">
        <v>439.42921473</v>
      </c>
      <c r="T23" s="20" t="n">
        <v>4.91401598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507.67432488</v>
      </c>
      <c r="F25" s="20" t="n">
        <v>5.17877067</v>
      </c>
      <c r="G25" s="18" t="n">
        <v>523.41043488</v>
      </c>
      <c r="H25" s="20" t="n">
        <v>3.59057699</v>
      </c>
      <c r="I25" s="18" t="n">
        <v>546.67638227</v>
      </c>
      <c r="J25" s="20" t="n">
        <v>3.38770049</v>
      </c>
      <c r="K25" s="18" t="n">
        <v>487.54341912</v>
      </c>
      <c r="L25" s="20" t="n">
        <v>5.03750822</v>
      </c>
      <c r="M25" s="18" t="s">
        <v>327</v>
      </c>
      <c r="N25" s="20" t="s">
        <v>327</v>
      </c>
      <c r="O25" s="18" t="s">
        <v>327</v>
      </c>
      <c r="P25" s="20" t="s">
        <v>327</v>
      </c>
      <c r="Q25" s="18" t="s">
        <v>327</v>
      </c>
      <c r="R25" s="20" t="s">
        <v>327</v>
      </c>
      <c r="S25" s="18" t="n">
        <v>469.95661</v>
      </c>
      <c r="T25" s="20" t="n">
        <v>9.124042019999999</v>
      </c>
    </row>
    <row r="26" spans="1:20">
      <c r="A26" s="15" t="s">
        <v>346</v>
      </c>
      <c r="B26" s="17" t="n">
        <v>4869</v>
      </c>
      <c r="C26" s="18">
        <f>(202.0/B26*100)</f>
        <v/>
      </c>
      <c r="D26" s="19" t="n">
        <v>4667</v>
      </c>
      <c r="E26" s="18" t="n">
        <v>471.95999404</v>
      </c>
      <c r="F26" s="20" t="n">
        <v>3.91586122</v>
      </c>
      <c r="G26" s="18" t="n">
        <v>480.71613887</v>
      </c>
      <c r="H26" s="20" t="n">
        <v>2.40074468</v>
      </c>
      <c r="I26" s="18" t="n">
        <v>486.150672</v>
      </c>
      <c r="J26" s="20" t="n">
        <v>5.75563661</v>
      </c>
      <c r="K26" s="18" t="n">
        <v>510.65893914</v>
      </c>
      <c r="L26" s="20" t="n">
        <v>2.28589669</v>
      </c>
      <c r="M26" s="18" t="s">
        <v>327</v>
      </c>
      <c r="N26" s="20" t="s">
        <v>327</v>
      </c>
      <c r="O26" s="18" t="s">
        <v>327</v>
      </c>
      <c r="P26" s="20" t="s">
        <v>327</v>
      </c>
      <c r="Q26" s="18" t="s">
        <v>327</v>
      </c>
      <c r="R26" s="20" t="s">
        <v>327</v>
      </c>
      <c r="S26" s="18" t="n">
        <v>458.22233785</v>
      </c>
      <c r="T26" s="20" t="n">
        <v>5.95529225</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480.36816463</v>
      </c>
      <c r="F32" s="20" t="n">
        <v>4.01270074</v>
      </c>
      <c r="G32" s="18" t="n">
        <v>491.24828706</v>
      </c>
      <c r="H32" s="20" t="n">
        <v>3.27512487</v>
      </c>
      <c r="I32" s="18" t="n">
        <v>487.73578144</v>
      </c>
      <c r="J32" s="20" t="n">
        <v>5.2255822</v>
      </c>
      <c r="K32" s="18" t="n">
        <v>525.12986586</v>
      </c>
      <c r="L32" s="20" t="n">
        <v>3.29669784</v>
      </c>
      <c r="M32" s="18" t="s">
        <v>327</v>
      </c>
      <c r="N32" s="20" t="s">
        <v>327</v>
      </c>
      <c r="O32" s="18" t="s">
        <v>327</v>
      </c>
      <c r="P32" s="20" t="s">
        <v>327</v>
      </c>
      <c r="Q32" s="18" t="s">
        <v>327</v>
      </c>
      <c r="R32" s="20" t="s">
        <v>327</v>
      </c>
      <c r="S32" s="18" t="n">
        <v>458.45100637</v>
      </c>
      <c r="T32" s="20" t="n">
        <v>7.63324374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439.67807071</v>
      </c>
      <c r="F34" s="20" t="n">
        <v>4.38276163</v>
      </c>
      <c r="G34" s="18" t="n">
        <v>454.45770555</v>
      </c>
      <c r="H34" s="20" t="n">
        <v>2.92231188</v>
      </c>
      <c r="I34" s="18" t="n">
        <v>455.52267201</v>
      </c>
      <c r="J34" s="20" t="n">
        <v>5.25235564</v>
      </c>
      <c r="K34" s="18" t="n">
        <v>487.66758785</v>
      </c>
      <c r="L34" s="20" t="n">
        <v>3.34829575</v>
      </c>
      <c r="M34" s="18" t="s">
        <v>327</v>
      </c>
      <c r="N34" s="20" t="s">
        <v>327</v>
      </c>
      <c r="O34" s="18" t="n">
        <v>306.56969545</v>
      </c>
      <c r="P34" s="20" t="n">
        <v>10.27624616</v>
      </c>
      <c r="Q34" s="18" t="s">
        <v>327</v>
      </c>
      <c r="R34" s="20" t="s">
        <v>327</v>
      </c>
      <c r="S34" s="18" t="n">
        <v>436.67919696</v>
      </c>
      <c r="T34" s="20" t="n">
        <v>4.84801541</v>
      </c>
    </row>
    <row r="35" spans="1:20">
      <c r="A35" s="15" t="s">
        <v>355</v>
      </c>
      <c r="B35" s="17" t="n">
        <v>6406</v>
      </c>
      <c r="C35" s="18">
        <f>(132.0/B35*100)</f>
        <v/>
      </c>
      <c r="D35" s="19" t="n">
        <v>6274</v>
      </c>
      <c r="E35" s="18" t="n">
        <v>504.63567648</v>
      </c>
      <c r="F35" s="20" t="n">
        <v>3.98748905</v>
      </c>
      <c r="G35" s="18" t="n">
        <v>515.23634974</v>
      </c>
      <c r="H35" s="20" t="n">
        <v>2.85532647</v>
      </c>
      <c r="I35" s="18" t="n">
        <v>502.56052245</v>
      </c>
      <c r="J35" s="20" t="n">
        <v>5.75908176</v>
      </c>
      <c r="K35" s="18" t="n">
        <v>527.56657117</v>
      </c>
      <c r="L35" s="20" t="n">
        <v>3.23514246</v>
      </c>
      <c r="M35" s="18" t="s">
        <v>327</v>
      </c>
      <c r="N35" s="20" t="s">
        <v>327</v>
      </c>
      <c r="O35" s="18" t="n">
        <v>374.85244494</v>
      </c>
      <c r="P35" s="20" t="n">
        <v>5.84040672</v>
      </c>
      <c r="Q35" s="18" t="s">
        <v>327</v>
      </c>
      <c r="R35" s="20" t="s">
        <v>327</v>
      </c>
      <c r="S35" s="18" t="n">
        <v>504.5571713</v>
      </c>
      <c r="T35" s="20" t="n">
        <v>4.26708756</v>
      </c>
    </row>
    <row r="36" spans="1:20">
      <c r="A36" s="15" t="s">
        <v>356</v>
      </c>
      <c r="B36" s="17" t="n">
        <v>6736</v>
      </c>
      <c r="C36" s="18">
        <f>(147.0/B36*100)</f>
        <v/>
      </c>
      <c r="D36" s="19" t="n">
        <v>6589</v>
      </c>
      <c r="E36" s="18" t="n">
        <v>461.4972434</v>
      </c>
      <c r="F36" s="20" t="n">
        <v>4.42543304</v>
      </c>
      <c r="G36" s="18" t="n">
        <v>476.13678203</v>
      </c>
      <c r="H36" s="20" t="n">
        <v>3.17185445</v>
      </c>
      <c r="I36" s="18" t="n">
        <v>491.68016717</v>
      </c>
      <c r="J36" s="20" t="n">
        <v>4.3466071</v>
      </c>
      <c r="K36" s="18" t="n">
        <v>509.62381235</v>
      </c>
      <c r="L36" s="20" t="n">
        <v>2.37053049</v>
      </c>
      <c r="M36" s="18" t="s">
        <v>327</v>
      </c>
      <c r="N36" s="20" t="s">
        <v>327</v>
      </c>
      <c r="O36" s="18" t="s">
        <v>327</v>
      </c>
      <c r="P36" s="20" t="s">
        <v>327</v>
      </c>
      <c r="Q36" s="18" t="s">
        <v>327</v>
      </c>
      <c r="R36" s="20" t="s">
        <v>327</v>
      </c>
      <c r="S36" s="18" t="n">
        <v>462.10814163</v>
      </c>
      <c r="T36" s="20" t="n">
        <v>4.37183597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486.39832982</v>
      </c>
      <c r="F40" s="20" t="n">
        <v>5.51384545</v>
      </c>
      <c r="G40" s="18" t="n">
        <v>508.93613366</v>
      </c>
      <c r="H40" s="20" t="n">
        <v>3.3836472</v>
      </c>
      <c r="I40" s="18" t="n">
        <v>516.86346775</v>
      </c>
      <c r="J40" s="20" t="n">
        <v>8.59843702</v>
      </c>
      <c r="K40" s="18" t="n">
        <v>536.82517338</v>
      </c>
      <c r="L40" s="20" t="n">
        <v>4.35557488</v>
      </c>
      <c r="M40" s="18" t="s">
        <v>327</v>
      </c>
      <c r="N40" s="20" t="s">
        <v>327</v>
      </c>
      <c r="O40" s="18" t="n">
        <v>496.75531263</v>
      </c>
      <c r="P40" s="20" t="n">
        <v>2.35939816</v>
      </c>
      <c r="Q40" s="18" t="s">
        <v>327</v>
      </c>
      <c r="R40" s="20" t="s">
        <v>327</v>
      </c>
      <c r="S40" s="18" t="n">
        <v>450.815639</v>
      </c>
      <c r="T40" s="20" t="n">
        <v>5.84329635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436.09495886</v>
      </c>
      <c r="F47" s="20" t="n">
        <v>5.09493543</v>
      </c>
      <c r="G47" s="18" t="n">
        <v>467.8837922</v>
      </c>
      <c r="H47" s="20" t="n">
        <v>4.8599964</v>
      </c>
      <c r="I47" s="18" t="n">
        <v>461.59600806</v>
      </c>
      <c r="J47" s="20" t="n">
        <v>6.52070453</v>
      </c>
      <c r="K47" s="18" t="n">
        <v>444.8745071</v>
      </c>
      <c r="L47" s="20" t="n">
        <v>5.7591805</v>
      </c>
      <c r="M47" s="18" t="s">
        <v>327</v>
      </c>
      <c r="N47" s="20" t="s">
        <v>327</v>
      </c>
      <c r="O47" s="18" t="s">
        <v>327</v>
      </c>
      <c r="P47" s="20" t="s">
        <v>327</v>
      </c>
      <c r="Q47" s="18" t="s">
        <v>327</v>
      </c>
      <c r="R47" s="20" t="s">
        <v>327</v>
      </c>
      <c r="S47" s="18" t="n">
        <v>426.63554876</v>
      </c>
      <c r="T47" s="20" t="n">
        <v>4.94708182</v>
      </c>
    </row>
    <row r="48" spans="1:20">
      <c r="A48" s="15" t="s">
        <v>368</v>
      </c>
      <c r="B48" s="17" t="n">
        <v>9841</v>
      </c>
      <c r="C48" s="18">
        <f>(35.0/B48*100)</f>
        <v/>
      </c>
      <c r="D48" s="19" t="n">
        <v>9806</v>
      </c>
      <c r="E48" s="18" t="n">
        <v>496.97096611</v>
      </c>
      <c r="F48" s="20" t="n">
        <v>4.84781355</v>
      </c>
      <c r="G48" s="18" t="n">
        <v>522.85319558</v>
      </c>
      <c r="H48" s="20" t="n">
        <v>5.68010491</v>
      </c>
      <c r="I48" s="18" t="n">
        <v>500.60528426</v>
      </c>
      <c r="J48" s="20" t="n">
        <v>9.89045544</v>
      </c>
      <c r="K48" s="18" t="n">
        <v>542.79170325</v>
      </c>
      <c r="L48" s="20" t="n">
        <v>4.9861477</v>
      </c>
      <c r="M48" s="18" t="s">
        <v>327</v>
      </c>
      <c r="N48" s="20" t="s">
        <v>327</v>
      </c>
      <c r="O48" s="18" t="s">
        <v>327</v>
      </c>
      <c r="P48" s="20" t="s">
        <v>327</v>
      </c>
      <c r="Q48" s="18" t="s">
        <v>327</v>
      </c>
      <c r="R48" s="20" t="s">
        <v>327</v>
      </c>
      <c r="S48" s="18" t="n">
        <v>444.02580631</v>
      </c>
      <c r="T48" s="20" t="n">
        <v>9.98967727</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444.47112422</v>
      </c>
      <c r="F52" s="20" t="n">
        <v>3.91585397</v>
      </c>
      <c r="G52" s="18" t="n">
        <v>461.80033015</v>
      </c>
      <c r="H52" s="20" t="n">
        <v>3.54689327</v>
      </c>
      <c r="I52" s="18" t="n">
        <v>485.47323374</v>
      </c>
      <c r="J52" s="20" t="n">
        <v>4.54781196</v>
      </c>
      <c r="K52" s="18" t="n">
        <v>495.27558043</v>
      </c>
      <c r="L52" s="20" t="n">
        <v>2.64875787</v>
      </c>
      <c r="M52" s="18" t="s">
        <v>327</v>
      </c>
      <c r="N52" s="20" t="s">
        <v>327</v>
      </c>
      <c r="O52" s="18" t="s">
        <v>327</v>
      </c>
      <c r="P52" s="20" t="s">
        <v>327</v>
      </c>
      <c r="Q52" s="18" t="s">
        <v>327</v>
      </c>
      <c r="R52" s="20" t="s">
        <v>327</v>
      </c>
      <c r="S52" s="18" t="n">
        <v>424.39561329</v>
      </c>
      <c r="T52" s="20" t="n">
        <v>5.3624348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511.29291812</v>
      </c>
      <c r="F56" s="20" t="n">
        <v>3.59811643</v>
      </c>
      <c r="G56" s="18" t="n">
        <v>518.97119718</v>
      </c>
      <c r="H56" s="20" t="n">
        <v>3.03588491</v>
      </c>
      <c r="I56" s="18" t="n">
        <v>532.55845461</v>
      </c>
      <c r="J56" s="20" t="n">
        <v>4.1754801</v>
      </c>
      <c r="K56" s="18" t="n">
        <v>532.3016706</v>
      </c>
      <c r="L56" s="20" t="n">
        <v>3.04993536</v>
      </c>
      <c r="M56" s="18" t="s">
        <v>327</v>
      </c>
      <c r="N56" s="20" t="s">
        <v>327</v>
      </c>
      <c r="O56" s="18" t="s">
        <v>327</v>
      </c>
      <c r="P56" s="20" t="s">
        <v>327</v>
      </c>
      <c r="Q56" s="18" t="s">
        <v>327</v>
      </c>
      <c r="R56" s="20" t="s">
        <v>327</v>
      </c>
      <c r="S56" s="18" t="n">
        <v>497.01135759</v>
      </c>
      <c r="T56" s="20" t="n">
        <v>10.1527623</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452.81285619</v>
      </c>
      <c r="F61" s="20" t="n">
        <v>3.91357329</v>
      </c>
      <c r="G61" s="18" t="n">
        <v>469.2621657</v>
      </c>
      <c r="H61" s="20" t="n">
        <v>4.13144842</v>
      </c>
      <c r="I61" s="18" t="n">
        <v>468.31427661</v>
      </c>
      <c r="J61" s="20" t="n">
        <v>5.81024138</v>
      </c>
      <c r="K61" s="18" t="n">
        <v>496.33966247</v>
      </c>
      <c r="L61" s="20" t="n">
        <v>3.04081666</v>
      </c>
      <c r="M61" s="18" t="s">
        <v>327</v>
      </c>
      <c r="N61" s="20" t="s">
        <v>327</v>
      </c>
      <c r="O61" s="18" t="s">
        <v>327</v>
      </c>
      <c r="P61" s="20" t="s">
        <v>327</v>
      </c>
      <c r="Q61" s="18" t="s">
        <v>327</v>
      </c>
      <c r="R61" s="20" t="s">
        <v>327</v>
      </c>
      <c r="S61" s="18" t="n">
        <v>430.01332727</v>
      </c>
      <c r="T61" s="20" t="n">
        <v>6.12750741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369.25986505</v>
      </c>
      <c r="F67" s="20" t="n">
        <v>2.51628923</v>
      </c>
      <c r="G67" s="18" t="n">
        <v>422.61785814</v>
      </c>
      <c r="H67" s="20" t="n">
        <v>3.39165578</v>
      </c>
      <c r="I67" s="18" t="n">
        <v>417.6664032</v>
      </c>
      <c r="J67" s="20" t="n">
        <v>5.41280275</v>
      </c>
      <c r="K67" s="18" t="n">
        <v>420.0437209</v>
      </c>
      <c r="L67" s="20" t="n">
        <v>3.02899917</v>
      </c>
      <c r="M67" s="18" t="s">
        <v>327</v>
      </c>
      <c r="N67" s="20" t="s">
        <v>327</v>
      </c>
      <c r="O67" s="18" t="s">
        <v>327</v>
      </c>
      <c r="P67" s="20" t="s">
        <v>327</v>
      </c>
      <c r="Q67" s="18" t="s">
        <v>327</v>
      </c>
      <c r="R67" s="20" t="s">
        <v>327</v>
      </c>
      <c r="S67" s="18" t="n">
        <v>356.25809717</v>
      </c>
      <c r="T67" s="20" t="n">
        <v>4.49951586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411.08926854</v>
      </c>
      <c r="F73" s="20" t="n">
        <v>2.68806163</v>
      </c>
      <c r="G73" s="18" t="n">
        <v>429.895074</v>
      </c>
      <c r="H73" s="20" t="n">
        <v>3.7572295</v>
      </c>
      <c r="I73" s="18" t="n">
        <v>412.98633128</v>
      </c>
      <c r="J73" s="20" t="n">
        <v>5.37487636</v>
      </c>
      <c r="K73" s="18" t="n">
        <v>436.64710397</v>
      </c>
      <c r="L73" s="20" t="n">
        <v>4.0407012</v>
      </c>
      <c r="M73" s="18" t="s">
        <v>327</v>
      </c>
      <c r="N73" s="20" t="s">
        <v>327</v>
      </c>
      <c r="O73" s="18" t="s">
        <v>327</v>
      </c>
      <c r="P73" s="20" t="s">
        <v>327</v>
      </c>
      <c r="Q73" s="18" t="s">
        <v>327</v>
      </c>
      <c r="R73" s="20" t="s">
        <v>327</v>
      </c>
      <c r="S73" s="18" t="n">
        <v>388.92453936</v>
      </c>
      <c r="T73" s="20" t="n">
        <v>6.52707297</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512</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487.41167868</v>
      </c>
      <c r="F7" s="20" t="n">
        <v>3.58635533</v>
      </c>
      <c r="G7" s="18" t="n">
        <v>499.18035144</v>
      </c>
      <c r="H7" s="20" t="n">
        <v>2.79155354</v>
      </c>
      <c r="I7" s="18" t="n">
        <v>465.68575413</v>
      </c>
      <c r="J7" s="20" t="n">
        <v>8.497432160000001</v>
      </c>
      <c r="K7" s="18" t="n">
        <v>532.62819896</v>
      </c>
      <c r="L7" s="20" t="n">
        <v>2.07466195</v>
      </c>
      <c r="M7" s="18" t="s">
        <v>327</v>
      </c>
      <c r="N7" s="20" t="s">
        <v>327</v>
      </c>
      <c r="O7" s="18" t="s">
        <v>327</v>
      </c>
      <c r="P7" s="20" t="s">
        <v>327</v>
      </c>
      <c r="Q7" s="18" t="s">
        <v>327</v>
      </c>
      <c r="R7" s="20" t="s">
        <v>327</v>
      </c>
      <c r="S7" s="18" t="n">
        <v>482.46504821</v>
      </c>
      <c r="T7" s="20" t="n">
        <v>3.82165576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485.40131127</v>
      </c>
      <c r="F9" s="20" t="n">
        <v>6.2724524</v>
      </c>
      <c r="G9" s="18" t="n">
        <v>479.9872494</v>
      </c>
      <c r="H9" s="20" t="n">
        <v>5.48040975</v>
      </c>
      <c r="I9" s="18" t="n">
        <v>436.51251012</v>
      </c>
      <c r="J9" s="20" t="n">
        <v>13.47078492</v>
      </c>
      <c r="K9" s="18" t="s">
        <v>327</v>
      </c>
      <c r="L9" s="20" t="s">
        <v>327</v>
      </c>
      <c r="M9" s="18" t="s">
        <v>327</v>
      </c>
      <c r="N9" s="20" t="s">
        <v>327</v>
      </c>
      <c r="O9" s="18" t="n">
        <v>374.78530698</v>
      </c>
      <c r="P9" s="20" t="n">
        <v>11.62763904</v>
      </c>
      <c r="Q9" s="18" t="s">
        <v>327</v>
      </c>
      <c r="R9" s="20" t="s">
        <v>327</v>
      </c>
      <c r="S9" s="18" t="n">
        <v>453.39999392</v>
      </c>
      <c r="T9" s="20" t="n">
        <v>6.04851673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454.46894527</v>
      </c>
      <c r="F13" s="20" t="n">
        <v>7.35692507</v>
      </c>
      <c r="G13" s="18" t="n">
        <v>444.20545868</v>
      </c>
      <c r="H13" s="20" t="n">
        <v>6.39573481</v>
      </c>
      <c r="I13" s="18" t="n">
        <v>440.18939772</v>
      </c>
      <c r="J13" s="20" t="n">
        <v>12.59778563</v>
      </c>
      <c r="K13" s="18" t="n">
        <v>514.6732124</v>
      </c>
      <c r="L13" s="20" t="n">
        <v>2.46720168</v>
      </c>
      <c r="M13" s="18" t="s">
        <v>327</v>
      </c>
      <c r="N13" s="20" t="s">
        <v>327</v>
      </c>
      <c r="O13" s="18" t="n">
        <v>436.36003517</v>
      </c>
      <c r="P13" s="20" t="n">
        <v>6.43426798</v>
      </c>
      <c r="Q13" s="18" t="s">
        <v>327</v>
      </c>
      <c r="R13" s="20" t="s">
        <v>327</v>
      </c>
      <c r="S13" s="18" t="n">
        <v>448.5690988</v>
      </c>
      <c r="T13" s="20" t="n">
        <v>5.44089221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476.09693588</v>
      </c>
      <c r="F18" s="20" t="n">
        <v>3.86538289</v>
      </c>
      <c r="G18" s="18" t="n">
        <v>456.69435919</v>
      </c>
      <c r="H18" s="20" t="n">
        <v>4.84114964</v>
      </c>
      <c r="I18" s="18" t="n">
        <v>438.33377081</v>
      </c>
      <c r="J18" s="20" t="n">
        <v>4.72414432</v>
      </c>
      <c r="K18" s="18" t="n">
        <v>454.20344007</v>
      </c>
      <c r="L18" s="20" t="n">
        <v>5.11545222</v>
      </c>
      <c r="M18" s="18" t="s">
        <v>327</v>
      </c>
      <c r="N18" s="20" t="s">
        <v>327</v>
      </c>
      <c r="O18" s="18" t="s">
        <v>327</v>
      </c>
      <c r="P18" s="20" t="s">
        <v>327</v>
      </c>
      <c r="Q18" s="18" t="s">
        <v>327</v>
      </c>
      <c r="R18" s="20" t="s">
        <v>327</v>
      </c>
      <c r="S18" s="18" t="n">
        <v>414.47519185</v>
      </c>
      <c r="T18" s="20" t="n">
        <v>7.56379833</v>
      </c>
    </row>
    <row r="19" spans="1:20">
      <c r="A19" s="15" t="s">
        <v>339</v>
      </c>
      <c r="B19" s="17" t="n">
        <v>5658</v>
      </c>
      <c r="C19" s="18">
        <f>(303.0/B19*100)</f>
        <v/>
      </c>
      <c r="D19" s="19" t="n">
        <v>5355</v>
      </c>
      <c r="E19" s="18" t="n">
        <v>467.99063098</v>
      </c>
      <c r="F19" s="20" t="n">
        <v>5.59546305</v>
      </c>
      <c r="G19" s="18" t="n">
        <v>457.01642876</v>
      </c>
      <c r="H19" s="20" t="n">
        <v>4.70485919</v>
      </c>
      <c r="I19" s="18" t="n">
        <v>419.86327866</v>
      </c>
      <c r="J19" s="20" t="n">
        <v>9.32696063</v>
      </c>
      <c r="K19" s="18" t="n">
        <v>494.0257269</v>
      </c>
      <c r="L19" s="20" t="n">
        <v>2.65626595</v>
      </c>
      <c r="M19" s="18" t="s">
        <v>327</v>
      </c>
      <c r="N19" s="20" t="s">
        <v>327</v>
      </c>
      <c r="O19" s="18" t="s">
        <v>327</v>
      </c>
      <c r="P19" s="20" t="s">
        <v>327</v>
      </c>
      <c r="Q19" s="18" t="s">
        <v>327</v>
      </c>
      <c r="R19" s="20" t="s">
        <v>327</v>
      </c>
      <c r="S19" s="18" t="n">
        <v>439.44888405</v>
      </c>
      <c r="T19" s="20" t="n">
        <v>5.61286144</v>
      </c>
    </row>
    <row r="20" spans="1:20">
      <c r="A20" s="15" t="s">
        <v>340</v>
      </c>
      <c r="B20" s="17" t="n">
        <v>3371</v>
      </c>
      <c r="C20" s="18">
        <f>(82.0/B20*100)</f>
        <v/>
      </c>
      <c r="D20" s="19" t="n">
        <v>3289</v>
      </c>
      <c r="E20" s="18" t="n">
        <v>448.08067959</v>
      </c>
      <c r="F20" s="20" t="n">
        <v>5.91270568</v>
      </c>
      <c r="G20" s="18" t="n">
        <v>452.48861084</v>
      </c>
      <c r="H20" s="20" t="n">
        <v>4.87636009</v>
      </c>
      <c r="I20" s="18" t="n">
        <v>436.52804521</v>
      </c>
      <c r="J20" s="20" t="n">
        <v>11.09287968</v>
      </c>
      <c r="K20" s="18" t="n">
        <v>489.50115944</v>
      </c>
      <c r="L20" s="20" t="n">
        <v>2.03805847</v>
      </c>
      <c r="M20" s="18" t="s">
        <v>327</v>
      </c>
      <c r="N20" s="20" t="s">
        <v>327</v>
      </c>
      <c r="O20" s="18" t="s">
        <v>327</v>
      </c>
      <c r="P20" s="20" t="s">
        <v>327</v>
      </c>
      <c r="Q20" s="18" t="s">
        <v>327</v>
      </c>
      <c r="R20" s="20" t="s">
        <v>327</v>
      </c>
      <c r="S20" s="18" t="n">
        <v>425.19013957</v>
      </c>
      <c r="T20" s="20" t="n">
        <v>4.99415604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468.0038653</v>
      </c>
      <c r="F23" s="20" t="n">
        <v>5.07365967</v>
      </c>
      <c r="G23" s="18" t="n">
        <v>457.74293718</v>
      </c>
      <c r="H23" s="20" t="n">
        <v>3.58830396</v>
      </c>
      <c r="I23" s="18" t="n">
        <v>434.41075735</v>
      </c>
      <c r="J23" s="20" t="n">
        <v>6.73345805</v>
      </c>
      <c r="K23" s="18" t="n">
        <v>503.17371687</v>
      </c>
      <c r="L23" s="20" t="n">
        <v>2.69439212</v>
      </c>
      <c r="M23" s="18" t="s">
        <v>327</v>
      </c>
      <c r="N23" s="20" t="s">
        <v>327</v>
      </c>
      <c r="O23" s="18" t="s">
        <v>327</v>
      </c>
      <c r="P23" s="20" t="s">
        <v>327</v>
      </c>
      <c r="Q23" s="18" t="s">
        <v>327</v>
      </c>
      <c r="R23" s="20" t="s">
        <v>327</v>
      </c>
      <c r="S23" s="18" t="n">
        <v>440.8267377</v>
      </c>
      <c r="T23" s="20" t="n">
        <v>5.25642693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533.6263446299999</v>
      </c>
      <c r="F25" s="20" t="n">
        <v>3.84393296</v>
      </c>
      <c r="G25" s="18" t="n">
        <v>525.11275767</v>
      </c>
      <c r="H25" s="20" t="n">
        <v>3.72577717</v>
      </c>
      <c r="I25" s="18" t="n">
        <v>514.08178714</v>
      </c>
      <c r="J25" s="20" t="n">
        <v>5.1630752</v>
      </c>
      <c r="K25" s="18" t="n">
        <v>487.54341912</v>
      </c>
      <c r="L25" s="20" t="n">
        <v>5.03750822</v>
      </c>
      <c r="M25" s="18" t="s">
        <v>327</v>
      </c>
      <c r="N25" s="20" t="s">
        <v>327</v>
      </c>
      <c r="O25" s="18" t="s">
        <v>327</v>
      </c>
      <c r="P25" s="20" t="s">
        <v>327</v>
      </c>
      <c r="Q25" s="18" t="s">
        <v>327</v>
      </c>
      <c r="R25" s="20" t="s">
        <v>327</v>
      </c>
      <c r="S25" s="18" t="n">
        <v>470.3609408</v>
      </c>
      <c r="T25" s="20" t="n">
        <v>9.150937369999999</v>
      </c>
    </row>
    <row r="26" spans="1:20">
      <c r="A26" s="15" t="s">
        <v>346</v>
      </c>
      <c r="B26" s="17" t="n">
        <v>4869</v>
      </c>
      <c r="C26" s="18">
        <f>(202.0/B26*100)</f>
        <v/>
      </c>
      <c r="D26" s="19" t="n">
        <v>4667</v>
      </c>
      <c r="E26" s="18" t="n">
        <v>489.61700813</v>
      </c>
      <c r="F26" s="20" t="n">
        <v>3.78292319</v>
      </c>
      <c r="G26" s="18" t="n">
        <v>476.19698561</v>
      </c>
      <c r="H26" s="20" t="n">
        <v>2.36210228</v>
      </c>
      <c r="I26" s="18" t="n">
        <v>455.9853379</v>
      </c>
      <c r="J26" s="20" t="n">
        <v>6.45853408</v>
      </c>
      <c r="K26" s="18" t="n">
        <v>510.65893914</v>
      </c>
      <c r="L26" s="20" t="n">
        <v>2.28589669</v>
      </c>
      <c r="M26" s="18" t="s">
        <v>327</v>
      </c>
      <c r="N26" s="20" t="s">
        <v>327</v>
      </c>
      <c r="O26" s="18" t="s">
        <v>327</v>
      </c>
      <c r="P26" s="20" t="s">
        <v>327</v>
      </c>
      <c r="Q26" s="18" t="s">
        <v>327</v>
      </c>
      <c r="R26" s="20" t="s">
        <v>327</v>
      </c>
      <c r="S26" s="18" t="n">
        <v>465.00531946</v>
      </c>
      <c r="T26" s="20" t="n">
        <v>5.68826457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505.09972694</v>
      </c>
      <c r="F32" s="20" t="n">
        <v>4.15219651</v>
      </c>
      <c r="G32" s="18" t="n">
        <v>482.39065609</v>
      </c>
      <c r="H32" s="20" t="n">
        <v>3.27426157</v>
      </c>
      <c r="I32" s="18" t="n">
        <v>473.33604052</v>
      </c>
      <c r="J32" s="20" t="n">
        <v>6.33104778</v>
      </c>
      <c r="K32" s="18" t="n">
        <v>525.12986586</v>
      </c>
      <c r="L32" s="20" t="n">
        <v>3.29669784</v>
      </c>
      <c r="M32" s="18" t="s">
        <v>327</v>
      </c>
      <c r="N32" s="20" t="s">
        <v>327</v>
      </c>
      <c r="O32" s="18" t="s">
        <v>327</v>
      </c>
      <c r="P32" s="20" t="s">
        <v>327</v>
      </c>
      <c r="Q32" s="18" t="s">
        <v>327</v>
      </c>
      <c r="R32" s="20" t="s">
        <v>327</v>
      </c>
      <c r="S32" s="18" t="n">
        <v>455.58910721</v>
      </c>
      <c r="T32" s="20" t="n">
        <v>6.91733184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450.20344262</v>
      </c>
      <c r="F34" s="20" t="n">
        <v>3.82791495</v>
      </c>
      <c r="G34" s="18" t="n">
        <v>452.73850346</v>
      </c>
      <c r="H34" s="20" t="n">
        <v>2.83688656</v>
      </c>
      <c r="I34" s="18" t="n">
        <v>432.60894576</v>
      </c>
      <c r="J34" s="20" t="n">
        <v>5.97201496</v>
      </c>
      <c r="K34" s="18" t="n">
        <v>487.66758785</v>
      </c>
      <c r="L34" s="20" t="n">
        <v>3.34829575</v>
      </c>
      <c r="M34" s="18" t="s">
        <v>327</v>
      </c>
      <c r="N34" s="20" t="s">
        <v>327</v>
      </c>
      <c r="O34" s="18" t="n">
        <v>306.56969545</v>
      </c>
      <c r="P34" s="20" t="n">
        <v>10.27624616</v>
      </c>
      <c r="Q34" s="18" t="s">
        <v>327</v>
      </c>
      <c r="R34" s="20" t="s">
        <v>327</v>
      </c>
      <c r="S34" s="18" t="n">
        <v>439.85246972</v>
      </c>
      <c r="T34" s="20" t="n">
        <v>5.04717428</v>
      </c>
    </row>
    <row r="35" spans="1:20">
      <c r="A35" s="15" t="s">
        <v>355</v>
      </c>
      <c r="B35" s="17" t="n">
        <v>6406</v>
      </c>
      <c r="C35" s="18">
        <f>(132.0/B35*100)</f>
        <v/>
      </c>
      <c r="D35" s="19" t="n">
        <v>6274</v>
      </c>
      <c r="E35" s="18" t="n">
        <v>510.6392295</v>
      </c>
      <c r="F35" s="20" t="n">
        <v>3.5691838</v>
      </c>
      <c r="G35" s="18" t="n">
        <v>513.15199053</v>
      </c>
      <c r="H35" s="20" t="n">
        <v>2.78423644</v>
      </c>
      <c r="I35" s="18" t="n">
        <v>492.13233936</v>
      </c>
      <c r="J35" s="20" t="n">
        <v>6.21810211</v>
      </c>
      <c r="K35" s="18" t="n">
        <v>527.56657117</v>
      </c>
      <c r="L35" s="20" t="n">
        <v>3.23514246</v>
      </c>
      <c r="M35" s="18" t="s">
        <v>327</v>
      </c>
      <c r="N35" s="20" t="s">
        <v>327</v>
      </c>
      <c r="O35" s="18" t="n">
        <v>374.85244494</v>
      </c>
      <c r="P35" s="20" t="n">
        <v>5.84040672</v>
      </c>
      <c r="Q35" s="18" t="s">
        <v>327</v>
      </c>
      <c r="R35" s="20" t="s">
        <v>327</v>
      </c>
      <c r="S35" s="18" t="n">
        <v>503.01351031</v>
      </c>
      <c r="T35" s="20" t="n">
        <v>4.1902011</v>
      </c>
    </row>
    <row r="36" spans="1:20">
      <c r="A36" s="15" t="s">
        <v>356</v>
      </c>
      <c r="B36" s="17" t="n">
        <v>6736</v>
      </c>
      <c r="C36" s="18">
        <f>(147.0/B36*100)</f>
        <v/>
      </c>
      <c r="D36" s="19" t="n">
        <v>6589</v>
      </c>
      <c r="E36" s="18" t="n">
        <v>488.85891146</v>
      </c>
      <c r="F36" s="20" t="n">
        <v>3.78846031</v>
      </c>
      <c r="G36" s="18" t="n">
        <v>471.95339422</v>
      </c>
      <c r="H36" s="20" t="n">
        <v>2.79940567</v>
      </c>
      <c r="I36" s="18" t="n">
        <v>460.30938623</v>
      </c>
      <c r="J36" s="20" t="n">
        <v>8.00389135</v>
      </c>
      <c r="K36" s="18" t="n">
        <v>509.62381235</v>
      </c>
      <c r="L36" s="20" t="n">
        <v>2.37053049</v>
      </c>
      <c r="M36" s="18" t="s">
        <v>327</v>
      </c>
      <c r="N36" s="20" t="s">
        <v>327</v>
      </c>
      <c r="O36" s="18" t="s">
        <v>327</v>
      </c>
      <c r="P36" s="20" t="s">
        <v>327</v>
      </c>
      <c r="Q36" s="18" t="s">
        <v>327</v>
      </c>
      <c r="R36" s="20" t="s">
        <v>327</v>
      </c>
      <c r="S36" s="18" t="n">
        <v>458.00764247</v>
      </c>
      <c r="T36" s="20" t="n">
        <v>4.40790897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494.14721044</v>
      </c>
      <c r="F40" s="20" t="n">
        <v>5.34119104</v>
      </c>
      <c r="G40" s="18" t="n">
        <v>507.07271316</v>
      </c>
      <c r="H40" s="20" t="n">
        <v>3.30044103</v>
      </c>
      <c r="I40" s="18" t="n">
        <v>502.44908431</v>
      </c>
      <c r="J40" s="20" t="n">
        <v>7.78504611</v>
      </c>
      <c r="K40" s="18" t="n">
        <v>536.82517338</v>
      </c>
      <c r="L40" s="20" t="n">
        <v>4.35557488</v>
      </c>
      <c r="M40" s="18" t="s">
        <v>327</v>
      </c>
      <c r="N40" s="20" t="s">
        <v>327</v>
      </c>
      <c r="O40" s="18" t="n">
        <v>496.75531263</v>
      </c>
      <c r="P40" s="20" t="n">
        <v>2.35939816</v>
      </c>
      <c r="Q40" s="18" t="s">
        <v>327</v>
      </c>
      <c r="R40" s="20" t="s">
        <v>327</v>
      </c>
      <c r="S40" s="18" t="n">
        <v>454.37380148</v>
      </c>
      <c r="T40" s="20" t="n">
        <v>5.86196185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447.14428904</v>
      </c>
      <c r="F47" s="20" t="n">
        <v>5.26492267</v>
      </c>
      <c r="G47" s="18" t="n">
        <v>468.24974943</v>
      </c>
      <c r="H47" s="20" t="n">
        <v>4.50134053</v>
      </c>
      <c r="I47" s="18" t="n">
        <v>434.1115046</v>
      </c>
      <c r="J47" s="20" t="n">
        <v>6.13125294</v>
      </c>
      <c r="K47" s="18" t="n">
        <v>444.8745071</v>
      </c>
      <c r="L47" s="20" t="n">
        <v>5.7591805</v>
      </c>
      <c r="M47" s="18" t="s">
        <v>327</v>
      </c>
      <c r="N47" s="20" t="s">
        <v>327</v>
      </c>
      <c r="O47" s="18" t="s">
        <v>327</v>
      </c>
      <c r="P47" s="20" t="s">
        <v>327</v>
      </c>
      <c r="Q47" s="18" t="s">
        <v>327</v>
      </c>
      <c r="R47" s="20" t="s">
        <v>327</v>
      </c>
      <c r="S47" s="18" t="n">
        <v>428.95924906</v>
      </c>
      <c r="T47" s="20" t="n">
        <v>5.09472426</v>
      </c>
    </row>
    <row r="48" spans="1:20">
      <c r="A48" s="15" t="s">
        <v>368</v>
      </c>
      <c r="B48" s="17" t="n">
        <v>9841</v>
      </c>
      <c r="C48" s="18">
        <f>(35.0/B48*100)</f>
        <v/>
      </c>
      <c r="D48" s="19" t="n">
        <v>9806</v>
      </c>
      <c r="E48" s="18" t="n">
        <v>502.19273028</v>
      </c>
      <c r="F48" s="20" t="n">
        <v>6.27466598</v>
      </c>
      <c r="G48" s="18" t="n">
        <v>512.92891998</v>
      </c>
      <c r="H48" s="20" t="n">
        <v>4.73610506</v>
      </c>
      <c r="I48" s="18" t="n">
        <v>500.29932021</v>
      </c>
      <c r="J48" s="20" t="n">
        <v>7.58067227</v>
      </c>
      <c r="K48" s="18" t="n">
        <v>542.79170325</v>
      </c>
      <c r="L48" s="20" t="n">
        <v>4.9861477</v>
      </c>
      <c r="M48" s="18" t="s">
        <v>327</v>
      </c>
      <c r="N48" s="20" t="s">
        <v>327</v>
      </c>
      <c r="O48" s="18" t="s">
        <v>327</v>
      </c>
      <c r="P48" s="20" t="s">
        <v>327</v>
      </c>
      <c r="Q48" s="18" t="s">
        <v>327</v>
      </c>
      <c r="R48" s="20" t="s">
        <v>327</v>
      </c>
      <c r="S48" s="18" t="n">
        <v>443.99454034</v>
      </c>
      <c r="T48" s="20" t="n">
        <v>9.81251162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473.11231058</v>
      </c>
      <c r="F52" s="20" t="n">
        <v>3.87898257</v>
      </c>
      <c r="G52" s="18" t="n">
        <v>458.61772223</v>
      </c>
      <c r="H52" s="20" t="n">
        <v>3.37614258</v>
      </c>
      <c r="I52" s="18" t="n">
        <v>434.33647929</v>
      </c>
      <c r="J52" s="20" t="n">
        <v>6.80755885</v>
      </c>
      <c r="K52" s="18" t="n">
        <v>495.27558043</v>
      </c>
      <c r="L52" s="20" t="n">
        <v>2.64875787</v>
      </c>
      <c r="M52" s="18" t="s">
        <v>327</v>
      </c>
      <c r="N52" s="20" t="s">
        <v>327</v>
      </c>
      <c r="O52" s="18" t="s">
        <v>327</v>
      </c>
      <c r="P52" s="20" t="s">
        <v>327</v>
      </c>
      <c r="Q52" s="18" t="s">
        <v>327</v>
      </c>
      <c r="R52" s="20" t="s">
        <v>327</v>
      </c>
      <c r="S52" s="18" t="n">
        <v>420.31873807</v>
      </c>
      <c r="T52" s="20" t="n">
        <v>4.91513621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517.8944716</v>
      </c>
      <c r="F56" s="20" t="n">
        <v>3.96513272</v>
      </c>
      <c r="G56" s="18" t="n">
        <v>520.85053409</v>
      </c>
      <c r="H56" s="20" t="n">
        <v>2.69429802</v>
      </c>
      <c r="I56" s="18" t="n">
        <v>500.22313037</v>
      </c>
      <c r="J56" s="20" t="n">
        <v>6.79963841</v>
      </c>
      <c r="K56" s="18" t="n">
        <v>532.3016706</v>
      </c>
      <c r="L56" s="20" t="n">
        <v>3.04993536</v>
      </c>
      <c r="M56" s="18" t="s">
        <v>327</v>
      </c>
      <c r="N56" s="20" t="s">
        <v>327</v>
      </c>
      <c r="O56" s="18" t="s">
        <v>327</v>
      </c>
      <c r="P56" s="20" t="s">
        <v>327</v>
      </c>
      <c r="Q56" s="18" t="s">
        <v>327</v>
      </c>
      <c r="R56" s="20" t="s">
        <v>327</v>
      </c>
      <c r="S56" s="18" t="n">
        <v>499.57569331</v>
      </c>
      <c r="T56" s="20" t="n">
        <v>10.19267342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460.69234192</v>
      </c>
      <c r="F61" s="20" t="n">
        <v>4.13777977</v>
      </c>
      <c r="G61" s="18" t="n">
        <v>468.45188127</v>
      </c>
      <c r="H61" s="20" t="n">
        <v>3.78948024</v>
      </c>
      <c r="I61" s="18" t="n">
        <v>443.74412301</v>
      </c>
      <c r="J61" s="20" t="n">
        <v>6.46210911</v>
      </c>
      <c r="K61" s="18" t="n">
        <v>496.33966247</v>
      </c>
      <c r="L61" s="20" t="n">
        <v>3.04081666</v>
      </c>
      <c r="M61" s="18" t="s">
        <v>327</v>
      </c>
      <c r="N61" s="20" t="s">
        <v>327</v>
      </c>
      <c r="O61" s="18" t="s">
        <v>327</v>
      </c>
      <c r="P61" s="20" t="s">
        <v>327</v>
      </c>
      <c r="Q61" s="18" t="s">
        <v>327</v>
      </c>
      <c r="R61" s="20" t="s">
        <v>327</v>
      </c>
      <c r="S61" s="18" t="n">
        <v>431.70364197</v>
      </c>
      <c r="T61" s="20" t="n">
        <v>5.34274337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387.61330363</v>
      </c>
      <c r="F67" s="20" t="n">
        <v>4.25268297</v>
      </c>
      <c r="G67" s="18" t="n">
        <v>390.39117789</v>
      </c>
      <c r="H67" s="20" t="n">
        <v>3.06695205</v>
      </c>
      <c r="I67" s="18" t="n">
        <v>392.41318276</v>
      </c>
      <c r="J67" s="20" t="n">
        <v>5.19646745</v>
      </c>
      <c r="K67" s="18" t="n">
        <v>420.0437209</v>
      </c>
      <c r="L67" s="20" t="n">
        <v>3.02899917</v>
      </c>
      <c r="M67" s="18" t="s">
        <v>327</v>
      </c>
      <c r="N67" s="20" t="s">
        <v>327</v>
      </c>
      <c r="O67" s="18" t="s">
        <v>327</v>
      </c>
      <c r="P67" s="20" t="s">
        <v>327</v>
      </c>
      <c r="Q67" s="18" t="s">
        <v>327</v>
      </c>
      <c r="R67" s="20" t="s">
        <v>327</v>
      </c>
      <c r="S67" s="18" t="n">
        <v>373.72298089</v>
      </c>
      <c r="T67" s="20" t="n">
        <v>4.01602734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415.12884442</v>
      </c>
      <c r="F73" s="20" t="n">
        <v>3.685269</v>
      </c>
      <c r="G73" s="18" t="n">
        <v>427.42327094</v>
      </c>
      <c r="H73" s="20" t="n">
        <v>3.1559402</v>
      </c>
      <c r="I73" s="18" t="n">
        <v>402.60224572</v>
      </c>
      <c r="J73" s="20" t="n">
        <v>4.93660241</v>
      </c>
      <c r="K73" s="18" t="n">
        <v>436.64710397</v>
      </c>
      <c r="L73" s="20" t="n">
        <v>4.0407012</v>
      </c>
      <c r="M73" s="18" t="s">
        <v>327</v>
      </c>
      <c r="N73" s="20" t="s">
        <v>327</v>
      </c>
      <c r="O73" s="18" t="s">
        <v>327</v>
      </c>
      <c r="P73" s="20" t="s">
        <v>327</v>
      </c>
      <c r="Q73" s="18" t="s">
        <v>327</v>
      </c>
      <c r="R73" s="20" t="s">
        <v>327</v>
      </c>
      <c r="S73" s="18" t="n">
        <v>385.66465132</v>
      </c>
      <c r="T73" s="20" t="n">
        <v>6.26317046</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513</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478.87791066</v>
      </c>
      <c r="F7" s="20" t="n">
        <v>4.4636481</v>
      </c>
      <c r="G7" s="18" t="n">
        <v>501.70070546</v>
      </c>
      <c r="H7" s="20" t="n">
        <v>2.7732286</v>
      </c>
      <c r="I7" s="18" t="n">
        <v>459.73701563</v>
      </c>
      <c r="J7" s="20" t="n">
        <v>7.22130651</v>
      </c>
      <c r="K7" s="18" t="n">
        <v>532.62819896</v>
      </c>
      <c r="L7" s="20" t="n">
        <v>2.07466195</v>
      </c>
      <c r="M7" s="18" t="s">
        <v>327</v>
      </c>
      <c r="N7" s="20" t="s">
        <v>327</v>
      </c>
      <c r="O7" s="18" t="s">
        <v>327</v>
      </c>
      <c r="P7" s="20" t="s">
        <v>327</v>
      </c>
      <c r="Q7" s="18" t="s">
        <v>327</v>
      </c>
      <c r="R7" s="20" t="s">
        <v>327</v>
      </c>
      <c r="S7" s="18" t="n">
        <v>481.86634261</v>
      </c>
      <c r="T7" s="20" t="n">
        <v>3.68998809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472.71555908</v>
      </c>
      <c r="F9" s="20" t="n">
        <v>6.49104144</v>
      </c>
      <c r="G9" s="18" t="n">
        <v>484.33642885</v>
      </c>
      <c r="H9" s="20" t="n">
        <v>5.72810044</v>
      </c>
      <c r="I9" s="18" t="n">
        <v>455.00875114</v>
      </c>
      <c r="J9" s="20" t="n">
        <v>12.35067411</v>
      </c>
      <c r="K9" s="18" t="s">
        <v>327</v>
      </c>
      <c r="L9" s="20" t="s">
        <v>327</v>
      </c>
      <c r="M9" s="18" t="s">
        <v>327</v>
      </c>
      <c r="N9" s="20" t="s">
        <v>327</v>
      </c>
      <c r="O9" s="18" t="n">
        <v>374.78530698</v>
      </c>
      <c r="P9" s="20" t="n">
        <v>11.62763904</v>
      </c>
      <c r="Q9" s="18" t="s">
        <v>327</v>
      </c>
      <c r="R9" s="20" t="s">
        <v>327</v>
      </c>
      <c r="S9" s="18" t="n">
        <v>453.30333819</v>
      </c>
      <c r="T9" s="20" t="n">
        <v>5.93343664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450.85450752</v>
      </c>
      <c r="F13" s="20" t="n">
        <v>7.26347079</v>
      </c>
      <c r="G13" s="18" t="n">
        <v>447.89509849</v>
      </c>
      <c r="H13" s="20" t="n">
        <v>5.89990518</v>
      </c>
      <c r="I13" s="18" t="n">
        <v>437.67444076</v>
      </c>
      <c r="J13" s="20" t="n">
        <v>14.00518463</v>
      </c>
      <c r="K13" s="18" t="n">
        <v>514.6732124</v>
      </c>
      <c r="L13" s="20" t="n">
        <v>2.46720168</v>
      </c>
      <c r="M13" s="18" t="s">
        <v>327</v>
      </c>
      <c r="N13" s="20" t="s">
        <v>327</v>
      </c>
      <c r="O13" s="18" t="n">
        <v>436.36003517</v>
      </c>
      <c r="P13" s="20" t="n">
        <v>6.43426798</v>
      </c>
      <c r="Q13" s="18" t="s">
        <v>327</v>
      </c>
      <c r="R13" s="20" t="s">
        <v>327</v>
      </c>
      <c r="S13" s="18" t="n">
        <v>448.22772231</v>
      </c>
      <c r="T13" s="20" t="n">
        <v>5.46665611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464.50009639</v>
      </c>
      <c r="F18" s="20" t="n">
        <v>3.76056311</v>
      </c>
      <c r="G18" s="18" t="n">
        <v>467.1144097</v>
      </c>
      <c r="H18" s="20" t="n">
        <v>4.06606172</v>
      </c>
      <c r="I18" s="18" t="n">
        <v>447.5600533</v>
      </c>
      <c r="J18" s="20" t="n">
        <v>4.69461092</v>
      </c>
      <c r="K18" s="18" t="n">
        <v>454.20344007</v>
      </c>
      <c r="L18" s="20" t="n">
        <v>5.11545222</v>
      </c>
      <c r="M18" s="18" t="s">
        <v>327</v>
      </c>
      <c r="N18" s="20" t="s">
        <v>327</v>
      </c>
      <c r="O18" s="18" t="s">
        <v>327</v>
      </c>
      <c r="P18" s="20" t="s">
        <v>327</v>
      </c>
      <c r="Q18" s="18" t="s">
        <v>327</v>
      </c>
      <c r="R18" s="20" t="s">
        <v>327</v>
      </c>
      <c r="S18" s="18" t="n">
        <v>413.00788659</v>
      </c>
      <c r="T18" s="20" t="n">
        <v>7.85044289</v>
      </c>
    </row>
    <row r="19" spans="1:20">
      <c r="A19" s="15" t="s">
        <v>339</v>
      </c>
      <c r="B19" s="17" t="n">
        <v>5658</v>
      </c>
      <c r="C19" s="18">
        <f>(303.0/B19*100)</f>
        <v/>
      </c>
      <c r="D19" s="19" t="n">
        <v>5355</v>
      </c>
      <c r="E19" s="18" t="n">
        <v>449.71426691</v>
      </c>
      <c r="F19" s="20" t="n">
        <v>6.00073957</v>
      </c>
      <c r="G19" s="18" t="n">
        <v>465.82806175</v>
      </c>
      <c r="H19" s="20" t="n">
        <v>4.62637996</v>
      </c>
      <c r="I19" s="18" t="n">
        <v>426.04507128</v>
      </c>
      <c r="J19" s="20" t="n">
        <v>9.16752303</v>
      </c>
      <c r="K19" s="18" t="n">
        <v>494.0257269</v>
      </c>
      <c r="L19" s="20" t="n">
        <v>2.65626595</v>
      </c>
      <c r="M19" s="18" t="s">
        <v>327</v>
      </c>
      <c r="N19" s="20" t="s">
        <v>327</v>
      </c>
      <c r="O19" s="18" t="s">
        <v>327</v>
      </c>
      <c r="P19" s="20" t="s">
        <v>327</v>
      </c>
      <c r="Q19" s="18" t="s">
        <v>327</v>
      </c>
      <c r="R19" s="20" t="s">
        <v>327</v>
      </c>
      <c r="S19" s="18" t="n">
        <v>440.24681989</v>
      </c>
      <c r="T19" s="20" t="n">
        <v>5.89628491</v>
      </c>
    </row>
    <row r="20" spans="1:20">
      <c r="A20" s="15" t="s">
        <v>340</v>
      </c>
      <c r="B20" s="17" t="n">
        <v>3371</v>
      </c>
      <c r="C20" s="18">
        <f>(82.0/B20*100)</f>
        <v/>
      </c>
      <c r="D20" s="19" t="n">
        <v>3289</v>
      </c>
      <c r="E20" s="18" t="n">
        <v>440.45316918</v>
      </c>
      <c r="F20" s="20" t="n">
        <v>5.54497308</v>
      </c>
      <c r="G20" s="18" t="n">
        <v>457.05201319</v>
      </c>
      <c r="H20" s="20" t="n">
        <v>4.54999053</v>
      </c>
      <c r="I20" s="18" t="n">
        <v>428.86565371</v>
      </c>
      <c r="J20" s="20" t="n">
        <v>14.58502964</v>
      </c>
      <c r="K20" s="18" t="n">
        <v>489.50115944</v>
      </c>
      <c r="L20" s="20" t="n">
        <v>2.03805847</v>
      </c>
      <c r="M20" s="18" t="s">
        <v>327</v>
      </c>
      <c r="N20" s="20" t="s">
        <v>327</v>
      </c>
      <c r="O20" s="18" t="s">
        <v>327</v>
      </c>
      <c r="P20" s="20" t="s">
        <v>327</v>
      </c>
      <c r="Q20" s="18" t="s">
        <v>327</v>
      </c>
      <c r="R20" s="20" t="s">
        <v>327</v>
      </c>
      <c r="S20" s="18" t="n">
        <v>424.62539376</v>
      </c>
      <c r="T20" s="20" t="n">
        <v>5.01044391</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448.6052068</v>
      </c>
      <c r="F23" s="20" t="n">
        <v>5.22321517</v>
      </c>
      <c r="G23" s="18" t="n">
        <v>468.82208916</v>
      </c>
      <c r="H23" s="20" t="n">
        <v>3.87141366</v>
      </c>
      <c r="I23" s="18" t="n">
        <v>434.99869536</v>
      </c>
      <c r="J23" s="20" t="n">
        <v>6.99819814</v>
      </c>
      <c r="K23" s="18" t="n">
        <v>503.17371687</v>
      </c>
      <c r="L23" s="20" t="n">
        <v>2.69439212</v>
      </c>
      <c r="M23" s="18" t="s">
        <v>327</v>
      </c>
      <c r="N23" s="20" t="s">
        <v>327</v>
      </c>
      <c r="O23" s="18" t="s">
        <v>327</v>
      </c>
      <c r="P23" s="20" t="s">
        <v>327</v>
      </c>
      <c r="Q23" s="18" t="s">
        <v>327</v>
      </c>
      <c r="R23" s="20" t="s">
        <v>327</v>
      </c>
      <c r="S23" s="18" t="n">
        <v>440.33174945</v>
      </c>
      <c r="T23" s="20" t="n">
        <v>5.11996474</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496.43419731</v>
      </c>
      <c r="F25" s="20" t="n">
        <v>5.06638524</v>
      </c>
      <c r="G25" s="18" t="n">
        <v>531.19669517</v>
      </c>
      <c r="H25" s="20" t="n">
        <v>3.3175961</v>
      </c>
      <c r="I25" s="18" t="n">
        <v>521.6294071999999</v>
      </c>
      <c r="J25" s="20" t="n">
        <v>5.76051725</v>
      </c>
      <c r="K25" s="18" t="n">
        <v>487.54341912</v>
      </c>
      <c r="L25" s="20" t="n">
        <v>5.03750822</v>
      </c>
      <c r="M25" s="18" t="s">
        <v>327</v>
      </c>
      <c r="N25" s="20" t="s">
        <v>327</v>
      </c>
      <c r="O25" s="18" t="s">
        <v>327</v>
      </c>
      <c r="P25" s="20" t="s">
        <v>327</v>
      </c>
      <c r="Q25" s="18" t="s">
        <v>327</v>
      </c>
      <c r="R25" s="20" t="s">
        <v>327</v>
      </c>
      <c r="S25" s="18" t="n">
        <v>472.9243604</v>
      </c>
      <c r="T25" s="20" t="n">
        <v>8.68685917</v>
      </c>
    </row>
    <row r="26" spans="1:20">
      <c r="A26" s="15" t="s">
        <v>346</v>
      </c>
      <c r="B26" s="17" t="n">
        <v>4869</v>
      </c>
      <c r="C26" s="18">
        <f>(202.0/B26*100)</f>
        <v/>
      </c>
      <c r="D26" s="19" t="n">
        <v>4667</v>
      </c>
      <c r="E26" s="18" t="n">
        <v>472.39667723</v>
      </c>
      <c r="F26" s="20" t="n">
        <v>3.50308794</v>
      </c>
      <c r="G26" s="18" t="n">
        <v>484.20183928</v>
      </c>
      <c r="H26" s="20" t="n">
        <v>2.62642352</v>
      </c>
      <c r="I26" s="18" t="n">
        <v>460.01660271</v>
      </c>
      <c r="J26" s="20" t="n">
        <v>6.9187717</v>
      </c>
      <c r="K26" s="18" t="n">
        <v>510.65893914</v>
      </c>
      <c r="L26" s="20" t="n">
        <v>2.28589669</v>
      </c>
      <c r="M26" s="18" t="s">
        <v>327</v>
      </c>
      <c r="N26" s="20" t="s">
        <v>327</v>
      </c>
      <c r="O26" s="18" t="s">
        <v>327</v>
      </c>
      <c r="P26" s="20" t="s">
        <v>327</v>
      </c>
      <c r="Q26" s="18" t="s">
        <v>327</v>
      </c>
      <c r="R26" s="20" t="s">
        <v>327</v>
      </c>
      <c r="S26" s="18" t="n">
        <v>464.03051251</v>
      </c>
      <c r="T26" s="20" t="n">
        <v>5.73021686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475.78087247</v>
      </c>
      <c r="F32" s="20" t="n">
        <v>3.82804517</v>
      </c>
      <c r="G32" s="18" t="n">
        <v>494.25976017</v>
      </c>
      <c r="H32" s="20" t="n">
        <v>3.31283791</v>
      </c>
      <c r="I32" s="18" t="n">
        <v>468.81676498</v>
      </c>
      <c r="J32" s="20" t="n">
        <v>6.42161011</v>
      </c>
      <c r="K32" s="18" t="n">
        <v>525.12986586</v>
      </c>
      <c r="L32" s="20" t="n">
        <v>3.29669784</v>
      </c>
      <c r="M32" s="18" t="s">
        <v>327</v>
      </c>
      <c r="N32" s="20" t="s">
        <v>327</v>
      </c>
      <c r="O32" s="18" t="s">
        <v>327</v>
      </c>
      <c r="P32" s="20" t="s">
        <v>327</v>
      </c>
      <c r="Q32" s="18" t="s">
        <v>327</v>
      </c>
      <c r="R32" s="20" t="s">
        <v>327</v>
      </c>
      <c r="S32" s="18" t="n">
        <v>463.30243094</v>
      </c>
      <c r="T32" s="20" t="n">
        <v>7.15324025</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438.45540414</v>
      </c>
      <c r="F34" s="20" t="n">
        <v>4.67534602</v>
      </c>
      <c r="G34" s="18" t="n">
        <v>459.11717821</v>
      </c>
      <c r="H34" s="20" t="n">
        <v>2.84755662</v>
      </c>
      <c r="I34" s="18" t="n">
        <v>419.98681564</v>
      </c>
      <c r="J34" s="20" t="n">
        <v>6.27854837</v>
      </c>
      <c r="K34" s="18" t="n">
        <v>487.66758785</v>
      </c>
      <c r="L34" s="20" t="n">
        <v>3.34829575</v>
      </c>
      <c r="M34" s="18" t="s">
        <v>327</v>
      </c>
      <c r="N34" s="20" t="s">
        <v>327</v>
      </c>
      <c r="O34" s="18" t="n">
        <v>306.56969545</v>
      </c>
      <c r="P34" s="20" t="n">
        <v>10.27624616</v>
      </c>
      <c r="Q34" s="18" t="s">
        <v>327</v>
      </c>
      <c r="R34" s="20" t="s">
        <v>327</v>
      </c>
      <c r="S34" s="18" t="n">
        <v>441.03674617</v>
      </c>
      <c r="T34" s="20" t="n">
        <v>4.66419442</v>
      </c>
    </row>
    <row r="35" spans="1:20">
      <c r="A35" s="15" t="s">
        <v>355</v>
      </c>
      <c r="B35" s="17" t="n">
        <v>6406</v>
      </c>
      <c r="C35" s="18">
        <f>(132.0/B35*100)</f>
        <v/>
      </c>
      <c r="D35" s="19" t="n">
        <v>6274</v>
      </c>
      <c r="E35" s="18" t="n">
        <v>498.32912592</v>
      </c>
      <c r="F35" s="20" t="n">
        <v>3.50577052</v>
      </c>
      <c r="G35" s="18" t="n">
        <v>516.51741787</v>
      </c>
      <c r="H35" s="20" t="n">
        <v>2.80892736</v>
      </c>
      <c r="I35" s="18" t="n">
        <v>506.21209234</v>
      </c>
      <c r="J35" s="20" t="n">
        <v>7.09048384</v>
      </c>
      <c r="K35" s="18" t="n">
        <v>527.56657117</v>
      </c>
      <c r="L35" s="20" t="n">
        <v>3.23514246</v>
      </c>
      <c r="M35" s="18" t="s">
        <v>327</v>
      </c>
      <c r="N35" s="20" t="s">
        <v>327</v>
      </c>
      <c r="O35" s="18" t="n">
        <v>374.85244494</v>
      </c>
      <c r="P35" s="20" t="n">
        <v>5.84040672</v>
      </c>
      <c r="Q35" s="18" t="s">
        <v>327</v>
      </c>
      <c r="R35" s="20" t="s">
        <v>327</v>
      </c>
      <c r="S35" s="18" t="n">
        <v>505.06126742</v>
      </c>
      <c r="T35" s="20" t="n">
        <v>4.31522326</v>
      </c>
    </row>
    <row r="36" spans="1:20">
      <c r="A36" s="15" t="s">
        <v>356</v>
      </c>
      <c r="B36" s="17" t="n">
        <v>6736</v>
      </c>
      <c r="C36" s="18">
        <f>(147.0/B36*100)</f>
        <v/>
      </c>
      <c r="D36" s="19" t="n">
        <v>6589</v>
      </c>
      <c r="E36" s="18" t="n">
        <v>477.73897355</v>
      </c>
      <c r="F36" s="20" t="n">
        <v>3.91468181</v>
      </c>
      <c r="G36" s="18" t="n">
        <v>479.14210131</v>
      </c>
      <c r="H36" s="20" t="n">
        <v>3.11974314</v>
      </c>
      <c r="I36" s="18" t="n">
        <v>464.47411507</v>
      </c>
      <c r="J36" s="20" t="n">
        <v>6.05428298</v>
      </c>
      <c r="K36" s="18" t="n">
        <v>509.62381235</v>
      </c>
      <c r="L36" s="20" t="n">
        <v>2.37053049</v>
      </c>
      <c r="M36" s="18" t="s">
        <v>327</v>
      </c>
      <c r="N36" s="20" t="s">
        <v>327</v>
      </c>
      <c r="O36" s="18" t="s">
        <v>327</v>
      </c>
      <c r="P36" s="20" t="s">
        <v>327</v>
      </c>
      <c r="Q36" s="18" t="s">
        <v>327</v>
      </c>
      <c r="R36" s="20" t="s">
        <v>327</v>
      </c>
      <c r="S36" s="18" t="n">
        <v>461.0415034</v>
      </c>
      <c r="T36" s="20" t="n">
        <v>4.3072475</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486.29772315</v>
      </c>
      <c r="F40" s="20" t="n">
        <v>5.54135982</v>
      </c>
      <c r="G40" s="18" t="n">
        <v>510.73251503</v>
      </c>
      <c r="H40" s="20" t="n">
        <v>3.36398326</v>
      </c>
      <c r="I40" s="18" t="n">
        <v>496.91106106</v>
      </c>
      <c r="J40" s="20" t="n">
        <v>9.62491488</v>
      </c>
      <c r="K40" s="18" t="n">
        <v>536.82517338</v>
      </c>
      <c r="L40" s="20" t="n">
        <v>4.35557488</v>
      </c>
      <c r="M40" s="18" t="s">
        <v>327</v>
      </c>
      <c r="N40" s="20" t="s">
        <v>327</v>
      </c>
      <c r="O40" s="18" t="n">
        <v>496.75531263</v>
      </c>
      <c r="P40" s="20" t="n">
        <v>2.35939816</v>
      </c>
      <c r="Q40" s="18" t="s">
        <v>327</v>
      </c>
      <c r="R40" s="20" t="s">
        <v>327</v>
      </c>
      <c r="S40" s="18" t="n">
        <v>454.16447546</v>
      </c>
      <c r="T40" s="20" t="n">
        <v>5.5854922</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439.10472465</v>
      </c>
      <c r="F47" s="20" t="n">
        <v>5.09880394</v>
      </c>
      <c r="G47" s="18" t="n">
        <v>470.70694438</v>
      </c>
      <c r="H47" s="20" t="n">
        <v>4.55311818</v>
      </c>
      <c r="I47" s="18" t="n">
        <v>435.53455028</v>
      </c>
      <c r="J47" s="20" t="n">
        <v>6.18292716</v>
      </c>
      <c r="K47" s="18" t="n">
        <v>444.8745071</v>
      </c>
      <c r="L47" s="20" t="n">
        <v>5.7591805</v>
      </c>
      <c r="M47" s="18" t="s">
        <v>327</v>
      </c>
      <c r="N47" s="20" t="s">
        <v>327</v>
      </c>
      <c r="O47" s="18" t="s">
        <v>327</v>
      </c>
      <c r="P47" s="20" t="s">
        <v>327</v>
      </c>
      <c r="Q47" s="18" t="s">
        <v>327</v>
      </c>
      <c r="R47" s="20" t="s">
        <v>327</v>
      </c>
      <c r="S47" s="18" t="n">
        <v>429.3400696</v>
      </c>
      <c r="T47" s="20" t="n">
        <v>4.83199318</v>
      </c>
    </row>
    <row r="48" spans="1:20">
      <c r="A48" s="15" t="s">
        <v>368</v>
      </c>
      <c r="B48" s="17" t="n">
        <v>9841</v>
      </c>
      <c r="C48" s="18">
        <f>(35.0/B48*100)</f>
        <v/>
      </c>
      <c r="D48" s="19" t="n">
        <v>9806</v>
      </c>
      <c r="E48" s="18" t="n">
        <v>489.84903827</v>
      </c>
      <c r="F48" s="20" t="n">
        <v>5.62851172</v>
      </c>
      <c r="G48" s="18" t="n">
        <v>522.01284301</v>
      </c>
      <c r="H48" s="20" t="n">
        <v>5.74789646</v>
      </c>
      <c r="I48" s="18" t="n">
        <v>493.74567617</v>
      </c>
      <c r="J48" s="20" t="n">
        <v>7.63842614</v>
      </c>
      <c r="K48" s="18" t="n">
        <v>542.79170325</v>
      </c>
      <c r="L48" s="20" t="n">
        <v>4.9861477</v>
      </c>
      <c r="M48" s="18" t="s">
        <v>327</v>
      </c>
      <c r="N48" s="20" t="s">
        <v>327</v>
      </c>
      <c r="O48" s="18" t="s">
        <v>327</v>
      </c>
      <c r="P48" s="20" t="s">
        <v>327</v>
      </c>
      <c r="Q48" s="18" t="s">
        <v>327</v>
      </c>
      <c r="R48" s="20" t="s">
        <v>327</v>
      </c>
      <c r="S48" s="18" t="n">
        <v>450.55145082</v>
      </c>
      <c r="T48" s="20" t="n">
        <v>9.88879863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457.61589684</v>
      </c>
      <c r="F52" s="20" t="n">
        <v>4.07397883</v>
      </c>
      <c r="G52" s="18" t="n">
        <v>465.7156542</v>
      </c>
      <c r="H52" s="20" t="n">
        <v>3.5062664</v>
      </c>
      <c r="I52" s="18" t="n">
        <v>445.87486781</v>
      </c>
      <c r="J52" s="20" t="n">
        <v>6.56353215</v>
      </c>
      <c r="K52" s="18" t="n">
        <v>495.27558043</v>
      </c>
      <c r="L52" s="20" t="n">
        <v>2.64875787</v>
      </c>
      <c r="M52" s="18" t="s">
        <v>327</v>
      </c>
      <c r="N52" s="20" t="s">
        <v>327</v>
      </c>
      <c r="O52" s="18" t="s">
        <v>327</v>
      </c>
      <c r="P52" s="20" t="s">
        <v>327</v>
      </c>
      <c r="Q52" s="18" t="s">
        <v>327</v>
      </c>
      <c r="R52" s="20" t="s">
        <v>327</v>
      </c>
      <c r="S52" s="18" t="n">
        <v>423.47813929</v>
      </c>
      <c r="T52" s="20" t="n">
        <v>4.70793149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509.88810615</v>
      </c>
      <c r="F56" s="20" t="n">
        <v>4.07085375</v>
      </c>
      <c r="G56" s="18" t="n">
        <v>522.80180716</v>
      </c>
      <c r="H56" s="20" t="n">
        <v>2.84398532</v>
      </c>
      <c r="I56" s="18" t="n">
        <v>505.95803312</v>
      </c>
      <c r="J56" s="20" t="n">
        <v>6.47363185</v>
      </c>
      <c r="K56" s="18" t="n">
        <v>532.3016706</v>
      </c>
      <c r="L56" s="20" t="n">
        <v>3.04993536</v>
      </c>
      <c r="M56" s="18" t="s">
        <v>327</v>
      </c>
      <c r="N56" s="20" t="s">
        <v>327</v>
      </c>
      <c r="O56" s="18" t="s">
        <v>327</v>
      </c>
      <c r="P56" s="20" t="s">
        <v>327</v>
      </c>
      <c r="Q56" s="18" t="s">
        <v>327</v>
      </c>
      <c r="R56" s="20" t="s">
        <v>327</v>
      </c>
      <c r="S56" s="18" t="n">
        <v>500.77336416</v>
      </c>
      <c r="T56" s="20" t="n">
        <v>10.25547608</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455.92841165</v>
      </c>
      <c r="F61" s="20" t="n">
        <v>3.72595159</v>
      </c>
      <c r="G61" s="18" t="n">
        <v>471.08494362</v>
      </c>
      <c r="H61" s="20" t="n">
        <v>3.7090489</v>
      </c>
      <c r="I61" s="18" t="n">
        <v>441.05424407</v>
      </c>
      <c r="J61" s="20" t="n">
        <v>8.09448862</v>
      </c>
      <c r="K61" s="18" t="n">
        <v>496.33966247</v>
      </c>
      <c r="L61" s="20" t="n">
        <v>3.04081666</v>
      </c>
      <c r="M61" s="18" t="s">
        <v>327</v>
      </c>
      <c r="N61" s="20" t="s">
        <v>327</v>
      </c>
      <c r="O61" s="18" t="s">
        <v>327</v>
      </c>
      <c r="P61" s="20" t="s">
        <v>327</v>
      </c>
      <c r="Q61" s="18" t="s">
        <v>327</v>
      </c>
      <c r="R61" s="20" t="s">
        <v>327</v>
      </c>
      <c r="S61" s="18" t="n">
        <v>432.32412787</v>
      </c>
      <c r="T61" s="20" t="n">
        <v>5.62407564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372.27514998</v>
      </c>
      <c r="F67" s="20" t="n">
        <v>3.60024873</v>
      </c>
      <c r="G67" s="18" t="n">
        <v>404.48435256</v>
      </c>
      <c r="H67" s="20" t="n">
        <v>2.93174888</v>
      </c>
      <c r="I67" s="18" t="n">
        <v>390.5026161</v>
      </c>
      <c r="J67" s="20" t="n">
        <v>5.04536459</v>
      </c>
      <c r="K67" s="18" t="n">
        <v>420.0437209</v>
      </c>
      <c r="L67" s="20" t="n">
        <v>3.02899917</v>
      </c>
      <c r="M67" s="18" t="s">
        <v>327</v>
      </c>
      <c r="N67" s="20" t="s">
        <v>327</v>
      </c>
      <c r="O67" s="18" t="s">
        <v>327</v>
      </c>
      <c r="P67" s="20" t="s">
        <v>327</v>
      </c>
      <c r="Q67" s="18" t="s">
        <v>327</v>
      </c>
      <c r="R67" s="20" t="s">
        <v>327</v>
      </c>
      <c r="S67" s="18" t="n">
        <v>369.74266825</v>
      </c>
      <c r="T67" s="20" t="n">
        <v>3.69904511</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410.44524125</v>
      </c>
      <c r="F73" s="20" t="n">
        <v>2.89542392</v>
      </c>
      <c r="G73" s="18" t="n">
        <v>431.55962345</v>
      </c>
      <c r="H73" s="20" t="n">
        <v>3.51541861</v>
      </c>
      <c r="I73" s="18" t="n">
        <v>401.61760396</v>
      </c>
      <c r="J73" s="20" t="n">
        <v>4.78560517</v>
      </c>
      <c r="K73" s="18" t="n">
        <v>436.64710397</v>
      </c>
      <c r="L73" s="20" t="n">
        <v>4.0407012</v>
      </c>
      <c r="M73" s="18" t="s">
        <v>327</v>
      </c>
      <c r="N73" s="20" t="s">
        <v>327</v>
      </c>
      <c r="O73" s="18" t="s">
        <v>327</v>
      </c>
      <c r="P73" s="20" t="s">
        <v>327</v>
      </c>
      <c r="Q73" s="18" t="s">
        <v>327</v>
      </c>
      <c r="R73" s="20" t="s">
        <v>327</v>
      </c>
      <c r="S73" s="18" t="n">
        <v>389.6980245</v>
      </c>
      <c r="T73" s="20" t="n">
        <v>5.9115069</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514</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476.79864545</v>
      </c>
      <c r="F7" s="20" t="n">
        <v>3.6296814</v>
      </c>
      <c r="G7" s="18" t="n">
        <v>501.66162592</v>
      </c>
      <c r="H7" s="20" t="n">
        <v>2.81839332</v>
      </c>
      <c r="I7" s="18" t="n">
        <v>497.72467988</v>
      </c>
      <c r="J7" s="20" t="n">
        <v>6.63938726</v>
      </c>
      <c r="K7" s="18" t="n">
        <v>532.62819896</v>
      </c>
      <c r="L7" s="20" t="n">
        <v>2.07466195</v>
      </c>
      <c r="M7" s="18" t="s">
        <v>327</v>
      </c>
      <c r="N7" s="20" t="s">
        <v>327</v>
      </c>
      <c r="O7" s="18" t="s">
        <v>327</v>
      </c>
      <c r="P7" s="20" t="s">
        <v>327</v>
      </c>
      <c r="Q7" s="18" t="s">
        <v>327</v>
      </c>
      <c r="R7" s="20" t="s">
        <v>327</v>
      </c>
      <c r="S7" s="18" t="n">
        <v>480.01037983</v>
      </c>
      <c r="T7" s="20" t="n">
        <v>3.73369433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468.90679232</v>
      </c>
      <c r="F9" s="20" t="n">
        <v>6.64438187</v>
      </c>
      <c r="G9" s="18" t="n">
        <v>485.52884075</v>
      </c>
      <c r="H9" s="20" t="n">
        <v>5.59091896</v>
      </c>
      <c r="I9" s="18" t="n">
        <v>474.27388644</v>
      </c>
      <c r="J9" s="20" t="n">
        <v>12.23428579</v>
      </c>
      <c r="K9" s="18" t="s">
        <v>327</v>
      </c>
      <c r="L9" s="20" t="s">
        <v>327</v>
      </c>
      <c r="M9" s="18" t="s">
        <v>327</v>
      </c>
      <c r="N9" s="20" t="s">
        <v>327</v>
      </c>
      <c r="O9" s="18" t="n">
        <v>374.78530698</v>
      </c>
      <c r="P9" s="20" t="n">
        <v>11.62763904</v>
      </c>
      <c r="Q9" s="18" t="s">
        <v>327</v>
      </c>
      <c r="R9" s="20" t="s">
        <v>327</v>
      </c>
      <c r="S9" s="18" t="n">
        <v>452.04787931</v>
      </c>
      <c r="T9" s="20" t="n">
        <v>6.0085644</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445.38995691</v>
      </c>
      <c r="F13" s="20" t="n">
        <v>7.37439703</v>
      </c>
      <c r="G13" s="18" t="n">
        <v>449.08670785</v>
      </c>
      <c r="H13" s="20" t="n">
        <v>5.79715889</v>
      </c>
      <c r="I13" s="18" t="n">
        <v>448.04558812</v>
      </c>
      <c r="J13" s="20" t="n">
        <v>15.1954632</v>
      </c>
      <c r="K13" s="18" t="n">
        <v>514.6732124</v>
      </c>
      <c r="L13" s="20" t="n">
        <v>2.46720168</v>
      </c>
      <c r="M13" s="18" t="s">
        <v>327</v>
      </c>
      <c r="N13" s="20" t="s">
        <v>327</v>
      </c>
      <c r="O13" s="18" t="n">
        <v>436.36003517</v>
      </c>
      <c r="P13" s="20" t="n">
        <v>6.43426798</v>
      </c>
      <c r="Q13" s="18" t="s">
        <v>327</v>
      </c>
      <c r="R13" s="20" t="s">
        <v>327</v>
      </c>
      <c r="S13" s="18" t="n">
        <v>449.09004575</v>
      </c>
      <c r="T13" s="20" t="n">
        <v>5.56925375</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418.51732813</v>
      </c>
      <c r="F18" s="20" t="n">
        <v>5.05453706</v>
      </c>
      <c r="G18" s="18" t="n">
        <v>468.17002505</v>
      </c>
      <c r="H18" s="20" t="n">
        <v>3.80287847</v>
      </c>
      <c r="I18" s="18" t="n">
        <v>477.90180385</v>
      </c>
      <c r="J18" s="20" t="n">
        <v>4.06985655</v>
      </c>
      <c r="K18" s="18" t="n">
        <v>454.20344007</v>
      </c>
      <c r="L18" s="20" t="n">
        <v>5.11545222</v>
      </c>
      <c r="M18" s="18" t="s">
        <v>327</v>
      </c>
      <c r="N18" s="20" t="s">
        <v>327</v>
      </c>
      <c r="O18" s="18" t="s">
        <v>327</v>
      </c>
      <c r="P18" s="20" t="s">
        <v>327</v>
      </c>
      <c r="Q18" s="18" t="s">
        <v>327</v>
      </c>
      <c r="R18" s="20" t="s">
        <v>327</v>
      </c>
      <c r="S18" s="18" t="n">
        <v>408.64933579</v>
      </c>
      <c r="T18" s="20" t="n">
        <v>7.81383057</v>
      </c>
    </row>
    <row r="19" spans="1:20">
      <c r="A19" s="15" t="s">
        <v>339</v>
      </c>
      <c r="B19" s="17" t="n">
        <v>5658</v>
      </c>
      <c r="C19" s="18">
        <f>(303.0/B19*100)</f>
        <v/>
      </c>
      <c r="D19" s="19" t="n">
        <v>5355</v>
      </c>
      <c r="E19" s="18" t="n">
        <v>438.84691815</v>
      </c>
      <c r="F19" s="20" t="n">
        <v>7.69677453</v>
      </c>
      <c r="G19" s="18" t="n">
        <v>464.60394861</v>
      </c>
      <c r="H19" s="20" t="n">
        <v>4.58401882</v>
      </c>
      <c r="I19" s="18" t="n">
        <v>458.96546234</v>
      </c>
      <c r="J19" s="20" t="n">
        <v>6.91082449</v>
      </c>
      <c r="K19" s="18" t="n">
        <v>494.0257269</v>
      </c>
      <c r="L19" s="20" t="n">
        <v>2.65626595</v>
      </c>
      <c r="M19" s="18" t="s">
        <v>327</v>
      </c>
      <c r="N19" s="20" t="s">
        <v>327</v>
      </c>
      <c r="O19" s="18" t="s">
        <v>327</v>
      </c>
      <c r="P19" s="20" t="s">
        <v>327</v>
      </c>
      <c r="Q19" s="18" t="s">
        <v>327</v>
      </c>
      <c r="R19" s="20" t="s">
        <v>327</v>
      </c>
      <c r="S19" s="18" t="n">
        <v>437.38599525</v>
      </c>
      <c r="T19" s="20" t="n">
        <v>5.98445308</v>
      </c>
    </row>
    <row r="20" spans="1:20">
      <c r="A20" s="15" t="s">
        <v>340</v>
      </c>
      <c r="B20" s="17" t="n">
        <v>3371</v>
      </c>
      <c r="C20" s="18">
        <f>(82.0/B20*100)</f>
        <v/>
      </c>
      <c r="D20" s="19" t="n">
        <v>3289</v>
      </c>
      <c r="E20" s="18" t="n">
        <v>437.70672573</v>
      </c>
      <c r="F20" s="20" t="n">
        <v>7.424023</v>
      </c>
      <c r="G20" s="18" t="n">
        <v>456.27552482</v>
      </c>
      <c r="H20" s="20" t="n">
        <v>4.56260618</v>
      </c>
      <c r="I20" s="18" t="n">
        <v>447.76689502</v>
      </c>
      <c r="J20" s="20" t="n">
        <v>8.382640090000001</v>
      </c>
      <c r="K20" s="18" t="n">
        <v>489.50115944</v>
      </c>
      <c r="L20" s="20" t="n">
        <v>2.03805847</v>
      </c>
      <c r="M20" s="18" t="s">
        <v>327</v>
      </c>
      <c r="N20" s="20" t="s">
        <v>327</v>
      </c>
      <c r="O20" s="18" t="s">
        <v>327</v>
      </c>
      <c r="P20" s="20" t="s">
        <v>327</v>
      </c>
      <c r="Q20" s="18" t="s">
        <v>327</v>
      </c>
      <c r="R20" s="20" t="s">
        <v>327</v>
      </c>
      <c r="S20" s="18" t="n">
        <v>423.34993258</v>
      </c>
      <c r="T20" s="20" t="n">
        <v>5.21859137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434.05720714</v>
      </c>
      <c r="F23" s="20" t="n">
        <v>6.62229162</v>
      </c>
      <c r="G23" s="18" t="n">
        <v>466.81911993</v>
      </c>
      <c r="H23" s="20" t="n">
        <v>3.60765506</v>
      </c>
      <c r="I23" s="18" t="n">
        <v>469.16778738</v>
      </c>
      <c r="J23" s="20" t="n">
        <v>5.86729049</v>
      </c>
      <c r="K23" s="18" t="n">
        <v>503.17371687</v>
      </c>
      <c r="L23" s="20" t="n">
        <v>2.69439212</v>
      </c>
      <c r="M23" s="18" t="s">
        <v>327</v>
      </c>
      <c r="N23" s="20" t="s">
        <v>327</v>
      </c>
      <c r="O23" s="18" t="s">
        <v>327</v>
      </c>
      <c r="P23" s="20" t="s">
        <v>327</v>
      </c>
      <c r="Q23" s="18" t="s">
        <v>327</v>
      </c>
      <c r="R23" s="20" t="s">
        <v>327</v>
      </c>
      <c r="S23" s="18" t="n">
        <v>440.03209962</v>
      </c>
      <c r="T23" s="20" t="n">
        <v>4.93685128</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503.90214469</v>
      </c>
      <c r="F25" s="20" t="n">
        <v>5.12886456</v>
      </c>
      <c r="G25" s="18" t="n">
        <v>525.73463032</v>
      </c>
      <c r="H25" s="20" t="n">
        <v>3.52950133</v>
      </c>
      <c r="I25" s="18" t="n">
        <v>544.55714555</v>
      </c>
      <c r="J25" s="20" t="n">
        <v>3.90069201</v>
      </c>
      <c r="K25" s="18" t="n">
        <v>487.54341912</v>
      </c>
      <c r="L25" s="20" t="n">
        <v>5.03750822</v>
      </c>
      <c r="M25" s="18" t="s">
        <v>327</v>
      </c>
      <c r="N25" s="20" t="s">
        <v>327</v>
      </c>
      <c r="O25" s="18" t="s">
        <v>327</v>
      </c>
      <c r="P25" s="20" t="s">
        <v>327</v>
      </c>
      <c r="Q25" s="18" t="s">
        <v>327</v>
      </c>
      <c r="R25" s="20" t="s">
        <v>327</v>
      </c>
      <c r="S25" s="18" t="n">
        <v>472.21163324</v>
      </c>
      <c r="T25" s="20" t="n">
        <v>9.10528676</v>
      </c>
    </row>
    <row r="26" spans="1:20">
      <c r="A26" s="15" t="s">
        <v>346</v>
      </c>
      <c r="B26" s="17" t="n">
        <v>4869</v>
      </c>
      <c r="C26" s="18">
        <f>(202.0/B26*100)</f>
        <v/>
      </c>
      <c r="D26" s="19" t="n">
        <v>4667</v>
      </c>
      <c r="E26" s="18" t="n">
        <v>464.81753664</v>
      </c>
      <c r="F26" s="20" t="n">
        <v>4.50617971</v>
      </c>
      <c r="G26" s="18" t="n">
        <v>482.72940967</v>
      </c>
      <c r="H26" s="20" t="n">
        <v>2.2186226</v>
      </c>
      <c r="I26" s="18" t="n">
        <v>481.93817436</v>
      </c>
      <c r="J26" s="20" t="n">
        <v>4.76221763</v>
      </c>
      <c r="K26" s="18" t="n">
        <v>510.65893914</v>
      </c>
      <c r="L26" s="20" t="n">
        <v>2.28589669</v>
      </c>
      <c r="M26" s="18" t="s">
        <v>327</v>
      </c>
      <c r="N26" s="20" t="s">
        <v>327</v>
      </c>
      <c r="O26" s="18" t="s">
        <v>327</v>
      </c>
      <c r="P26" s="20" t="s">
        <v>327</v>
      </c>
      <c r="Q26" s="18" t="s">
        <v>327</v>
      </c>
      <c r="R26" s="20" t="s">
        <v>327</v>
      </c>
      <c r="S26" s="18" t="n">
        <v>460.69094501</v>
      </c>
      <c r="T26" s="20" t="n">
        <v>5.90697188</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470.23386879</v>
      </c>
      <c r="F32" s="20" t="n">
        <v>4.25885696</v>
      </c>
      <c r="G32" s="18" t="n">
        <v>492.53684876</v>
      </c>
      <c r="H32" s="20" t="n">
        <v>3.29689631</v>
      </c>
      <c r="I32" s="18" t="n">
        <v>494.57633687</v>
      </c>
      <c r="J32" s="20" t="n">
        <v>4.31118421</v>
      </c>
      <c r="K32" s="18" t="n">
        <v>525.12986586</v>
      </c>
      <c r="L32" s="20" t="n">
        <v>3.29669784</v>
      </c>
      <c r="M32" s="18" t="s">
        <v>327</v>
      </c>
      <c r="N32" s="20" t="s">
        <v>327</v>
      </c>
      <c r="O32" s="18" t="s">
        <v>327</v>
      </c>
      <c r="P32" s="20" t="s">
        <v>327</v>
      </c>
      <c r="Q32" s="18" t="s">
        <v>327</v>
      </c>
      <c r="R32" s="20" t="s">
        <v>327</v>
      </c>
      <c r="S32" s="18" t="n">
        <v>455.6427335</v>
      </c>
      <c r="T32" s="20" t="n">
        <v>8.19954407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433.89449302</v>
      </c>
      <c r="F34" s="20" t="n">
        <v>4.16858538</v>
      </c>
      <c r="G34" s="18" t="n">
        <v>458.63439122</v>
      </c>
      <c r="H34" s="20" t="n">
        <v>3.10593727</v>
      </c>
      <c r="I34" s="18" t="n">
        <v>450.83564842</v>
      </c>
      <c r="J34" s="20" t="n">
        <v>5.02111541</v>
      </c>
      <c r="K34" s="18" t="n">
        <v>487.66758785</v>
      </c>
      <c r="L34" s="20" t="n">
        <v>3.34829575</v>
      </c>
      <c r="M34" s="18" t="s">
        <v>327</v>
      </c>
      <c r="N34" s="20" t="s">
        <v>327</v>
      </c>
      <c r="O34" s="18" t="n">
        <v>306.56969545</v>
      </c>
      <c r="P34" s="20" t="n">
        <v>10.27624616</v>
      </c>
      <c r="Q34" s="18" t="s">
        <v>327</v>
      </c>
      <c r="R34" s="20" t="s">
        <v>327</v>
      </c>
      <c r="S34" s="18" t="n">
        <v>436.52653783</v>
      </c>
      <c r="T34" s="20" t="n">
        <v>4.89815331</v>
      </c>
    </row>
    <row r="35" spans="1:20">
      <c r="A35" s="15" t="s">
        <v>355</v>
      </c>
      <c r="B35" s="17" t="n">
        <v>6406</v>
      </c>
      <c r="C35" s="18">
        <f>(132.0/B35*100)</f>
        <v/>
      </c>
      <c r="D35" s="19" t="n">
        <v>6274</v>
      </c>
      <c r="E35" s="18" t="n">
        <v>499.87868899</v>
      </c>
      <c r="F35" s="20" t="n">
        <v>4.41493474</v>
      </c>
      <c r="G35" s="18" t="n">
        <v>516.66992722</v>
      </c>
      <c r="H35" s="20" t="n">
        <v>2.84311537</v>
      </c>
      <c r="I35" s="18" t="n">
        <v>501.11846466</v>
      </c>
      <c r="J35" s="20" t="n">
        <v>5.48378244</v>
      </c>
      <c r="K35" s="18" t="n">
        <v>527.56657117</v>
      </c>
      <c r="L35" s="20" t="n">
        <v>3.23514246</v>
      </c>
      <c r="M35" s="18" t="s">
        <v>327</v>
      </c>
      <c r="N35" s="20" t="s">
        <v>327</v>
      </c>
      <c r="O35" s="18" t="n">
        <v>374.85244494</v>
      </c>
      <c r="P35" s="20" t="n">
        <v>5.84040672</v>
      </c>
      <c r="Q35" s="18" t="s">
        <v>327</v>
      </c>
      <c r="R35" s="20" t="s">
        <v>327</v>
      </c>
      <c r="S35" s="18" t="n">
        <v>507.3058616</v>
      </c>
      <c r="T35" s="20" t="n">
        <v>4.20555982</v>
      </c>
    </row>
    <row r="36" spans="1:20">
      <c r="A36" s="15" t="s">
        <v>356</v>
      </c>
      <c r="B36" s="17" t="n">
        <v>6736</v>
      </c>
      <c r="C36" s="18">
        <f>(147.0/B36*100)</f>
        <v/>
      </c>
      <c r="D36" s="19" t="n">
        <v>6589</v>
      </c>
      <c r="E36" s="18" t="n">
        <v>455.85265874</v>
      </c>
      <c r="F36" s="20" t="n">
        <v>4.89440836</v>
      </c>
      <c r="G36" s="18" t="n">
        <v>478.93416888</v>
      </c>
      <c r="H36" s="20" t="n">
        <v>2.78382952</v>
      </c>
      <c r="I36" s="18" t="n">
        <v>490.51680731</v>
      </c>
      <c r="J36" s="20" t="n">
        <v>4.20003041</v>
      </c>
      <c r="K36" s="18" t="n">
        <v>509.62381235</v>
      </c>
      <c r="L36" s="20" t="n">
        <v>2.37053049</v>
      </c>
      <c r="M36" s="18" t="s">
        <v>327</v>
      </c>
      <c r="N36" s="20" t="s">
        <v>327</v>
      </c>
      <c r="O36" s="18" t="s">
        <v>327</v>
      </c>
      <c r="P36" s="20" t="s">
        <v>327</v>
      </c>
      <c r="Q36" s="18" t="s">
        <v>327</v>
      </c>
      <c r="R36" s="20" t="s">
        <v>327</v>
      </c>
      <c r="S36" s="18" t="n">
        <v>458.59498962</v>
      </c>
      <c r="T36" s="20" t="n">
        <v>4.76053987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473.63431114</v>
      </c>
      <c r="F40" s="20" t="n">
        <v>5.28807914</v>
      </c>
      <c r="G40" s="18" t="n">
        <v>513.54020717</v>
      </c>
      <c r="H40" s="20" t="n">
        <v>3.38658136</v>
      </c>
      <c r="I40" s="18" t="n">
        <v>512.71836368</v>
      </c>
      <c r="J40" s="20" t="n">
        <v>7.78525187</v>
      </c>
      <c r="K40" s="18" t="n">
        <v>536.82517338</v>
      </c>
      <c r="L40" s="20" t="n">
        <v>4.35557488</v>
      </c>
      <c r="M40" s="18" t="s">
        <v>327</v>
      </c>
      <c r="N40" s="20" t="s">
        <v>327</v>
      </c>
      <c r="O40" s="18" t="n">
        <v>496.75531263</v>
      </c>
      <c r="P40" s="20" t="n">
        <v>2.35939816</v>
      </c>
      <c r="Q40" s="18" t="s">
        <v>327</v>
      </c>
      <c r="R40" s="20" t="s">
        <v>327</v>
      </c>
      <c r="S40" s="18" t="n">
        <v>451.25745854</v>
      </c>
      <c r="T40" s="20" t="n">
        <v>5.59762917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431.9891998</v>
      </c>
      <c r="F47" s="20" t="n">
        <v>5.189209</v>
      </c>
      <c r="G47" s="18" t="n">
        <v>470.35385786</v>
      </c>
      <c r="H47" s="20" t="n">
        <v>4.68061092</v>
      </c>
      <c r="I47" s="18" t="n">
        <v>457.42894899</v>
      </c>
      <c r="J47" s="20" t="n">
        <v>6.22936668</v>
      </c>
      <c r="K47" s="18" t="n">
        <v>444.8745071</v>
      </c>
      <c r="L47" s="20" t="n">
        <v>5.7591805</v>
      </c>
      <c r="M47" s="18" t="s">
        <v>327</v>
      </c>
      <c r="N47" s="20" t="s">
        <v>327</v>
      </c>
      <c r="O47" s="18" t="s">
        <v>327</v>
      </c>
      <c r="P47" s="20" t="s">
        <v>327</v>
      </c>
      <c r="Q47" s="18" t="s">
        <v>327</v>
      </c>
      <c r="R47" s="20" t="s">
        <v>327</v>
      </c>
      <c r="S47" s="18" t="n">
        <v>428.61934085</v>
      </c>
      <c r="T47" s="20" t="n">
        <v>4.94298991</v>
      </c>
    </row>
    <row r="48" spans="1:20">
      <c r="A48" s="15" t="s">
        <v>368</v>
      </c>
      <c r="B48" s="17" t="n">
        <v>9841</v>
      </c>
      <c r="C48" s="18">
        <f>(35.0/B48*100)</f>
        <v/>
      </c>
      <c r="D48" s="19" t="n">
        <v>9806</v>
      </c>
      <c r="E48" s="18" t="n">
        <v>496.26717655</v>
      </c>
      <c r="F48" s="20" t="n">
        <v>5.24228479</v>
      </c>
      <c r="G48" s="18" t="n">
        <v>520.4046746</v>
      </c>
      <c r="H48" s="20" t="n">
        <v>5.23185769</v>
      </c>
      <c r="I48" s="18" t="n">
        <v>505.13466401</v>
      </c>
      <c r="J48" s="20" t="n">
        <v>9.809663049999999</v>
      </c>
      <c r="K48" s="18" t="n">
        <v>542.79170325</v>
      </c>
      <c r="L48" s="20" t="n">
        <v>4.9861477</v>
      </c>
      <c r="M48" s="18" t="s">
        <v>327</v>
      </c>
      <c r="N48" s="20" t="s">
        <v>327</v>
      </c>
      <c r="O48" s="18" t="s">
        <v>327</v>
      </c>
      <c r="P48" s="20" t="s">
        <v>327</v>
      </c>
      <c r="Q48" s="18" t="s">
        <v>327</v>
      </c>
      <c r="R48" s="20" t="s">
        <v>327</v>
      </c>
      <c r="S48" s="18" t="n">
        <v>438.58506751</v>
      </c>
      <c r="T48" s="20" t="n">
        <v>9.931227460000001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438.15537162</v>
      </c>
      <c r="F52" s="20" t="n">
        <v>4.07828122</v>
      </c>
      <c r="G52" s="18" t="n">
        <v>466.15951966</v>
      </c>
      <c r="H52" s="20" t="n">
        <v>3.30909568</v>
      </c>
      <c r="I52" s="18" t="n">
        <v>481.78306705</v>
      </c>
      <c r="J52" s="20" t="n">
        <v>4.71086354</v>
      </c>
      <c r="K52" s="18" t="n">
        <v>495.27558043</v>
      </c>
      <c r="L52" s="20" t="n">
        <v>2.64875787</v>
      </c>
      <c r="M52" s="18" t="s">
        <v>327</v>
      </c>
      <c r="N52" s="20" t="s">
        <v>327</v>
      </c>
      <c r="O52" s="18" t="s">
        <v>327</v>
      </c>
      <c r="P52" s="20" t="s">
        <v>327</v>
      </c>
      <c r="Q52" s="18" t="s">
        <v>327</v>
      </c>
      <c r="R52" s="20" t="s">
        <v>327</v>
      </c>
      <c r="S52" s="18" t="n">
        <v>421.90403632</v>
      </c>
      <c r="T52" s="20" t="n">
        <v>5.02580817</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508.48114235</v>
      </c>
      <c r="F56" s="20" t="n">
        <v>3.97190984</v>
      </c>
      <c r="G56" s="18" t="n">
        <v>519.42732247</v>
      </c>
      <c r="H56" s="20" t="n">
        <v>2.92188185</v>
      </c>
      <c r="I56" s="18" t="n">
        <v>534.8501525</v>
      </c>
      <c r="J56" s="20" t="n">
        <v>4.44222838</v>
      </c>
      <c r="K56" s="18" t="n">
        <v>532.3016706</v>
      </c>
      <c r="L56" s="20" t="n">
        <v>3.04993536</v>
      </c>
      <c r="M56" s="18" t="s">
        <v>327</v>
      </c>
      <c r="N56" s="20" t="s">
        <v>327</v>
      </c>
      <c r="O56" s="18" t="s">
        <v>327</v>
      </c>
      <c r="P56" s="20" t="s">
        <v>327</v>
      </c>
      <c r="Q56" s="18" t="s">
        <v>327</v>
      </c>
      <c r="R56" s="20" t="s">
        <v>327</v>
      </c>
      <c r="S56" s="18" t="n">
        <v>497.57841601</v>
      </c>
      <c r="T56" s="20" t="n">
        <v>10.21024495</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453.9145954</v>
      </c>
      <c r="F61" s="20" t="n">
        <v>3.79965235</v>
      </c>
      <c r="G61" s="18" t="n">
        <v>472.3144398</v>
      </c>
      <c r="H61" s="20" t="n">
        <v>4.15875368</v>
      </c>
      <c r="I61" s="18" t="n">
        <v>452.5503483</v>
      </c>
      <c r="J61" s="20" t="n">
        <v>5.64614134</v>
      </c>
      <c r="K61" s="18" t="n">
        <v>496.33966247</v>
      </c>
      <c r="L61" s="20" t="n">
        <v>3.04081666</v>
      </c>
      <c r="M61" s="18" t="s">
        <v>327</v>
      </c>
      <c r="N61" s="20" t="s">
        <v>327</v>
      </c>
      <c r="O61" s="18" t="s">
        <v>327</v>
      </c>
      <c r="P61" s="20" t="s">
        <v>327</v>
      </c>
      <c r="Q61" s="18" t="s">
        <v>327</v>
      </c>
      <c r="R61" s="20" t="s">
        <v>327</v>
      </c>
      <c r="S61" s="18" t="n">
        <v>430.01755394</v>
      </c>
      <c r="T61" s="20" t="n">
        <v>5.58221237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370.301337</v>
      </c>
      <c r="F67" s="20" t="n">
        <v>2.78371035</v>
      </c>
      <c r="G67" s="18" t="n">
        <v>416.12505334</v>
      </c>
      <c r="H67" s="20" t="n">
        <v>3.0534545</v>
      </c>
      <c r="I67" s="18" t="n">
        <v>407.09671541</v>
      </c>
      <c r="J67" s="20" t="n">
        <v>5.82062117</v>
      </c>
      <c r="K67" s="18" t="n">
        <v>420.0437209</v>
      </c>
      <c r="L67" s="20" t="n">
        <v>3.02899917</v>
      </c>
      <c r="M67" s="18" t="s">
        <v>327</v>
      </c>
      <c r="N67" s="20" t="s">
        <v>327</v>
      </c>
      <c r="O67" s="18" t="s">
        <v>327</v>
      </c>
      <c r="P67" s="20" t="s">
        <v>327</v>
      </c>
      <c r="Q67" s="18" t="s">
        <v>327</v>
      </c>
      <c r="R67" s="20" t="s">
        <v>327</v>
      </c>
      <c r="S67" s="18" t="n">
        <v>357.12595009</v>
      </c>
      <c r="T67" s="20" t="n">
        <v>4.41066307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409.50914137</v>
      </c>
      <c r="F73" s="20" t="n">
        <v>2.62563136</v>
      </c>
      <c r="G73" s="18" t="n">
        <v>432.30744572</v>
      </c>
      <c r="H73" s="20" t="n">
        <v>3.81001964</v>
      </c>
      <c r="I73" s="18" t="n">
        <v>402.1542385</v>
      </c>
      <c r="J73" s="20" t="n">
        <v>4.77808318</v>
      </c>
      <c r="K73" s="18" t="n">
        <v>436.64710397</v>
      </c>
      <c r="L73" s="20" t="n">
        <v>4.0407012</v>
      </c>
      <c r="M73" s="18" t="s">
        <v>327</v>
      </c>
      <c r="N73" s="20" t="s">
        <v>327</v>
      </c>
      <c r="O73" s="18" t="s">
        <v>327</v>
      </c>
      <c r="P73" s="20" t="s">
        <v>327</v>
      </c>
      <c r="Q73" s="18" t="s">
        <v>327</v>
      </c>
      <c r="R73" s="20" t="s">
        <v>327</v>
      </c>
      <c r="S73" s="18" t="n">
        <v>390.36156025</v>
      </c>
      <c r="T73" s="20" t="n">
        <v>5.51904772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515</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(2501.0/B7*100)</f>
        <v/>
      </c>
      <c r="D7" s="19" t="n">
        <v>12029</v>
      </c>
      <c r="E7" s="18" t="n">
        <v>483.00730546</v>
      </c>
      <c r="F7" s="20" t="n">
        <v>4.0027759</v>
      </c>
      <c r="G7" s="18" t="n">
        <v>496.46043475</v>
      </c>
      <c r="H7" s="20" t="n">
        <v>3.03816814</v>
      </c>
      <c r="I7" s="18" t="n">
        <v>510.36024588</v>
      </c>
      <c r="J7" s="20" t="n">
        <v>5.70148123</v>
      </c>
      <c r="K7" s="18" t="n">
        <v>532.62819896</v>
      </c>
      <c r="L7" s="20" t="n">
        <v>2.07466195</v>
      </c>
      <c r="M7" s="18" t="s">
        <v>327</v>
      </c>
      <c r="N7" s="20" t="s">
        <v>327</v>
      </c>
      <c r="O7" s="18" t="s">
        <v>327</v>
      </c>
      <c r="P7" s="20" t="s">
        <v>327</v>
      </c>
      <c r="Q7" s="18" t="s">
        <v>327</v>
      </c>
      <c r="R7" s="20" t="s">
        <v>327</v>
      </c>
      <c r="S7" s="18" t="n">
        <v>479.88057847</v>
      </c>
      <c r="T7" s="20" t="n">
        <v>3.68633866</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(8065.0/B9*100)</f>
        <v/>
      </c>
      <c r="D9" s="19" t="n">
        <v>1586</v>
      </c>
      <c r="E9" s="18" t="n">
        <v>467.65292565</v>
      </c>
      <c r="F9" s="20" t="n">
        <v>7.09125568</v>
      </c>
      <c r="G9" s="18" t="n">
        <v>488.60022404</v>
      </c>
      <c r="H9" s="20" t="n">
        <v>5.51680887</v>
      </c>
      <c r="I9" s="18" t="n">
        <v>459.34084965</v>
      </c>
      <c r="J9" s="20" t="n">
        <v>13.02471561</v>
      </c>
      <c r="K9" s="18" t="s">
        <v>327</v>
      </c>
      <c r="L9" s="20" t="s">
        <v>327</v>
      </c>
      <c r="M9" s="18" t="s">
        <v>327</v>
      </c>
      <c r="N9" s="20" t="s">
        <v>327</v>
      </c>
      <c r="O9" s="18" t="n">
        <v>374.78530698</v>
      </c>
      <c r="P9" s="20" t="n">
        <v>11.62763904</v>
      </c>
      <c r="Q9" s="18" t="s">
        <v>327</v>
      </c>
      <c r="R9" s="20" t="s">
        <v>327</v>
      </c>
      <c r="S9" s="18" t="n">
        <v>453.79647914</v>
      </c>
      <c r="T9" s="20" t="n">
        <v>6.32718572</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(203.0/B13*100)</f>
        <v/>
      </c>
      <c r="D13" s="19" t="n">
        <v>6958</v>
      </c>
      <c r="E13" s="18" t="n">
        <v>445.44442466</v>
      </c>
      <c r="F13" s="20" t="n">
        <v>6.90570379</v>
      </c>
      <c r="G13" s="18" t="n">
        <v>450.79579275</v>
      </c>
      <c r="H13" s="20" t="n">
        <v>5.85087419</v>
      </c>
      <c r="I13" s="18" t="n">
        <v>446.32721687</v>
      </c>
      <c r="J13" s="20" t="n">
        <v>11.48923278</v>
      </c>
      <c r="K13" s="18" t="n">
        <v>514.6732124</v>
      </c>
      <c r="L13" s="20" t="n">
        <v>2.46720168</v>
      </c>
      <c r="M13" s="18" t="s">
        <v>327</v>
      </c>
      <c r="N13" s="20" t="s">
        <v>327</v>
      </c>
      <c r="O13" s="18" t="n">
        <v>436.36003517</v>
      </c>
      <c r="P13" s="20" t="n">
        <v>6.43426798</v>
      </c>
      <c r="Q13" s="18" t="s">
        <v>327</v>
      </c>
      <c r="R13" s="20" t="s">
        <v>327</v>
      </c>
      <c r="S13" s="18" t="n">
        <v>447.32115251</v>
      </c>
      <c r="T13" s="20" t="n">
        <v>5.41276587</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(61.0/B18*100)</f>
        <v/>
      </c>
      <c r="D18" s="19" t="n">
        <v>5471</v>
      </c>
      <c r="E18" s="18" t="n">
        <v>422.01159818</v>
      </c>
      <c r="F18" s="20" t="n">
        <v>4.58091479</v>
      </c>
      <c r="G18" s="18" t="n">
        <v>468.91755861</v>
      </c>
      <c r="H18" s="20" t="n">
        <v>3.74701314</v>
      </c>
      <c r="I18" s="18" t="n">
        <v>471.44129985</v>
      </c>
      <c r="J18" s="20" t="n">
        <v>4.57113865</v>
      </c>
      <c r="K18" s="18" t="n">
        <v>454.20344007</v>
      </c>
      <c r="L18" s="20" t="n">
        <v>5.11545222</v>
      </c>
      <c r="M18" s="18" t="s">
        <v>327</v>
      </c>
      <c r="N18" s="20" t="s">
        <v>327</v>
      </c>
      <c r="O18" s="18" t="s">
        <v>327</v>
      </c>
      <c r="P18" s="20" t="s">
        <v>327</v>
      </c>
      <c r="Q18" s="18" t="s">
        <v>327</v>
      </c>
      <c r="R18" s="20" t="s">
        <v>327</v>
      </c>
      <c r="S18" s="18" t="n">
        <v>412.27814561</v>
      </c>
      <c r="T18" s="20" t="n">
        <v>7.28110676</v>
      </c>
    </row>
    <row r="19" spans="1:20">
      <c r="A19" s="15" t="s">
        <v>339</v>
      </c>
      <c r="B19" s="17" t="n">
        <v>5658</v>
      </c>
      <c r="C19" s="18">
        <f>(303.0/B19*100)</f>
        <v/>
      </c>
      <c r="D19" s="19" t="n">
        <v>5355</v>
      </c>
      <c r="E19" s="18" t="n">
        <v>436.04320637</v>
      </c>
      <c r="F19" s="20" t="n">
        <v>9.12673732</v>
      </c>
      <c r="G19" s="18" t="n">
        <v>459.70774591</v>
      </c>
      <c r="H19" s="20" t="n">
        <v>4.38656267</v>
      </c>
      <c r="I19" s="18" t="n">
        <v>468.80446222</v>
      </c>
      <c r="J19" s="20" t="n">
        <v>5.92485569</v>
      </c>
      <c r="K19" s="18" t="n">
        <v>494.0257269</v>
      </c>
      <c r="L19" s="20" t="n">
        <v>2.65626595</v>
      </c>
      <c r="M19" s="18" t="s">
        <v>327</v>
      </c>
      <c r="N19" s="20" t="s">
        <v>327</v>
      </c>
      <c r="O19" s="18" t="s">
        <v>327</v>
      </c>
      <c r="P19" s="20" t="s">
        <v>327</v>
      </c>
      <c r="Q19" s="18" t="s">
        <v>327</v>
      </c>
      <c r="R19" s="20" t="s">
        <v>327</v>
      </c>
      <c r="S19" s="18" t="n">
        <v>438.03857855</v>
      </c>
      <c r="T19" s="20" t="n">
        <v>5.96741331</v>
      </c>
    </row>
    <row r="20" spans="1:20">
      <c r="A20" s="15" t="s">
        <v>340</v>
      </c>
      <c r="B20" s="17" t="n">
        <v>3371</v>
      </c>
      <c r="C20" s="18">
        <f>(82.0/B20*100)</f>
        <v/>
      </c>
      <c r="D20" s="19" t="n">
        <v>3289</v>
      </c>
      <c r="E20" s="18" t="n">
        <v>432.8833411</v>
      </c>
      <c r="F20" s="20" t="n">
        <v>7.82841168</v>
      </c>
      <c r="G20" s="18" t="n">
        <v>454.57532745</v>
      </c>
      <c r="H20" s="20" t="n">
        <v>4.40368133</v>
      </c>
      <c r="I20" s="18" t="n">
        <v>454.3054537</v>
      </c>
      <c r="J20" s="20" t="n">
        <v>8.872096620000001</v>
      </c>
      <c r="K20" s="18" t="n">
        <v>489.50115944</v>
      </c>
      <c r="L20" s="20" t="n">
        <v>2.03805847</v>
      </c>
      <c r="M20" s="18" t="s">
        <v>327</v>
      </c>
      <c r="N20" s="20" t="s">
        <v>327</v>
      </c>
      <c r="O20" s="18" t="s">
        <v>327</v>
      </c>
      <c r="P20" s="20" t="s">
        <v>327</v>
      </c>
      <c r="Q20" s="18" t="s">
        <v>327</v>
      </c>
      <c r="R20" s="20" t="s">
        <v>327</v>
      </c>
      <c r="S20" s="18" t="n">
        <v>424.33212224</v>
      </c>
      <c r="T20" s="20" t="n">
        <v>4.91093192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(705.0/B23*100)</f>
        <v/>
      </c>
      <c r="D23" s="19" t="n">
        <v>10878</v>
      </c>
      <c r="E23" s="18" t="n">
        <v>448.12842065</v>
      </c>
      <c r="F23" s="20" t="n">
        <v>5.88604171</v>
      </c>
      <c r="G23" s="18" t="n">
        <v>464.1638317</v>
      </c>
      <c r="H23" s="20" t="n">
        <v>3.96122244</v>
      </c>
      <c r="I23" s="18" t="n">
        <v>462.05603384</v>
      </c>
      <c r="J23" s="20" t="n">
        <v>5.86312887</v>
      </c>
      <c r="K23" s="18" t="n">
        <v>503.17371687</v>
      </c>
      <c r="L23" s="20" t="n">
        <v>2.69439212</v>
      </c>
      <c r="M23" s="18" t="s">
        <v>327</v>
      </c>
      <c r="N23" s="20" t="s">
        <v>327</v>
      </c>
      <c r="O23" s="18" t="s">
        <v>327</v>
      </c>
      <c r="P23" s="20" t="s">
        <v>327</v>
      </c>
      <c r="Q23" s="18" t="s">
        <v>327</v>
      </c>
      <c r="R23" s="20" t="s">
        <v>327</v>
      </c>
      <c r="S23" s="18" t="n">
        <v>440.03713346</v>
      </c>
      <c r="T23" s="20" t="n">
        <v>4.89655702</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(37.0/B25*100)</f>
        <v/>
      </c>
      <c r="D25" s="19" t="n">
        <v>5544</v>
      </c>
      <c r="E25" s="18" t="n">
        <v>510.0385265</v>
      </c>
      <c r="F25" s="20" t="n">
        <v>5.93018193</v>
      </c>
      <c r="G25" s="18" t="n">
        <v>522.2340905900001</v>
      </c>
      <c r="H25" s="20" t="n">
        <v>3.39342722</v>
      </c>
      <c r="I25" s="18" t="n">
        <v>549.4099209</v>
      </c>
      <c r="J25" s="20" t="n">
        <v>3.85745014</v>
      </c>
      <c r="K25" s="18" t="n">
        <v>487.54341912</v>
      </c>
      <c r="L25" s="20" t="n">
        <v>5.03750822</v>
      </c>
      <c r="M25" s="18" t="s">
        <v>327</v>
      </c>
      <c r="N25" s="20" t="s">
        <v>327</v>
      </c>
      <c r="O25" s="18" t="s">
        <v>327</v>
      </c>
      <c r="P25" s="20" t="s">
        <v>327</v>
      </c>
      <c r="Q25" s="18" t="s">
        <v>327</v>
      </c>
      <c r="R25" s="20" t="s">
        <v>327</v>
      </c>
      <c r="S25" s="18" t="n">
        <v>472.21343968</v>
      </c>
      <c r="T25" s="20" t="n">
        <v>9.35472015</v>
      </c>
    </row>
    <row r="26" spans="1:20">
      <c r="A26" s="15" t="s">
        <v>346</v>
      </c>
      <c r="B26" s="17" t="n">
        <v>4869</v>
      </c>
      <c r="C26" s="18">
        <f>(202.0/B26*100)</f>
        <v/>
      </c>
      <c r="D26" s="19" t="n">
        <v>4667</v>
      </c>
      <c r="E26" s="18" t="n">
        <v>463.65340985</v>
      </c>
      <c r="F26" s="20" t="n">
        <v>3.95882356</v>
      </c>
      <c r="G26" s="18" t="n">
        <v>477.99265445</v>
      </c>
      <c r="H26" s="20" t="n">
        <v>2.56594261</v>
      </c>
      <c r="I26" s="18" t="n">
        <v>495.50355152</v>
      </c>
      <c r="J26" s="20" t="n">
        <v>4.23552764</v>
      </c>
      <c r="K26" s="18" t="n">
        <v>510.65893914</v>
      </c>
      <c r="L26" s="20" t="n">
        <v>2.28589669</v>
      </c>
      <c r="M26" s="18" t="s">
        <v>327</v>
      </c>
      <c r="N26" s="20" t="s">
        <v>327</v>
      </c>
      <c r="O26" s="18" t="s">
        <v>327</v>
      </c>
      <c r="P26" s="20" t="s">
        <v>327</v>
      </c>
      <c r="Q26" s="18" t="s">
        <v>327</v>
      </c>
      <c r="R26" s="20" t="s">
        <v>327</v>
      </c>
      <c r="S26" s="18" t="n">
        <v>462.16665018</v>
      </c>
      <c r="T26" s="20" t="n">
        <v>5.59630513</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472.34251618</v>
      </c>
      <c r="F32" s="20" t="n">
        <v>4.67597796</v>
      </c>
      <c r="G32" s="18" t="n">
        <v>486.37291005</v>
      </c>
      <c r="H32" s="20" t="n">
        <v>3.20774204</v>
      </c>
      <c r="I32" s="18" t="n">
        <v>509.41462944</v>
      </c>
      <c r="J32" s="20" t="n">
        <v>4.58362776</v>
      </c>
      <c r="K32" s="18" t="n">
        <v>525.12986586</v>
      </c>
      <c r="L32" s="20" t="n">
        <v>3.29669784</v>
      </c>
      <c r="M32" s="18" t="s">
        <v>327</v>
      </c>
      <c r="N32" s="20" t="s">
        <v>327</v>
      </c>
      <c r="O32" s="18" t="s">
        <v>327</v>
      </c>
      <c r="P32" s="20" t="s">
        <v>327</v>
      </c>
      <c r="Q32" s="18" t="s">
        <v>327</v>
      </c>
      <c r="R32" s="20" t="s">
        <v>327</v>
      </c>
      <c r="S32" s="18" t="n">
        <v>453.64181628</v>
      </c>
      <c r="T32" s="20" t="n">
        <v>7.68858624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(153.0/B34*100)</f>
        <v/>
      </c>
      <c r="D34" s="19" t="n">
        <v>6197</v>
      </c>
      <c r="E34" s="18" t="n">
        <v>435.84092197</v>
      </c>
      <c r="F34" s="20" t="n">
        <v>4.78533581</v>
      </c>
      <c r="G34" s="18" t="n">
        <v>454.55998928</v>
      </c>
      <c r="H34" s="20" t="n">
        <v>2.79471157</v>
      </c>
      <c r="I34" s="18" t="n">
        <v>456.51878657</v>
      </c>
      <c r="J34" s="20" t="n">
        <v>5.01854987</v>
      </c>
      <c r="K34" s="18" t="n">
        <v>487.66758785</v>
      </c>
      <c r="L34" s="20" t="n">
        <v>3.34829575</v>
      </c>
      <c r="M34" s="18" t="s">
        <v>327</v>
      </c>
      <c r="N34" s="20" t="s">
        <v>327</v>
      </c>
      <c r="O34" s="18" t="n">
        <v>306.56969545</v>
      </c>
      <c r="P34" s="20" t="n">
        <v>10.27624616</v>
      </c>
      <c r="Q34" s="18" t="s">
        <v>327</v>
      </c>
      <c r="R34" s="20" t="s">
        <v>327</v>
      </c>
      <c r="S34" s="18" t="n">
        <v>438.95282403</v>
      </c>
      <c r="T34" s="20" t="n">
        <v>4.77565587</v>
      </c>
    </row>
    <row r="35" spans="1:20">
      <c r="A35" s="15" t="s">
        <v>355</v>
      </c>
      <c r="B35" s="17" t="n">
        <v>6406</v>
      </c>
      <c r="C35" s="18">
        <f>(132.0/B35*100)</f>
        <v/>
      </c>
      <c r="D35" s="19" t="n">
        <v>6274</v>
      </c>
      <c r="E35" s="18" t="n">
        <v>504.83753266</v>
      </c>
      <c r="F35" s="20" t="n">
        <v>3.67992263</v>
      </c>
      <c r="G35" s="18" t="n">
        <v>510.10770673</v>
      </c>
      <c r="H35" s="20" t="n">
        <v>2.8607984</v>
      </c>
      <c r="I35" s="18" t="n">
        <v>515.99806019</v>
      </c>
      <c r="J35" s="20" t="n">
        <v>5.46733479</v>
      </c>
      <c r="K35" s="18" t="n">
        <v>527.56657117</v>
      </c>
      <c r="L35" s="20" t="n">
        <v>3.23514246</v>
      </c>
      <c r="M35" s="18" t="s">
        <v>327</v>
      </c>
      <c r="N35" s="20" t="s">
        <v>327</v>
      </c>
      <c r="O35" s="18" t="n">
        <v>374.85244494</v>
      </c>
      <c r="P35" s="20" t="n">
        <v>5.84040672</v>
      </c>
      <c r="Q35" s="18" t="s">
        <v>327</v>
      </c>
      <c r="R35" s="20" t="s">
        <v>327</v>
      </c>
      <c r="S35" s="18" t="n">
        <v>505.78472638</v>
      </c>
      <c r="T35" s="20" t="n">
        <v>4.34494309</v>
      </c>
    </row>
    <row r="36" spans="1:20">
      <c r="A36" s="15" t="s">
        <v>356</v>
      </c>
      <c r="B36" s="17" t="n">
        <v>6736</v>
      </c>
      <c r="C36" s="18">
        <f>(147.0/B36*100)</f>
        <v/>
      </c>
      <c r="D36" s="19" t="n">
        <v>6589</v>
      </c>
      <c r="E36" s="18" t="n">
        <v>463.70117404</v>
      </c>
      <c r="F36" s="20" t="n">
        <v>4.68491128</v>
      </c>
      <c r="G36" s="18" t="n">
        <v>476.83859514</v>
      </c>
      <c r="H36" s="20" t="n">
        <v>3.26451116</v>
      </c>
      <c r="I36" s="18" t="n">
        <v>489.36776789</v>
      </c>
      <c r="J36" s="20" t="n">
        <v>4.01703224</v>
      </c>
      <c r="K36" s="18" t="n">
        <v>509.62381235</v>
      </c>
      <c r="L36" s="20" t="n">
        <v>2.37053049</v>
      </c>
      <c r="M36" s="18" t="s">
        <v>327</v>
      </c>
      <c r="N36" s="20" t="s">
        <v>327</v>
      </c>
      <c r="O36" s="18" t="s">
        <v>327</v>
      </c>
      <c r="P36" s="20" t="s">
        <v>327</v>
      </c>
      <c r="Q36" s="18" t="s">
        <v>327</v>
      </c>
      <c r="R36" s="20" t="s">
        <v>327</v>
      </c>
      <c r="S36" s="18" t="n">
        <v>461.6113682</v>
      </c>
      <c r="T36" s="20" t="n">
        <v>4.40226917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(5830.0/B40*100)</f>
        <v/>
      </c>
      <c r="D40" s="19" t="n">
        <v>8327</v>
      </c>
      <c r="E40" s="18" t="n">
        <v>480.71244364</v>
      </c>
      <c r="F40" s="20" t="n">
        <v>5.13293903</v>
      </c>
      <c r="G40" s="18" t="n">
        <v>510.33306268</v>
      </c>
      <c r="H40" s="20" t="n">
        <v>3.30102159</v>
      </c>
      <c r="I40" s="18" t="n">
        <v>515.1888662600001</v>
      </c>
      <c r="J40" s="20" t="n">
        <v>8.02947953</v>
      </c>
      <c r="K40" s="18" t="n">
        <v>536.82517338</v>
      </c>
      <c r="L40" s="20" t="n">
        <v>4.35557488</v>
      </c>
      <c r="M40" s="18" t="s">
        <v>327</v>
      </c>
      <c r="N40" s="20" t="s">
        <v>327</v>
      </c>
      <c r="O40" s="18" t="n">
        <v>496.75531263</v>
      </c>
      <c r="P40" s="20" t="n">
        <v>2.35939816</v>
      </c>
      <c r="Q40" s="18" t="s">
        <v>327</v>
      </c>
      <c r="R40" s="20" t="s">
        <v>327</v>
      </c>
      <c r="S40" s="18" t="n">
        <v>452.43432817</v>
      </c>
      <c r="T40" s="20" t="n">
        <v>5.49176023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(296.0/B47*100)</f>
        <v/>
      </c>
      <c r="D47" s="19" t="n">
        <v>5632</v>
      </c>
      <c r="E47" s="18" t="n">
        <v>435.12897387</v>
      </c>
      <c r="F47" s="20" t="n">
        <v>5.22107262</v>
      </c>
      <c r="G47" s="18" t="n">
        <v>467.78647094</v>
      </c>
      <c r="H47" s="20" t="n">
        <v>4.82040517</v>
      </c>
      <c r="I47" s="18" t="n">
        <v>461.71854918</v>
      </c>
      <c r="J47" s="20" t="n">
        <v>5.70310405</v>
      </c>
      <c r="K47" s="18" t="n">
        <v>444.8745071</v>
      </c>
      <c r="L47" s="20" t="n">
        <v>5.7591805</v>
      </c>
      <c r="M47" s="18" t="s">
        <v>327</v>
      </c>
      <c r="N47" s="20" t="s">
        <v>327</v>
      </c>
      <c r="O47" s="18" t="s">
        <v>327</v>
      </c>
      <c r="P47" s="20" t="s">
        <v>327</v>
      </c>
      <c r="Q47" s="18" t="s">
        <v>327</v>
      </c>
      <c r="R47" s="20" t="s">
        <v>327</v>
      </c>
      <c r="S47" s="18" t="n">
        <v>426.41587407</v>
      </c>
      <c r="T47" s="20" t="n">
        <v>5.01901902</v>
      </c>
    </row>
    <row r="48" spans="1:20">
      <c r="A48" s="15" t="s">
        <v>368</v>
      </c>
      <c r="B48" s="17" t="n">
        <v>9841</v>
      </c>
      <c r="C48" s="18">
        <f>(35.0/B48*100)</f>
        <v/>
      </c>
      <c r="D48" s="19" t="n">
        <v>9806</v>
      </c>
      <c r="E48" s="18" t="n">
        <v>499.65441714</v>
      </c>
      <c r="F48" s="20" t="n">
        <v>4.63598693</v>
      </c>
      <c r="G48" s="18" t="n">
        <v>522.63593072</v>
      </c>
      <c r="H48" s="20" t="n">
        <v>5.97618393</v>
      </c>
      <c r="I48" s="18" t="n">
        <v>492.22171739</v>
      </c>
      <c r="J48" s="20" t="n">
        <v>11.52145981</v>
      </c>
      <c r="K48" s="18" t="n">
        <v>542.79170325</v>
      </c>
      <c r="L48" s="20" t="n">
        <v>4.9861477</v>
      </c>
      <c r="M48" s="18" t="s">
        <v>327</v>
      </c>
      <c r="N48" s="20" t="s">
        <v>327</v>
      </c>
      <c r="O48" s="18" t="s">
        <v>327</v>
      </c>
      <c r="P48" s="20" t="s">
        <v>327</v>
      </c>
      <c r="Q48" s="18" t="s">
        <v>327</v>
      </c>
      <c r="R48" s="20" t="s">
        <v>327</v>
      </c>
      <c r="S48" s="18" t="n">
        <v>436.33940587</v>
      </c>
      <c r="T48" s="20" t="n">
        <v>9.11973659</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(165.0/B52*100)</f>
        <v/>
      </c>
      <c r="D52" s="19" t="n">
        <v>5644</v>
      </c>
      <c r="E52" s="18" t="n">
        <v>439.61670744</v>
      </c>
      <c r="F52" s="20" t="n">
        <v>4.17701324</v>
      </c>
      <c r="G52" s="18" t="n">
        <v>463.41341422</v>
      </c>
      <c r="H52" s="20" t="n">
        <v>3.64058962</v>
      </c>
      <c r="I52" s="18" t="n">
        <v>484.15595167</v>
      </c>
      <c r="J52" s="20" t="n">
        <v>4.56717188</v>
      </c>
      <c r="K52" s="18" t="n">
        <v>495.27558043</v>
      </c>
      <c r="L52" s="20" t="n">
        <v>2.64875787</v>
      </c>
      <c r="M52" s="18" t="s">
        <v>327</v>
      </c>
      <c r="N52" s="20" t="s">
        <v>327</v>
      </c>
      <c r="O52" s="18" t="s">
        <v>327</v>
      </c>
      <c r="P52" s="20" t="s">
        <v>327</v>
      </c>
      <c r="Q52" s="18" t="s">
        <v>327</v>
      </c>
      <c r="R52" s="20" t="s">
        <v>327</v>
      </c>
      <c r="S52" s="18" t="n">
        <v>421.3660822</v>
      </c>
      <c r="T52" s="20" t="n">
        <v>4.96938739</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(97.0/B56*100)</f>
        <v/>
      </c>
      <c r="D56" s="19" t="n">
        <v>5262</v>
      </c>
      <c r="E56" s="18" t="n">
        <v>509.31579477</v>
      </c>
      <c r="F56" s="20" t="n">
        <v>4.13250725</v>
      </c>
      <c r="G56" s="18" t="n">
        <v>520.03313138</v>
      </c>
      <c r="H56" s="20" t="n">
        <v>2.88895719</v>
      </c>
      <c r="I56" s="18" t="n">
        <v>529.29332863</v>
      </c>
      <c r="J56" s="20" t="n">
        <v>4.45528121</v>
      </c>
      <c r="K56" s="18" t="n">
        <v>532.3016706</v>
      </c>
      <c r="L56" s="20" t="n">
        <v>3.04993536</v>
      </c>
      <c r="M56" s="18" t="s">
        <v>327</v>
      </c>
      <c r="N56" s="20" t="s">
        <v>327</v>
      </c>
      <c r="O56" s="18" t="s">
        <v>327</v>
      </c>
      <c r="P56" s="20" t="s">
        <v>327</v>
      </c>
      <c r="Q56" s="18" t="s">
        <v>327</v>
      </c>
      <c r="R56" s="20" t="s">
        <v>327</v>
      </c>
      <c r="S56" s="18" t="n">
        <v>496.92168206</v>
      </c>
      <c r="T56" s="20" t="n">
        <v>9.764745850000001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(345.0/B61*100)</f>
        <v/>
      </c>
      <c r="D61" s="19" t="n">
        <v>6180</v>
      </c>
      <c r="E61" s="18" t="n">
        <v>447.50945949</v>
      </c>
      <c r="F61" s="20" t="n">
        <v>3.99796184</v>
      </c>
      <c r="G61" s="18" t="n">
        <v>468.70304359</v>
      </c>
      <c r="H61" s="20" t="n">
        <v>4.24781961</v>
      </c>
      <c r="I61" s="18" t="n">
        <v>474.21862543</v>
      </c>
      <c r="J61" s="20" t="n">
        <v>5.37967087</v>
      </c>
      <c r="K61" s="18" t="n">
        <v>496.33966247</v>
      </c>
      <c r="L61" s="20" t="n">
        <v>3.04081666</v>
      </c>
      <c r="M61" s="18" t="s">
        <v>327</v>
      </c>
      <c r="N61" s="20" t="s">
        <v>327</v>
      </c>
      <c r="O61" s="18" t="s">
        <v>327</v>
      </c>
      <c r="P61" s="20" t="s">
        <v>327</v>
      </c>
      <c r="Q61" s="18" t="s">
        <v>327</v>
      </c>
      <c r="R61" s="20" t="s">
        <v>327</v>
      </c>
      <c r="S61" s="18" t="n">
        <v>429.73395219</v>
      </c>
      <c r="T61" s="20" t="n">
        <v>5.3803931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(449.0/B67*100)</f>
        <v/>
      </c>
      <c r="D67" s="19" t="n">
        <v>6522</v>
      </c>
      <c r="E67" s="18" t="n">
        <v>371.36516177</v>
      </c>
      <c r="F67" s="20" t="n">
        <v>2.74579419</v>
      </c>
      <c r="G67" s="18" t="n">
        <v>419.6596794</v>
      </c>
      <c r="H67" s="20" t="n">
        <v>3.13147496</v>
      </c>
      <c r="I67" s="18" t="n">
        <v>407.33283355</v>
      </c>
      <c r="J67" s="20" t="n">
        <v>6.3192272</v>
      </c>
      <c r="K67" s="18" t="n">
        <v>420.0437209</v>
      </c>
      <c r="L67" s="20" t="n">
        <v>3.02899917</v>
      </c>
      <c r="M67" s="18" t="s">
        <v>327</v>
      </c>
      <c r="N67" s="20" t="s">
        <v>327</v>
      </c>
      <c r="O67" s="18" t="s">
        <v>327</v>
      </c>
      <c r="P67" s="20" t="s">
        <v>327</v>
      </c>
      <c r="Q67" s="18" t="s">
        <v>327</v>
      </c>
      <c r="R67" s="20" t="s">
        <v>327</v>
      </c>
      <c r="S67" s="18" t="n">
        <v>354.48446802</v>
      </c>
      <c r="T67" s="20" t="n">
        <v>3.85785946</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(432.0/B73*100)</f>
        <v/>
      </c>
      <c r="D73" s="19" t="n">
        <v>7817</v>
      </c>
      <c r="E73" s="18" t="n">
        <v>409.89984911</v>
      </c>
      <c r="F73" s="20" t="n">
        <v>2.63558457</v>
      </c>
      <c r="G73" s="18" t="n">
        <v>430.19871179</v>
      </c>
      <c r="H73" s="20" t="n">
        <v>3.79101533</v>
      </c>
      <c r="I73" s="18" t="n">
        <v>414.77240076</v>
      </c>
      <c r="J73" s="20" t="n">
        <v>4.73756171</v>
      </c>
      <c r="K73" s="18" t="n">
        <v>436.64710397</v>
      </c>
      <c r="L73" s="20" t="n">
        <v>4.0407012</v>
      </c>
      <c r="M73" s="18" t="s">
        <v>327</v>
      </c>
      <c r="N73" s="20" t="s">
        <v>327</v>
      </c>
      <c r="O73" s="18" t="s">
        <v>327</v>
      </c>
      <c r="P73" s="20" t="s">
        <v>327</v>
      </c>
      <c r="Q73" s="18" t="s">
        <v>327</v>
      </c>
      <c r="R73" s="20" t="s">
        <v>327</v>
      </c>
      <c r="S73" s="18" t="n">
        <v>384.72436884</v>
      </c>
      <c r="T73" s="20" t="n">
        <v>6.0535835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516</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460.57955512</v>
      </c>
      <c r="F7" s="20" t="n">
        <v>3.28843996</v>
      </c>
      <c r="G7" s="18" t="n">
        <v>506.64929121</v>
      </c>
      <c r="H7" s="20" t="n">
        <v>2.83608083</v>
      </c>
      <c r="I7" s="18" t="n">
        <v>518.64216211</v>
      </c>
      <c r="J7" s="20" t="n">
        <v>6.47966464</v>
      </c>
      <c r="K7" s="18" t="n">
        <v>532.62819896</v>
      </c>
      <c r="L7" s="20" t="n">
        <v>2.07466195</v>
      </c>
      <c r="M7" s="18" t="s">
        <v>327</v>
      </c>
      <c r="N7" s="20" t="s">
        <v>327</v>
      </c>
      <c r="O7" s="18" t="s">
        <v>327</v>
      </c>
      <c r="P7" s="20" t="s">
        <v>327</v>
      </c>
      <c r="Q7" s="18" t="s">
        <v>327</v>
      </c>
      <c r="R7" s="20" t="s">
        <v>327</v>
      </c>
      <c r="S7" s="18" t="n">
        <v>485.43754638</v>
      </c>
      <c r="T7" s="20" t="n">
        <v>4.10697541</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(8078.0/B9*100)</f>
        <v/>
      </c>
      <c r="D9" s="19" t="n">
        <v>1573</v>
      </c>
      <c r="E9" s="18" t="n">
        <v>440.04243961</v>
      </c>
      <c r="F9" s="20" t="n">
        <v>6.90085474</v>
      </c>
      <c r="G9" s="18" t="n">
        <v>488.15613546</v>
      </c>
      <c r="H9" s="20" t="n">
        <v>5.86068128</v>
      </c>
      <c r="I9" s="18" t="n">
        <v>489.64196174</v>
      </c>
      <c r="J9" s="20" t="n">
        <v>10.11177927</v>
      </c>
      <c r="K9" s="18" t="s">
        <v>327</v>
      </c>
      <c r="L9" s="20" t="s">
        <v>327</v>
      </c>
      <c r="M9" s="18" t="s">
        <v>327</v>
      </c>
      <c r="N9" s="20" t="s">
        <v>327</v>
      </c>
      <c r="O9" s="18" t="n">
        <v>374.78530698</v>
      </c>
      <c r="P9" s="20" t="n">
        <v>11.62763904</v>
      </c>
      <c r="Q9" s="18" t="s">
        <v>327</v>
      </c>
      <c r="R9" s="20" t="s">
        <v>327</v>
      </c>
      <c r="S9" s="18" t="n">
        <v>456.34758348</v>
      </c>
      <c r="T9" s="20" t="n">
        <v>5.81101457</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(206.0/B13*100)</f>
        <v/>
      </c>
      <c r="D13" s="19" t="n">
        <v>6955</v>
      </c>
      <c r="E13" s="18" t="n">
        <v>430.68921638</v>
      </c>
      <c r="F13" s="20" t="n">
        <v>6.51176394</v>
      </c>
      <c r="G13" s="18" t="n">
        <v>450.06146454</v>
      </c>
      <c r="H13" s="20" t="n">
        <v>6.70061252</v>
      </c>
      <c r="I13" s="18" t="n">
        <v>483.80962774</v>
      </c>
      <c r="J13" s="20" t="n">
        <v>13.07138212</v>
      </c>
      <c r="K13" s="18" t="n">
        <v>514.6732124</v>
      </c>
      <c r="L13" s="20" t="n">
        <v>2.46720168</v>
      </c>
      <c r="M13" s="18" t="s">
        <v>327</v>
      </c>
      <c r="N13" s="20" t="s">
        <v>327</v>
      </c>
      <c r="O13" s="18" t="n">
        <v>436.36003517</v>
      </c>
      <c r="P13" s="20" t="n">
        <v>6.43426798</v>
      </c>
      <c r="Q13" s="18" t="s">
        <v>327</v>
      </c>
      <c r="R13" s="20" t="s">
        <v>327</v>
      </c>
      <c r="S13" s="18" t="n">
        <v>453.15247995</v>
      </c>
      <c r="T13" s="20" t="n">
        <v>5.74556284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(62.0/B18*100)</f>
        <v/>
      </c>
      <c r="D18" s="19" t="n">
        <v>5470</v>
      </c>
      <c r="E18" s="18" t="n">
        <v>393.6894628</v>
      </c>
      <c r="F18" s="20" t="n">
        <v>4.6628817</v>
      </c>
      <c r="G18" s="18" t="n">
        <v>474.52577497</v>
      </c>
      <c r="H18" s="20" t="n">
        <v>3.55597864</v>
      </c>
      <c r="I18" s="18" t="n">
        <v>481.57642143</v>
      </c>
      <c r="J18" s="20" t="n">
        <v>3.78983599</v>
      </c>
      <c r="K18" s="18" t="n">
        <v>454.20344007</v>
      </c>
      <c r="L18" s="20" t="n">
        <v>5.11545222</v>
      </c>
      <c r="M18" s="18" t="s">
        <v>327</v>
      </c>
      <c r="N18" s="20" t="s">
        <v>327</v>
      </c>
      <c r="O18" s="18" t="s">
        <v>327</v>
      </c>
      <c r="P18" s="20" t="s">
        <v>327</v>
      </c>
      <c r="Q18" s="18" t="s">
        <v>327</v>
      </c>
      <c r="R18" s="20" t="s">
        <v>327</v>
      </c>
      <c r="S18" s="18" t="n">
        <v>411.65924343</v>
      </c>
      <c r="T18" s="20" t="n">
        <v>8.69815517</v>
      </c>
    </row>
    <row r="19" spans="1:20">
      <c r="A19" s="15" t="s">
        <v>339</v>
      </c>
      <c r="B19" s="17" t="n">
        <v>5658</v>
      </c>
      <c r="C19" s="18">
        <f>(315.0/B19*100)</f>
        <v/>
      </c>
      <c r="D19" s="19" t="n">
        <v>5343</v>
      </c>
      <c r="E19" s="18" t="n">
        <v>407.81930179</v>
      </c>
      <c r="F19" s="20" t="n">
        <v>6.3624889</v>
      </c>
      <c r="G19" s="18" t="n">
        <v>467.45005161</v>
      </c>
      <c r="H19" s="20" t="n">
        <v>4.5293214</v>
      </c>
      <c r="I19" s="18" t="n">
        <v>488.89839793</v>
      </c>
      <c r="J19" s="20" t="n">
        <v>4.36874668</v>
      </c>
      <c r="K19" s="18" t="n">
        <v>494.0257269</v>
      </c>
      <c r="L19" s="20" t="n">
        <v>2.65626595</v>
      </c>
      <c r="M19" s="18" t="s">
        <v>327</v>
      </c>
      <c r="N19" s="20" t="s">
        <v>327</v>
      </c>
      <c r="O19" s="18" t="s">
        <v>327</v>
      </c>
      <c r="P19" s="20" t="s">
        <v>327</v>
      </c>
      <c r="Q19" s="18" t="s">
        <v>327</v>
      </c>
      <c r="R19" s="20" t="s">
        <v>327</v>
      </c>
      <c r="S19" s="18" t="n">
        <v>436.65686443</v>
      </c>
      <c r="T19" s="20" t="n">
        <v>6.51593211</v>
      </c>
    </row>
    <row r="20" spans="1:20">
      <c r="A20" s="15" t="s">
        <v>340</v>
      </c>
      <c r="B20" s="17" t="n">
        <v>3371</v>
      </c>
      <c r="C20" s="18">
        <f>(82.0/B20*100)</f>
        <v/>
      </c>
      <c r="D20" s="19" t="n">
        <v>3289</v>
      </c>
      <c r="E20" s="18" t="n">
        <v>425.65896266</v>
      </c>
      <c r="F20" s="20" t="n">
        <v>7.38324367</v>
      </c>
      <c r="G20" s="18" t="n">
        <v>456.45995642</v>
      </c>
      <c r="H20" s="20" t="n">
        <v>4.2806468</v>
      </c>
      <c r="I20" s="18" t="n">
        <v>451.55890867</v>
      </c>
      <c r="J20" s="20" t="n">
        <v>8.578510339999999</v>
      </c>
      <c r="K20" s="18" t="n">
        <v>489.50115944</v>
      </c>
      <c r="L20" s="20" t="n">
        <v>2.03805847</v>
      </c>
      <c r="M20" s="18" t="s">
        <v>327</v>
      </c>
      <c r="N20" s="20" t="s">
        <v>327</v>
      </c>
      <c r="O20" s="18" t="s">
        <v>327</v>
      </c>
      <c r="P20" s="20" t="s">
        <v>327</v>
      </c>
      <c r="Q20" s="18" t="s">
        <v>327</v>
      </c>
      <c r="R20" s="20" t="s">
        <v>327</v>
      </c>
      <c r="S20" s="18" t="n">
        <v>424.88935257</v>
      </c>
      <c r="T20" s="20" t="n">
        <v>5.76722554</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(714.0/B23*100)</f>
        <v/>
      </c>
      <c r="D23" s="19" t="n">
        <v>10869</v>
      </c>
      <c r="E23" s="18" t="n">
        <v>418.99669111</v>
      </c>
      <c r="F23" s="20" t="n">
        <v>4.7875674</v>
      </c>
      <c r="G23" s="18" t="n">
        <v>468.98375197</v>
      </c>
      <c r="H23" s="20" t="n">
        <v>4.19702789</v>
      </c>
      <c r="I23" s="18" t="n">
        <v>493.81174945</v>
      </c>
      <c r="J23" s="20" t="n">
        <v>5.34914958</v>
      </c>
      <c r="K23" s="18" t="n">
        <v>503.17371687</v>
      </c>
      <c r="L23" s="20" t="n">
        <v>2.69439212</v>
      </c>
      <c r="M23" s="18" t="s">
        <v>327</v>
      </c>
      <c r="N23" s="20" t="s">
        <v>327</v>
      </c>
      <c r="O23" s="18" t="s">
        <v>327</v>
      </c>
      <c r="P23" s="20" t="s">
        <v>327</v>
      </c>
      <c r="Q23" s="18" t="s">
        <v>327</v>
      </c>
      <c r="R23" s="20" t="s">
        <v>327</v>
      </c>
      <c r="S23" s="18" t="n">
        <v>439.25137914</v>
      </c>
      <c r="T23" s="20" t="n">
        <v>5.20736377</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(38.0/B25*100)</f>
        <v/>
      </c>
      <c r="D25" s="19" t="n">
        <v>5543</v>
      </c>
      <c r="E25" s="18" t="n">
        <v>493.85278345</v>
      </c>
      <c r="F25" s="20" t="n">
        <v>5.46221926</v>
      </c>
      <c r="G25" s="18" t="n">
        <v>526.26831435</v>
      </c>
      <c r="H25" s="20" t="n">
        <v>3.50994509</v>
      </c>
      <c r="I25" s="18" t="n">
        <v>547.1279977200001</v>
      </c>
      <c r="J25" s="20" t="n">
        <v>3.57825323</v>
      </c>
      <c r="K25" s="18" t="n">
        <v>487.54341912</v>
      </c>
      <c r="L25" s="20" t="n">
        <v>5.03750822</v>
      </c>
      <c r="M25" s="18" t="s">
        <v>327</v>
      </c>
      <c r="N25" s="20" t="s">
        <v>327</v>
      </c>
      <c r="O25" s="18" t="s">
        <v>327</v>
      </c>
      <c r="P25" s="20" t="s">
        <v>327</v>
      </c>
      <c r="Q25" s="18" t="s">
        <v>327</v>
      </c>
      <c r="R25" s="20" t="s">
        <v>327</v>
      </c>
      <c r="S25" s="18" t="n">
        <v>470.39841067</v>
      </c>
      <c r="T25" s="20" t="n">
        <v>10.28381022</v>
      </c>
    </row>
    <row r="26" spans="1:20">
      <c r="A26" s="15" t="s">
        <v>346</v>
      </c>
      <c r="B26" s="17" t="n">
        <v>4869</v>
      </c>
      <c r="C26" s="18">
        <f>(204.0/B26*100)</f>
        <v/>
      </c>
      <c r="D26" s="19" t="n">
        <v>4665</v>
      </c>
      <c r="E26" s="18" t="n">
        <v>461.0476401</v>
      </c>
      <c r="F26" s="20" t="n">
        <v>3.7044363</v>
      </c>
      <c r="G26" s="18" t="n">
        <v>484.90722195</v>
      </c>
      <c r="H26" s="20" t="n">
        <v>2.60626902</v>
      </c>
      <c r="I26" s="18" t="n">
        <v>478.53663035</v>
      </c>
      <c r="J26" s="20" t="n">
        <v>5.34095386</v>
      </c>
      <c r="K26" s="18" t="n">
        <v>510.65893914</v>
      </c>
      <c r="L26" s="20" t="n">
        <v>2.28589669</v>
      </c>
      <c r="M26" s="18" t="s">
        <v>327</v>
      </c>
      <c r="N26" s="20" t="s">
        <v>327</v>
      </c>
      <c r="O26" s="18" t="s">
        <v>327</v>
      </c>
      <c r="P26" s="20" t="s">
        <v>327</v>
      </c>
      <c r="Q26" s="18" t="s">
        <v>327</v>
      </c>
      <c r="R26" s="20" t="s">
        <v>327</v>
      </c>
      <c r="S26" s="18" t="n">
        <v>461.91261905</v>
      </c>
      <c r="T26" s="20" t="n">
        <v>6.30448749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453.81441585</v>
      </c>
      <c r="F32" s="20" t="n">
        <v>3.92903046</v>
      </c>
      <c r="G32" s="18" t="n">
        <v>496.38138714</v>
      </c>
      <c r="H32" s="20" t="n">
        <v>3.53187466</v>
      </c>
      <c r="I32" s="18" t="n">
        <v>504.49058696</v>
      </c>
      <c r="J32" s="20" t="n">
        <v>4.38278614</v>
      </c>
      <c r="K32" s="18" t="n">
        <v>525.12986586</v>
      </c>
      <c r="L32" s="20" t="n">
        <v>3.29669784</v>
      </c>
      <c r="M32" s="18" t="s">
        <v>327</v>
      </c>
      <c r="N32" s="20" t="s">
        <v>327</v>
      </c>
      <c r="O32" s="18" t="s">
        <v>327</v>
      </c>
      <c r="P32" s="20" t="s">
        <v>327</v>
      </c>
      <c r="Q32" s="18" t="s">
        <v>327</v>
      </c>
      <c r="R32" s="20" t="s">
        <v>327</v>
      </c>
      <c r="S32" s="18" t="n">
        <v>460.69832135</v>
      </c>
      <c r="T32" s="20" t="n">
        <v>8.91589943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(154.0/B34*100)</f>
        <v/>
      </c>
      <c r="D34" s="19" t="n">
        <v>6196</v>
      </c>
      <c r="E34" s="18" t="n">
        <v>412.57865235</v>
      </c>
      <c r="F34" s="20" t="n">
        <v>3.41604824</v>
      </c>
      <c r="G34" s="18" t="n">
        <v>464.89248124</v>
      </c>
      <c r="H34" s="20" t="n">
        <v>3.44303264</v>
      </c>
      <c r="I34" s="18" t="n">
        <v>473.6375888</v>
      </c>
      <c r="J34" s="20" t="n">
        <v>5.4904618</v>
      </c>
      <c r="K34" s="18" t="n">
        <v>487.66758785</v>
      </c>
      <c r="L34" s="20" t="n">
        <v>3.34829575</v>
      </c>
      <c r="M34" s="18" t="s">
        <v>327</v>
      </c>
      <c r="N34" s="20" t="s">
        <v>327</v>
      </c>
      <c r="O34" s="18" t="n">
        <v>306.56969545</v>
      </c>
      <c r="P34" s="20" t="n">
        <v>10.27624616</v>
      </c>
      <c r="Q34" s="18" t="s">
        <v>327</v>
      </c>
      <c r="R34" s="20" t="s">
        <v>327</v>
      </c>
      <c r="S34" s="18" t="n">
        <v>447.74781181</v>
      </c>
      <c r="T34" s="20" t="n">
        <v>5.27009037</v>
      </c>
    </row>
    <row r="35" spans="1:20">
      <c r="A35" s="15" t="s">
        <v>355</v>
      </c>
      <c r="B35" s="17" t="n">
        <v>6406</v>
      </c>
      <c r="C35" s="18">
        <f>(142.0/B35*100)</f>
        <v/>
      </c>
      <c r="D35" s="19" t="n">
        <v>6264</v>
      </c>
      <c r="E35" s="18" t="n">
        <v>481.2957787</v>
      </c>
      <c r="F35" s="20" t="n">
        <v>4.0815078</v>
      </c>
      <c r="G35" s="18" t="n">
        <v>518.76812334</v>
      </c>
      <c r="H35" s="20" t="n">
        <v>3.11788337</v>
      </c>
      <c r="I35" s="18" t="n">
        <v>515.90583453</v>
      </c>
      <c r="J35" s="20" t="n">
        <v>4.23256896</v>
      </c>
      <c r="K35" s="18" t="n">
        <v>527.56657117</v>
      </c>
      <c r="L35" s="20" t="n">
        <v>3.23514246</v>
      </c>
      <c r="M35" s="18" t="s">
        <v>327</v>
      </c>
      <c r="N35" s="20" t="s">
        <v>327</v>
      </c>
      <c r="O35" s="18" t="n">
        <v>374.85244494</v>
      </c>
      <c r="P35" s="20" t="n">
        <v>5.84040672</v>
      </c>
      <c r="Q35" s="18" t="s">
        <v>327</v>
      </c>
      <c r="R35" s="20" t="s">
        <v>327</v>
      </c>
      <c r="S35" s="18" t="n">
        <v>512.85622918</v>
      </c>
      <c r="T35" s="20" t="n">
        <v>4.41283429</v>
      </c>
    </row>
    <row r="36" spans="1:20">
      <c r="A36" s="15" t="s">
        <v>356</v>
      </c>
      <c r="B36" s="17" t="n">
        <v>6736</v>
      </c>
      <c r="C36" s="18">
        <f>(152.0/B36*100)</f>
        <v/>
      </c>
      <c r="D36" s="19" t="n">
        <v>6584</v>
      </c>
      <c r="E36" s="18" t="n">
        <v>427.99821491</v>
      </c>
      <c r="F36" s="20" t="n">
        <v>5.71443873</v>
      </c>
      <c r="G36" s="18" t="n">
        <v>473.16893917</v>
      </c>
      <c r="H36" s="20" t="n">
        <v>3.02468498</v>
      </c>
      <c r="I36" s="18" t="n">
        <v>500.28804703</v>
      </c>
      <c r="J36" s="20" t="n">
        <v>3.42360241</v>
      </c>
      <c r="K36" s="18" t="n">
        <v>509.62381235</v>
      </c>
      <c r="L36" s="20" t="n">
        <v>2.37053049</v>
      </c>
      <c r="M36" s="18" t="s">
        <v>327</v>
      </c>
      <c r="N36" s="20" t="s">
        <v>327</v>
      </c>
      <c r="O36" s="18" t="s">
        <v>327</v>
      </c>
      <c r="P36" s="20" t="s">
        <v>327</v>
      </c>
      <c r="Q36" s="18" t="s">
        <v>327</v>
      </c>
      <c r="R36" s="20" t="s">
        <v>327</v>
      </c>
      <c r="S36" s="18" t="n">
        <v>466.57268988</v>
      </c>
      <c r="T36" s="20" t="n">
        <v>4.57634172</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(5832.0/B40*100)</f>
        <v/>
      </c>
      <c r="D40" s="19" t="n">
        <v>8325</v>
      </c>
      <c r="E40" s="18" t="n">
        <v>458.01631029</v>
      </c>
      <c r="F40" s="20" t="n">
        <v>5.02904485</v>
      </c>
      <c r="G40" s="18" t="n">
        <v>513.0748895</v>
      </c>
      <c r="H40" s="20" t="n">
        <v>3.16106304</v>
      </c>
      <c r="I40" s="18" t="n">
        <v>513.90808734</v>
      </c>
      <c r="J40" s="20" t="n">
        <v>6.8793803</v>
      </c>
      <c r="K40" s="18" t="n">
        <v>536.82517338</v>
      </c>
      <c r="L40" s="20" t="n">
        <v>4.35557488</v>
      </c>
      <c r="M40" s="18" t="s">
        <v>327</v>
      </c>
      <c r="N40" s="20" t="s">
        <v>327</v>
      </c>
      <c r="O40" s="18" t="n">
        <v>496.75531263</v>
      </c>
      <c r="P40" s="20" t="n">
        <v>2.35939816</v>
      </c>
      <c r="Q40" s="18" t="s">
        <v>327</v>
      </c>
      <c r="R40" s="20" t="s">
        <v>327</v>
      </c>
      <c r="S40" s="18" t="n">
        <v>463.00947781</v>
      </c>
      <c r="T40" s="20" t="n">
        <v>7.2779883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(313.0/B47*100)</f>
        <v/>
      </c>
      <c r="D47" s="19" t="n">
        <v>5615</v>
      </c>
      <c r="E47" s="18" t="n">
        <v>421.45811891</v>
      </c>
      <c r="F47" s="20" t="n">
        <v>4.37161283</v>
      </c>
      <c r="G47" s="18" t="n">
        <v>479.89984915</v>
      </c>
      <c r="H47" s="20" t="n">
        <v>4.8548592</v>
      </c>
      <c r="I47" s="18" t="n">
        <v>468.99368004</v>
      </c>
      <c r="J47" s="20" t="n">
        <v>7.21352227</v>
      </c>
      <c r="K47" s="18" t="n">
        <v>444.8745071</v>
      </c>
      <c r="L47" s="20" t="n">
        <v>5.7591805</v>
      </c>
      <c r="M47" s="18" t="s">
        <v>327</v>
      </c>
      <c r="N47" s="20" t="s">
        <v>327</v>
      </c>
      <c r="O47" s="18" t="s">
        <v>327</v>
      </c>
      <c r="P47" s="20" t="s">
        <v>327</v>
      </c>
      <c r="Q47" s="18" t="s">
        <v>327</v>
      </c>
      <c r="R47" s="20" t="s">
        <v>327</v>
      </c>
      <c r="S47" s="18" t="n">
        <v>431.25762382</v>
      </c>
      <c r="T47" s="20" t="n">
        <v>5.30603066</v>
      </c>
    </row>
    <row r="48" spans="1:20">
      <c r="A48" s="15" t="s">
        <v>368</v>
      </c>
      <c r="B48" s="17" t="n">
        <v>9841</v>
      </c>
      <c r="C48" s="18">
        <f>(35.0/B48*100)</f>
        <v/>
      </c>
      <c r="D48" s="19" t="n">
        <v>9806</v>
      </c>
      <c r="E48" s="18" t="n">
        <v>485.10895707</v>
      </c>
      <c r="F48" s="20" t="n">
        <v>4.90908758</v>
      </c>
      <c r="G48" s="18" t="n">
        <v>522.6660662</v>
      </c>
      <c r="H48" s="20" t="n">
        <v>5.4803403</v>
      </c>
      <c r="I48" s="18" t="n">
        <v>517.88501588</v>
      </c>
      <c r="J48" s="20" t="n">
        <v>7.81245679</v>
      </c>
      <c r="K48" s="18" t="n">
        <v>542.79170325</v>
      </c>
      <c r="L48" s="20" t="n">
        <v>4.9861477</v>
      </c>
      <c r="M48" s="18" t="s">
        <v>327</v>
      </c>
      <c r="N48" s="20" t="s">
        <v>327</v>
      </c>
      <c r="O48" s="18" t="s">
        <v>327</v>
      </c>
      <c r="P48" s="20" t="s">
        <v>327</v>
      </c>
      <c r="Q48" s="18" t="s">
        <v>327</v>
      </c>
      <c r="R48" s="20" t="s">
        <v>327</v>
      </c>
      <c r="S48" s="18" t="n">
        <v>455.17906516</v>
      </c>
      <c r="T48" s="20" t="n">
        <v>12.03290051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(167.0/B52*100)</f>
        <v/>
      </c>
      <c r="D52" s="19" t="n">
        <v>5642</v>
      </c>
      <c r="E52" s="18" t="n">
        <v>419.28879109</v>
      </c>
      <c r="F52" s="20" t="n">
        <v>3.48831821</v>
      </c>
      <c r="G52" s="18" t="n">
        <v>466.01208647</v>
      </c>
      <c r="H52" s="20" t="n">
        <v>3.59830607</v>
      </c>
      <c r="I52" s="18" t="n">
        <v>492.43965953</v>
      </c>
      <c r="J52" s="20" t="n">
        <v>4.51051506</v>
      </c>
      <c r="K52" s="18" t="n">
        <v>495.27558043</v>
      </c>
      <c r="L52" s="20" t="n">
        <v>2.64875787</v>
      </c>
      <c r="M52" s="18" t="s">
        <v>327</v>
      </c>
      <c r="N52" s="20" t="s">
        <v>327</v>
      </c>
      <c r="O52" s="18" t="s">
        <v>327</v>
      </c>
      <c r="P52" s="20" t="s">
        <v>327</v>
      </c>
      <c r="Q52" s="18" t="s">
        <v>327</v>
      </c>
      <c r="R52" s="20" t="s">
        <v>327</v>
      </c>
      <c r="S52" s="18" t="n">
        <v>430.65626367</v>
      </c>
      <c r="T52" s="20" t="n">
        <v>6.28726735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(98.0/B56*100)</f>
        <v/>
      </c>
      <c r="D56" s="19" t="n">
        <v>5261</v>
      </c>
      <c r="E56" s="18" t="n">
        <v>506.83838109</v>
      </c>
      <c r="F56" s="20" t="n">
        <v>3.61137181</v>
      </c>
      <c r="G56" s="18" t="n">
        <v>520.79586811</v>
      </c>
      <c r="H56" s="20" t="n">
        <v>3.03729045</v>
      </c>
      <c r="I56" s="18" t="n">
        <v>529.8150053099999</v>
      </c>
      <c r="J56" s="20" t="n">
        <v>4.98899568</v>
      </c>
      <c r="K56" s="18" t="n">
        <v>532.3016706</v>
      </c>
      <c r="L56" s="20" t="n">
        <v>3.04993536</v>
      </c>
      <c r="M56" s="18" t="s">
        <v>327</v>
      </c>
      <c r="N56" s="20" t="s">
        <v>327</v>
      </c>
      <c r="O56" s="18" t="s">
        <v>327</v>
      </c>
      <c r="P56" s="20" t="s">
        <v>327</v>
      </c>
      <c r="Q56" s="18" t="s">
        <v>327</v>
      </c>
      <c r="R56" s="20" t="s">
        <v>327</v>
      </c>
      <c r="S56" s="18" t="n">
        <v>513.98855621</v>
      </c>
      <c r="T56" s="20" t="n">
        <v>10.19519536</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(349.0/B61*100)</f>
        <v/>
      </c>
      <c r="D61" s="19" t="n">
        <v>6176</v>
      </c>
      <c r="E61" s="18" t="n">
        <v>427.49094621</v>
      </c>
      <c r="F61" s="20" t="n">
        <v>3.22818611</v>
      </c>
      <c r="G61" s="18" t="n">
        <v>482.71383521</v>
      </c>
      <c r="H61" s="20" t="n">
        <v>4.19140879</v>
      </c>
      <c r="I61" s="18" t="n">
        <v>484.82797883</v>
      </c>
      <c r="J61" s="20" t="n">
        <v>5.11350336</v>
      </c>
      <c r="K61" s="18" t="n">
        <v>496.33966247</v>
      </c>
      <c r="L61" s="20" t="n">
        <v>3.04081666</v>
      </c>
      <c r="M61" s="18" t="s">
        <v>327</v>
      </c>
      <c r="N61" s="20" t="s">
        <v>327</v>
      </c>
      <c r="O61" s="18" t="s">
        <v>327</v>
      </c>
      <c r="P61" s="20" t="s">
        <v>327</v>
      </c>
      <c r="Q61" s="18" t="s">
        <v>327</v>
      </c>
      <c r="R61" s="20" t="s">
        <v>327</v>
      </c>
      <c r="S61" s="18" t="n">
        <v>428.51226617</v>
      </c>
      <c r="T61" s="20" t="n">
        <v>6.03244504</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(537.0/B67*100)</f>
        <v/>
      </c>
      <c r="D67" s="19" t="n">
        <v>6434</v>
      </c>
      <c r="E67" s="18" t="n">
        <v>363.50486104</v>
      </c>
      <c r="F67" s="20" t="n">
        <v>2.64053842</v>
      </c>
      <c r="G67" s="18" t="n">
        <v>429.66020284</v>
      </c>
      <c r="H67" s="20" t="n">
        <v>3.00449827</v>
      </c>
      <c r="I67" s="18" t="n">
        <v>410.29269808</v>
      </c>
      <c r="J67" s="20" t="n">
        <v>7.60295191</v>
      </c>
      <c r="K67" s="18" t="n">
        <v>420.0437209</v>
      </c>
      <c r="L67" s="20" t="n">
        <v>3.02899917</v>
      </c>
      <c r="M67" s="18" t="s">
        <v>327</v>
      </c>
      <c r="N67" s="20" t="s">
        <v>327</v>
      </c>
      <c r="O67" s="18" t="s">
        <v>327</v>
      </c>
      <c r="P67" s="20" t="s">
        <v>327</v>
      </c>
      <c r="Q67" s="18" t="s">
        <v>327</v>
      </c>
      <c r="R67" s="20" t="s">
        <v>327</v>
      </c>
      <c r="S67" s="18" t="n">
        <v>359.9821673</v>
      </c>
      <c r="T67" s="20" t="n">
        <v>7.25440787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(440.0/B73*100)</f>
        <v/>
      </c>
      <c r="D73" s="19" t="n">
        <v>7809</v>
      </c>
      <c r="E73" s="18" t="n">
        <v>407.78769673</v>
      </c>
      <c r="F73" s="20" t="n">
        <v>2.62814332</v>
      </c>
      <c r="G73" s="18" t="n">
        <v>432.24940013</v>
      </c>
      <c r="H73" s="20" t="n">
        <v>3.98648692</v>
      </c>
      <c r="I73" s="18" t="n">
        <v>419.55082247</v>
      </c>
      <c r="J73" s="20" t="n">
        <v>5.15490587</v>
      </c>
      <c r="K73" s="18" t="n">
        <v>436.64710397</v>
      </c>
      <c r="L73" s="20" t="n">
        <v>4.0407012</v>
      </c>
      <c r="M73" s="18" t="s">
        <v>327</v>
      </c>
      <c r="N73" s="20" t="s">
        <v>327</v>
      </c>
      <c r="O73" s="18" t="s">
        <v>327</v>
      </c>
      <c r="P73" s="20" t="s">
        <v>327</v>
      </c>
      <c r="Q73" s="18" t="s">
        <v>327</v>
      </c>
      <c r="R73" s="20" t="s">
        <v>327</v>
      </c>
      <c r="S73" s="18" t="n">
        <v>389.24221949</v>
      </c>
      <c r="T73" s="20" t="n">
        <v>6.80958978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517</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465.10559139</v>
      </c>
      <c r="F7" s="20" t="n">
        <v>3.31943134</v>
      </c>
      <c r="G7" s="18" t="n">
        <v>503.15737935</v>
      </c>
      <c r="H7" s="20" t="n">
        <v>2.71140447</v>
      </c>
      <c r="I7" s="18" t="n">
        <v>513.6659439</v>
      </c>
      <c r="J7" s="20" t="n">
        <v>6.53142014</v>
      </c>
      <c r="K7" s="18" t="n">
        <v>532.62819896</v>
      </c>
      <c r="L7" s="20" t="n">
        <v>2.07466195</v>
      </c>
      <c r="M7" s="18" t="s">
        <v>327</v>
      </c>
      <c r="N7" s="20" t="s">
        <v>327</v>
      </c>
      <c r="O7" s="18" t="s">
        <v>327</v>
      </c>
      <c r="P7" s="20" t="s">
        <v>327</v>
      </c>
      <c r="Q7" s="18" t="s">
        <v>327</v>
      </c>
      <c r="R7" s="20" t="s">
        <v>327</v>
      </c>
      <c r="S7" s="18" t="n">
        <v>484.11893087</v>
      </c>
      <c r="T7" s="20" t="n">
        <v>3.9871679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(8078.0/B9*100)</f>
        <v/>
      </c>
      <c r="D9" s="19" t="n">
        <v>1573</v>
      </c>
      <c r="E9" s="18" t="n">
        <v>440.06927476</v>
      </c>
      <c r="F9" s="20" t="n">
        <v>8.16628914</v>
      </c>
      <c r="G9" s="18" t="n">
        <v>479.38747495</v>
      </c>
      <c r="H9" s="20" t="n">
        <v>6.14585509</v>
      </c>
      <c r="I9" s="18" t="n">
        <v>499.92015736</v>
      </c>
      <c r="J9" s="20" t="n">
        <v>7.62922236</v>
      </c>
      <c r="K9" s="18" t="s">
        <v>327</v>
      </c>
      <c r="L9" s="20" t="s">
        <v>327</v>
      </c>
      <c r="M9" s="18" t="s">
        <v>327</v>
      </c>
      <c r="N9" s="20" t="s">
        <v>327</v>
      </c>
      <c r="O9" s="18" t="n">
        <v>374.78530698</v>
      </c>
      <c r="P9" s="20" t="n">
        <v>11.62763904</v>
      </c>
      <c r="Q9" s="18" t="s">
        <v>327</v>
      </c>
      <c r="R9" s="20" t="s">
        <v>327</v>
      </c>
      <c r="S9" s="18" t="n">
        <v>455.4331621</v>
      </c>
      <c r="T9" s="20" t="n">
        <v>6.00422783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(206.0/B13*100)</f>
        <v/>
      </c>
      <c r="D13" s="19" t="n">
        <v>6955</v>
      </c>
      <c r="E13" s="18" t="n">
        <v>439.27134158</v>
      </c>
      <c r="F13" s="20" t="n">
        <v>6.43327236</v>
      </c>
      <c r="G13" s="18" t="n">
        <v>444.44722801</v>
      </c>
      <c r="H13" s="20" t="n">
        <v>6.21694974</v>
      </c>
      <c r="I13" s="18" t="n">
        <v>479.04955049</v>
      </c>
      <c r="J13" s="20" t="n">
        <v>12.77026918</v>
      </c>
      <c r="K13" s="18" t="n">
        <v>514.6732124</v>
      </c>
      <c r="L13" s="20" t="n">
        <v>2.46720168</v>
      </c>
      <c r="M13" s="18" t="s">
        <v>327</v>
      </c>
      <c r="N13" s="20" t="s">
        <v>327</v>
      </c>
      <c r="O13" s="18" t="n">
        <v>436.36003517</v>
      </c>
      <c r="P13" s="20" t="n">
        <v>6.43426798</v>
      </c>
      <c r="Q13" s="18" t="s">
        <v>327</v>
      </c>
      <c r="R13" s="20" t="s">
        <v>327</v>
      </c>
      <c r="S13" s="18" t="n">
        <v>451.80395441</v>
      </c>
      <c r="T13" s="20" t="n">
        <v>5.61752842</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(62.0/B18*100)</f>
        <v/>
      </c>
      <c r="D18" s="19" t="n">
        <v>5470</v>
      </c>
      <c r="E18" s="18" t="n">
        <v>396.63893634</v>
      </c>
      <c r="F18" s="20" t="n">
        <v>4.21324967</v>
      </c>
      <c r="G18" s="18" t="n">
        <v>466.85450008</v>
      </c>
      <c r="H18" s="20" t="n">
        <v>3.63559536</v>
      </c>
      <c r="I18" s="18" t="n">
        <v>483.78752819</v>
      </c>
      <c r="J18" s="20" t="n">
        <v>3.67968933</v>
      </c>
      <c r="K18" s="18" t="n">
        <v>454.20344007</v>
      </c>
      <c r="L18" s="20" t="n">
        <v>5.11545222</v>
      </c>
      <c r="M18" s="18" t="s">
        <v>327</v>
      </c>
      <c r="N18" s="20" t="s">
        <v>327</v>
      </c>
      <c r="O18" s="18" t="s">
        <v>327</v>
      </c>
      <c r="P18" s="20" t="s">
        <v>327</v>
      </c>
      <c r="Q18" s="18" t="s">
        <v>327</v>
      </c>
      <c r="R18" s="20" t="s">
        <v>327</v>
      </c>
      <c r="S18" s="18" t="n">
        <v>405.59408418</v>
      </c>
      <c r="T18" s="20" t="n">
        <v>8.44718228</v>
      </c>
    </row>
    <row r="19" spans="1:20">
      <c r="A19" s="15" t="s">
        <v>339</v>
      </c>
      <c r="B19" s="17" t="n">
        <v>5658</v>
      </c>
      <c r="C19" s="18">
        <f>(315.0/B19*100)</f>
        <v/>
      </c>
      <c r="D19" s="19" t="n">
        <v>5343</v>
      </c>
      <c r="E19" s="18" t="n">
        <v>417.30679321</v>
      </c>
      <c r="F19" s="20" t="n">
        <v>7.80000259</v>
      </c>
      <c r="G19" s="18" t="n">
        <v>457.51562705</v>
      </c>
      <c r="H19" s="20" t="n">
        <v>4.52690873</v>
      </c>
      <c r="I19" s="18" t="n">
        <v>485.6033213</v>
      </c>
      <c r="J19" s="20" t="n">
        <v>4.89424362</v>
      </c>
      <c r="K19" s="18" t="n">
        <v>494.0257269</v>
      </c>
      <c r="L19" s="20" t="n">
        <v>2.65626595</v>
      </c>
      <c r="M19" s="18" t="s">
        <v>327</v>
      </c>
      <c r="N19" s="20" t="s">
        <v>327</v>
      </c>
      <c r="O19" s="18" t="s">
        <v>327</v>
      </c>
      <c r="P19" s="20" t="s">
        <v>327</v>
      </c>
      <c r="Q19" s="18" t="s">
        <v>327</v>
      </c>
      <c r="R19" s="20" t="s">
        <v>327</v>
      </c>
      <c r="S19" s="18" t="n">
        <v>436.00067484</v>
      </c>
      <c r="T19" s="20" t="n">
        <v>6.63721323</v>
      </c>
    </row>
    <row r="20" spans="1:20">
      <c r="A20" s="15" t="s">
        <v>340</v>
      </c>
      <c r="B20" s="17" t="n">
        <v>3371</v>
      </c>
      <c r="C20" s="18">
        <f>(82.0/B20*100)</f>
        <v/>
      </c>
      <c r="D20" s="19" t="n">
        <v>3289</v>
      </c>
      <c r="E20" s="18" t="n">
        <v>429.10490491</v>
      </c>
      <c r="F20" s="20" t="n">
        <v>8.190039519999999</v>
      </c>
      <c r="G20" s="18" t="n">
        <v>455.79342157</v>
      </c>
      <c r="H20" s="20" t="n">
        <v>4.07697783</v>
      </c>
      <c r="I20" s="18" t="n">
        <v>443.32466224</v>
      </c>
      <c r="J20" s="20" t="n">
        <v>9.49034543</v>
      </c>
      <c r="K20" s="18" t="n">
        <v>489.50115944</v>
      </c>
      <c r="L20" s="20" t="n">
        <v>2.03805847</v>
      </c>
      <c r="M20" s="18" t="s">
        <v>327</v>
      </c>
      <c r="N20" s="20" t="s">
        <v>327</v>
      </c>
      <c r="O20" s="18" t="s">
        <v>327</v>
      </c>
      <c r="P20" s="20" t="s">
        <v>327</v>
      </c>
      <c r="Q20" s="18" t="s">
        <v>327</v>
      </c>
      <c r="R20" s="20" t="s">
        <v>327</v>
      </c>
      <c r="S20" s="18" t="n">
        <v>426.03331017</v>
      </c>
      <c r="T20" s="20" t="n">
        <v>5.77692242</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(714.0/B23*100)</f>
        <v/>
      </c>
      <c r="D23" s="19" t="n">
        <v>10869</v>
      </c>
      <c r="E23" s="18" t="n">
        <v>417.22731925</v>
      </c>
      <c r="F23" s="20" t="n">
        <v>5.49928549</v>
      </c>
      <c r="G23" s="18" t="n">
        <v>464.93584903</v>
      </c>
      <c r="H23" s="20" t="n">
        <v>3.69034512</v>
      </c>
      <c r="I23" s="18" t="n">
        <v>488.56342933</v>
      </c>
      <c r="J23" s="20" t="n">
        <v>5.57367683</v>
      </c>
      <c r="K23" s="18" t="n">
        <v>503.17371687</v>
      </c>
      <c r="L23" s="20" t="n">
        <v>2.69439212</v>
      </c>
      <c r="M23" s="18" t="s">
        <v>327</v>
      </c>
      <c r="N23" s="20" t="s">
        <v>327</v>
      </c>
      <c r="O23" s="18" t="s">
        <v>327</v>
      </c>
      <c r="P23" s="20" t="s">
        <v>327</v>
      </c>
      <c r="Q23" s="18" t="s">
        <v>327</v>
      </c>
      <c r="R23" s="20" t="s">
        <v>327</v>
      </c>
      <c r="S23" s="18" t="n">
        <v>436.89739922</v>
      </c>
      <c r="T23" s="20" t="n">
        <v>5.25585525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(38.0/B25*100)</f>
        <v/>
      </c>
      <c r="D25" s="19" t="n">
        <v>5543</v>
      </c>
      <c r="E25" s="18" t="n">
        <v>482.17616916</v>
      </c>
      <c r="F25" s="20" t="n">
        <v>6.30098727</v>
      </c>
      <c r="G25" s="18" t="n">
        <v>527.95768704</v>
      </c>
      <c r="H25" s="20" t="n">
        <v>3.35523554</v>
      </c>
      <c r="I25" s="18" t="n">
        <v>543.27556659</v>
      </c>
      <c r="J25" s="20" t="n">
        <v>4.34079285</v>
      </c>
      <c r="K25" s="18" t="n">
        <v>487.54341912</v>
      </c>
      <c r="L25" s="20" t="n">
        <v>5.03750822</v>
      </c>
      <c r="M25" s="18" t="s">
        <v>327</v>
      </c>
      <c r="N25" s="20" t="s">
        <v>327</v>
      </c>
      <c r="O25" s="18" t="s">
        <v>327</v>
      </c>
      <c r="P25" s="20" t="s">
        <v>327</v>
      </c>
      <c r="Q25" s="18" t="s">
        <v>327</v>
      </c>
      <c r="R25" s="20" t="s">
        <v>327</v>
      </c>
      <c r="S25" s="18" t="n">
        <v>470.89454564</v>
      </c>
      <c r="T25" s="20" t="n">
        <v>9.710814020000001</v>
      </c>
    </row>
    <row r="26" spans="1:20">
      <c r="A26" s="15" t="s">
        <v>346</v>
      </c>
      <c r="B26" s="17" t="n">
        <v>4869</v>
      </c>
      <c r="C26" s="18">
        <f>(204.0/B26*100)</f>
        <v/>
      </c>
      <c r="D26" s="19" t="n">
        <v>4665</v>
      </c>
      <c r="E26" s="18" t="n">
        <v>460.62806308</v>
      </c>
      <c r="F26" s="20" t="n">
        <v>4.60604413</v>
      </c>
      <c r="G26" s="18" t="n">
        <v>482.7264113</v>
      </c>
      <c r="H26" s="20" t="n">
        <v>2.48008116</v>
      </c>
      <c r="I26" s="18" t="n">
        <v>483.58275605</v>
      </c>
      <c r="J26" s="20" t="n">
        <v>4.7995732</v>
      </c>
      <c r="K26" s="18" t="n">
        <v>510.65893914</v>
      </c>
      <c r="L26" s="20" t="n">
        <v>2.28589669</v>
      </c>
      <c r="M26" s="18" t="s">
        <v>327</v>
      </c>
      <c r="N26" s="20" t="s">
        <v>327</v>
      </c>
      <c r="O26" s="18" t="s">
        <v>327</v>
      </c>
      <c r="P26" s="20" t="s">
        <v>327</v>
      </c>
      <c r="Q26" s="18" t="s">
        <v>327</v>
      </c>
      <c r="R26" s="20" t="s">
        <v>327</v>
      </c>
      <c r="S26" s="18" t="n">
        <v>461.40991296</v>
      </c>
      <c r="T26" s="20" t="n">
        <v>6.00223294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462.18883749</v>
      </c>
      <c r="F32" s="20" t="n">
        <v>4.76754112</v>
      </c>
      <c r="G32" s="18" t="n">
        <v>488.3854764</v>
      </c>
      <c r="H32" s="20" t="n">
        <v>3.43889655</v>
      </c>
      <c r="I32" s="18" t="n">
        <v>508.68787046</v>
      </c>
      <c r="J32" s="20" t="n">
        <v>4.54973147</v>
      </c>
      <c r="K32" s="18" t="n">
        <v>525.12986586</v>
      </c>
      <c r="L32" s="20" t="n">
        <v>3.29669784</v>
      </c>
      <c r="M32" s="18" t="s">
        <v>327</v>
      </c>
      <c r="N32" s="20" t="s">
        <v>327</v>
      </c>
      <c r="O32" s="18" t="s">
        <v>327</v>
      </c>
      <c r="P32" s="20" t="s">
        <v>327</v>
      </c>
      <c r="Q32" s="18" t="s">
        <v>327</v>
      </c>
      <c r="R32" s="20" t="s">
        <v>327</v>
      </c>
      <c r="S32" s="18" t="n">
        <v>460.47075084</v>
      </c>
      <c r="T32" s="20" t="n">
        <v>8.06847121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(154.0/B34*100)</f>
        <v/>
      </c>
      <c r="D34" s="19" t="n">
        <v>6196</v>
      </c>
      <c r="E34" s="18" t="n">
        <v>417.75240395</v>
      </c>
      <c r="F34" s="20" t="n">
        <v>3.92792429</v>
      </c>
      <c r="G34" s="18" t="n">
        <v>457.43081878</v>
      </c>
      <c r="H34" s="20" t="n">
        <v>3.19964336</v>
      </c>
      <c r="I34" s="18" t="n">
        <v>474.57549176</v>
      </c>
      <c r="J34" s="20" t="n">
        <v>5.0319973</v>
      </c>
      <c r="K34" s="18" t="n">
        <v>487.66758785</v>
      </c>
      <c r="L34" s="20" t="n">
        <v>3.34829575</v>
      </c>
      <c r="M34" s="18" t="s">
        <v>327</v>
      </c>
      <c r="N34" s="20" t="s">
        <v>327</v>
      </c>
      <c r="O34" s="18" t="n">
        <v>306.56969545</v>
      </c>
      <c r="P34" s="20" t="n">
        <v>10.27624616</v>
      </c>
      <c r="Q34" s="18" t="s">
        <v>327</v>
      </c>
      <c r="R34" s="20" t="s">
        <v>327</v>
      </c>
      <c r="S34" s="18" t="n">
        <v>439.19177932</v>
      </c>
      <c r="T34" s="20" t="n">
        <v>5.21497156</v>
      </c>
    </row>
    <row r="35" spans="1:20">
      <c r="A35" s="15" t="s">
        <v>355</v>
      </c>
      <c r="B35" s="17" t="n">
        <v>6406</v>
      </c>
      <c r="C35" s="18">
        <f>(142.0/B35*100)</f>
        <v/>
      </c>
      <c r="D35" s="19" t="n">
        <v>6264</v>
      </c>
      <c r="E35" s="18" t="n">
        <v>480.78309668</v>
      </c>
      <c r="F35" s="20" t="n">
        <v>4.85621845</v>
      </c>
      <c r="G35" s="18" t="n">
        <v>516.01929805</v>
      </c>
      <c r="H35" s="20" t="n">
        <v>2.97902916</v>
      </c>
      <c r="I35" s="18" t="n">
        <v>517.11187333</v>
      </c>
      <c r="J35" s="20" t="n">
        <v>3.62962559</v>
      </c>
      <c r="K35" s="18" t="n">
        <v>527.56657117</v>
      </c>
      <c r="L35" s="20" t="n">
        <v>3.23514246</v>
      </c>
      <c r="M35" s="18" t="s">
        <v>327</v>
      </c>
      <c r="N35" s="20" t="s">
        <v>327</v>
      </c>
      <c r="O35" s="18" t="n">
        <v>374.85244494</v>
      </c>
      <c r="P35" s="20" t="n">
        <v>5.84040672</v>
      </c>
      <c r="Q35" s="18" t="s">
        <v>327</v>
      </c>
      <c r="R35" s="20" t="s">
        <v>327</v>
      </c>
      <c r="S35" s="18" t="n">
        <v>511.08324355</v>
      </c>
      <c r="T35" s="20" t="n">
        <v>4.28805814</v>
      </c>
    </row>
    <row r="36" spans="1:20">
      <c r="A36" s="15" t="s">
        <v>356</v>
      </c>
      <c r="B36" s="17" t="n">
        <v>6736</v>
      </c>
      <c r="C36" s="18">
        <f>(152.0/B36*100)</f>
        <v/>
      </c>
      <c r="D36" s="19" t="n">
        <v>6584</v>
      </c>
      <c r="E36" s="18" t="n">
        <v>430.19497406</v>
      </c>
      <c r="F36" s="20" t="n">
        <v>6.80311225</v>
      </c>
      <c r="G36" s="18" t="n">
        <v>470.4925175</v>
      </c>
      <c r="H36" s="20" t="n">
        <v>2.92295367</v>
      </c>
      <c r="I36" s="18" t="n">
        <v>500.5253912</v>
      </c>
      <c r="J36" s="20" t="n">
        <v>3.314449</v>
      </c>
      <c r="K36" s="18" t="n">
        <v>509.62381235</v>
      </c>
      <c r="L36" s="20" t="n">
        <v>2.37053049</v>
      </c>
      <c r="M36" s="18" t="s">
        <v>327</v>
      </c>
      <c r="N36" s="20" t="s">
        <v>327</v>
      </c>
      <c r="O36" s="18" t="s">
        <v>327</v>
      </c>
      <c r="P36" s="20" t="s">
        <v>327</v>
      </c>
      <c r="Q36" s="18" t="s">
        <v>327</v>
      </c>
      <c r="R36" s="20" t="s">
        <v>327</v>
      </c>
      <c r="S36" s="18" t="n">
        <v>464.05964936</v>
      </c>
      <c r="T36" s="20" t="n">
        <v>4.2203346</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(5832.0/B40*100)</f>
        <v/>
      </c>
      <c r="D40" s="19" t="n">
        <v>8325</v>
      </c>
      <c r="E40" s="18" t="n">
        <v>453.74102192</v>
      </c>
      <c r="F40" s="20" t="n">
        <v>4.59216183</v>
      </c>
      <c r="G40" s="18" t="n">
        <v>513.58384155</v>
      </c>
      <c r="H40" s="20" t="n">
        <v>3.3727979</v>
      </c>
      <c r="I40" s="18" t="n">
        <v>507.60766955</v>
      </c>
      <c r="J40" s="20" t="n">
        <v>6.9279515</v>
      </c>
      <c r="K40" s="18" t="n">
        <v>536.82517338</v>
      </c>
      <c r="L40" s="20" t="n">
        <v>4.35557488</v>
      </c>
      <c r="M40" s="18" t="s">
        <v>327</v>
      </c>
      <c r="N40" s="20" t="s">
        <v>327</v>
      </c>
      <c r="O40" s="18" t="n">
        <v>496.75531263</v>
      </c>
      <c r="P40" s="20" t="n">
        <v>2.35939816</v>
      </c>
      <c r="Q40" s="18" t="s">
        <v>327</v>
      </c>
      <c r="R40" s="20" t="s">
        <v>327</v>
      </c>
      <c r="S40" s="18" t="n">
        <v>459.92574753</v>
      </c>
      <c r="T40" s="20" t="n">
        <v>6.62800837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(313.0/B47*100)</f>
        <v/>
      </c>
      <c r="D47" s="19" t="n">
        <v>5615</v>
      </c>
      <c r="E47" s="18" t="n">
        <v>422.89139429</v>
      </c>
      <c r="F47" s="20" t="n">
        <v>4.70986439</v>
      </c>
      <c r="G47" s="18" t="n">
        <v>467.13950527</v>
      </c>
      <c r="H47" s="20" t="n">
        <v>4.71973107</v>
      </c>
      <c r="I47" s="18" t="n">
        <v>478.15195742</v>
      </c>
      <c r="J47" s="20" t="n">
        <v>6.88566707</v>
      </c>
      <c r="K47" s="18" t="n">
        <v>444.8745071</v>
      </c>
      <c r="L47" s="20" t="n">
        <v>5.7591805</v>
      </c>
      <c r="M47" s="18" t="s">
        <v>327</v>
      </c>
      <c r="N47" s="20" t="s">
        <v>327</v>
      </c>
      <c r="O47" s="18" t="s">
        <v>327</v>
      </c>
      <c r="P47" s="20" t="s">
        <v>327</v>
      </c>
      <c r="Q47" s="18" t="s">
        <v>327</v>
      </c>
      <c r="R47" s="20" t="s">
        <v>327</v>
      </c>
      <c r="S47" s="18" t="n">
        <v>426.96345031</v>
      </c>
      <c r="T47" s="20" t="n">
        <v>5.15367998</v>
      </c>
    </row>
    <row r="48" spans="1:20">
      <c r="A48" s="15" t="s">
        <v>368</v>
      </c>
      <c r="B48" s="17" t="n">
        <v>9841</v>
      </c>
      <c r="C48" s="18">
        <f>(35.0/B48*100)</f>
        <v/>
      </c>
      <c r="D48" s="19" t="n">
        <v>9806</v>
      </c>
      <c r="E48" s="18" t="n">
        <v>492.23989948</v>
      </c>
      <c r="F48" s="20" t="n">
        <v>4.52669252</v>
      </c>
      <c r="G48" s="18" t="n">
        <v>517.55565131</v>
      </c>
      <c r="H48" s="20" t="n">
        <v>5.4577314</v>
      </c>
      <c r="I48" s="18" t="n">
        <v>508.72672374</v>
      </c>
      <c r="J48" s="20" t="n">
        <v>8.809020970000001</v>
      </c>
      <c r="K48" s="18" t="n">
        <v>542.79170325</v>
      </c>
      <c r="L48" s="20" t="n">
        <v>4.9861477</v>
      </c>
      <c r="M48" s="18" t="s">
        <v>327</v>
      </c>
      <c r="N48" s="20" t="s">
        <v>327</v>
      </c>
      <c r="O48" s="18" t="s">
        <v>327</v>
      </c>
      <c r="P48" s="20" t="s">
        <v>327</v>
      </c>
      <c r="Q48" s="18" t="s">
        <v>327</v>
      </c>
      <c r="R48" s="20" t="s">
        <v>327</v>
      </c>
      <c r="S48" s="18" t="n">
        <v>448.82135203</v>
      </c>
      <c r="T48" s="20" t="n">
        <v>12.24801004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(167.0/B52*100)</f>
        <v/>
      </c>
      <c r="D52" s="19" t="n">
        <v>5642</v>
      </c>
      <c r="E52" s="18" t="n">
        <v>420.75769349</v>
      </c>
      <c r="F52" s="20" t="n">
        <v>4.00289596</v>
      </c>
      <c r="G52" s="18" t="n">
        <v>462.57153449</v>
      </c>
      <c r="H52" s="20" t="n">
        <v>3.55932656</v>
      </c>
      <c r="I52" s="18" t="n">
        <v>490.13072979</v>
      </c>
      <c r="J52" s="20" t="n">
        <v>4.35778443</v>
      </c>
      <c r="K52" s="18" t="n">
        <v>495.27558043</v>
      </c>
      <c r="L52" s="20" t="n">
        <v>2.64875787</v>
      </c>
      <c r="M52" s="18" t="s">
        <v>327</v>
      </c>
      <c r="N52" s="20" t="s">
        <v>327</v>
      </c>
      <c r="O52" s="18" t="s">
        <v>327</v>
      </c>
      <c r="P52" s="20" t="s">
        <v>327</v>
      </c>
      <c r="Q52" s="18" t="s">
        <v>327</v>
      </c>
      <c r="R52" s="20" t="s">
        <v>327</v>
      </c>
      <c r="S52" s="18" t="n">
        <v>426.4160436</v>
      </c>
      <c r="T52" s="20" t="n">
        <v>6.10808148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(98.0/B56*100)</f>
        <v/>
      </c>
      <c r="D56" s="19" t="n">
        <v>5261</v>
      </c>
      <c r="E56" s="18" t="n">
        <v>504.07328002</v>
      </c>
      <c r="F56" s="20" t="n">
        <v>4.24845639</v>
      </c>
      <c r="G56" s="18" t="n">
        <v>521.8940972300001</v>
      </c>
      <c r="H56" s="20" t="n">
        <v>2.67442893</v>
      </c>
      <c r="I56" s="18" t="n">
        <v>528.12990061</v>
      </c>
      <c r="J56" s="20" t="n">
        <v>4.87538231</v>
      </c>
      <c r="K56" s="18" t="n">
        <v>532.3016706</v>
      </c>
      <c r="L56" s="20" t="n">
        <v>3.04993536</v>
      </c>
      <c r="M56" s="18" t="s">
        <v>327</v>
      </c>
      <c r="N56" s="20" t="s">
        <v>327</v>
      </c>
      <c r="O56" s="18" t="s">
        <v>327</v>
      </c>
      <c r="P56" s="20" t="s">
        <v>327</v>
      </c>
      <c r="Q56" s="18" t="s">
        <v>327</v>
      </c>
      <c r="R56" s="20" t="s">
        <v>327</v>
      </c>
      <c r="S56" s="18" t="n">
        <v>513.65786092</v>
      </c>
      <c r="T56" s="20" t="n">
        <v>9.822970290000001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(349.0/B61*100)</f>
        <v/>
      </c>
      <c r="D61" s="19" t="n">
        <v>6176</v>
      </c>
      <c r="E61" s="18" t="n">
        <v>433.50060321</v>
      </c>
      <c r="F61" s="20" t="n">
        <v>3.37172895</v>
      </c>
      <c r="G61" s="18" t="n">
        <v>471.58172686</v>
      </c>
      <c r="H61" s="20" t="n">
        <v>4.06236778</v>
      </c>
      <c r="I61" s="18" t="n">
        <v>485.85776933</v>
      </c>
      <c r="J61" s="20" t="n">
        <v>5.0798659</v>
      </c>
      <c r="K61" s="18" t="n">
        <v>496.33966247</v>
      </c>
      <c r="L61" s="20" t="n">
        <v>3.04081666</v>
      </c>
      <c r="M61" s="18" t="s">
        <v>327</v>
      </c>
      <c r="N61" s="20" t="s">
        <v>327</v>
      </c>
      <c r="O61" s="18" t="s">
        <v>327</v>
      </c>
      <c r="P61" s="20" t="s">
        <v>327</v>
      </c>
      <c r="Q61" s="18" t="s">
        <v>327</v>
      </c>
      <c r="R61" s="20" t="s">
        <v>327</v>
      </c>
      <c r="S61" s="18" t="n">
        <v>428.29677629</v>
      </c>
      <c r="T61" s="20" t="n">
        <v>5.8218677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(537.0/B67*100)</f>
        <v/>
      </c>
      <c r="D67" s="19" t="n">
        <v>6434</v>
      </c>
      <c r="E67" s="18" t="n">
        <v>368.46905592</v>
      </c>
      <c r="F67" s="20" t="n">
        <v>2.60503601</v>
      </c>
      <c r="G67" s="18" t="n">
        <v>409.56683875</v>
      </c>
      <c r="H67" s="20" t="n">
        <v>3.18917901</v>
      </c>
      <c r="I67" s="18" t="n">
        <v>411.09127755</v>
      </c>
      <c r="J67" s="20" t="n">
        <v>6.5235638</v>
      </c>
      <c r="K67" s="18" t="n">
        <v>420.0437209</v>
      </c>
      <c r="L67" s="20" t="n">
        <v>3.02899917</v>
      </c>
      <c r="M67" s="18" t="s">
        <v>327</v>
      </c>
      <c r="N67" s="20" t="s">
        <v>327</v>
      </c>
      <c r="O67" s="18" t="s">
        <v>327</v>
      </c>
      <c r="P67" s="20" t="s">
        <v>327</v>
      </c>
      <c r="Q67" s="18" t="s">
        <v>327</v>
      </c>
      <c r="R67" s="20" t="s">
        <v>327</v>
      </c>
      <c r="S67" s="18" t="n">
        <v>357.34110529</v>
      </c>
      <c r="T67" s="20" t="n">
        <v>5.44934962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(440.0/B73*100)</f>
        <v/>
      </c>
      <c r="D73" s="19" t="n">
        <v>7809</v>
      </c>
      <c r="E73" s="18" t="n">
        <v>410.00739392</v>
      </c>
      <c r="F73" s="20" t="n">
        <v>3.02113191</v>
      </c>
      <c r="G73" s="18" t="n">
        <v>430.88310798</v>
      </c>
      <c r="H73" s="20" t="n">
        <v>3.52846668</v>
      </c>
      <c r="I73" s="18" t="n">
        <v>411.47730121</v>
      </c>
      <c r="J73" s="20" t="n">
        <v>5.47812012</v>
      </c>
      <c r="K73" s="18" t="n">
        <v>436.64710397</v>
      </c>
      <c r="L73" s="20" t="n">
        <v>4.0407012</v>
      </c>
      <c r="M73" s="18" t="s">
        <v>327</v>
      </c>
      <c r="N73" s="20" t="s">
        <v>327</v>
      </c>
      <c r="O73" s="18" t="s">
        <v>327</v>
      </c>
      <c r="P73" s="20" t="s">
        <v>327</v>
      </c>
      <c r="Q73" s="18" t="s">
        <v>327</v>
      </c>
      <c r="R73" s="20" t="s">
        <v>327</v>
      </c>
      <c r="S73" s="18" t="n">
        <v>392.2514679</v>
      </c>
      <c r="T73" s="20" t="n">
        <v>6.80961548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518</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462.07652906</v>
      </c>
      <c r="F7" s="20" t="n">
        <v>3.40945751</v>
      </c>
      <c r="G7" s="18" t="n">
        <v>502.67760977</v>
      </c>
      <c r="H7" s="20" t="n">
        <v>2.82034037</v>
      </c>
      <c r="I7" s="18" t="n">
        <v>517.39189069</v>
      </c>
      <c r="J7" s="20" t="n">
        <v>5.93103377</v>
      </c>
      <c r="K7" s="18" t="n">
        <v>532.62819896</v>
      </c>
      <c r="L7" s="20" t="n">
        <v>2.07466195</v>
      </c>
      <c r="M7" s="18" t="s">
        <v>327</v>
      </c>
      <c r="N7" s="20" t="s">
        <v>327</v>
      </c>
      <c r="O7" s="18" t="s">
        <v>327</v>
      </c>
      <c r="P7" s="20" t="s">
        <v>327</v>
      </c>
      <c r="Q7" s="18" t="s">
        <v>327</v>
      </c>
      <c r="R7" s="20" t="s">
        <v>327</v>
      </c>
      <c r="S7" s="18" t="n">
        <v>484.49239068</v>
      </c>
      <c r="T7" s="20" t="n">
        <v>4.13003889</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(8078.0/B9*100)</f>
        <v/>
      </c>
      <c r="D9" s="19" t="n">
        <v>1573</v>
      </c>
      <c r="E9" s="18" t="n">
        <v>443.54681205</v>
      </c>
      <c r="F9" s="20" t="n">
        <v>7.36566459</v>
      </c>
      <c r="G9" s="18" t="n">
        <v>482.86540909</v>
      </c>
      <c r="H9" s="20" t="n">
        <v>5.60705379</v>
      </c>
      <c r="I9" s="18" t="n">
        <v>490.62878221</v>
      </c>
      <c r="J9" s="20" t="n">
        <v>7.86354757</v>
      </c>
      <c r="K9" s="18" t="s">
        <v>327</v>
      </c>
      <c r="L9" s="20" t="s">
        <v>327</v>
      </c>
      <c r="M9" s="18" t="s">
        <v>327</v>
      </c>
      <c r="N9" s="20" t="s">
        <v>327</v>
      </c>
      <c r="O9" s="18" t="n">
        <v>374.78530698</v>
      </c>
      <c r="P9" s="20" t="n">
        <v>11.62763904</v>
      </c>
      <c r="Q9" s="18" t="s">
        <v>327</v>
      </c>
      <c r="R9" s="20" t="s">
        <v>327</v>
      </c>
      <c r="S9" s="18" t="n">
        <v>453.87572666</v>
      </c>
      <c r="T9" s="20" t="n">
        <v>6.29034709</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(206.0/B13*100)</f>
        <v/>
      </c>
      <c r="D13" s="19" t="n">
        <v>6955</v>
      </c>
      <c r="E13" s="18" t="n">
        <v>438.50608341</v>
      </c>
      <c r="F13" s="20" t="n">
        <v>6.1621006</v>
      </c>
      <c r="G13" s="18" t="n">
        <v>445.75834671</v>
      </c>
      <c r="H13" s="20" t="n">
        <v>6.7699121</v>
      </c>
      <c r="I13" s="18" t="n">
        <v>464.8423099</v>
      </c>
      <c r="J13" s="20" t="n">
        <v>12.52296315</v>
      </c>
      <c r="K13" s="18" t="n">
        <v>514.6732124</v>
      </c>
      <c r="L13" s="20" t="n">
        <v>2.46720168</v>
      </c>
      <c r="M13" s="18" t="s">
        <v>327</v>
      </c>
      <c r="N13" s="20" t="s">
        <v>327</v>
      </c>
      <c r="O13" s="18" t="n">
        <v>436.36003517</v>
      </c>
      <c r="P13" s="20" t="n">
        <v>6.43426798</v>
      </c>
      <c r="Q13" s="18" t="s">
        <v>327</v>
      </c>
      <c r="R13" s="20" t="s">
        <v>327</v>
      </c>
      <c r="S13" s="18" t="n">
        <v>453.05834718</v>
      </c>
      <c r="T13" s="20" t="n">
        <v>5.70843351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(62.0/B18*100)</f>
        <v/>
      </c>
      <c r="D18" s="19" t="n">
        <v>5470</v>
      </c>
      <c r="E18" s="18" t="n">
        <v>396.39345972</v>
      </c>
      <c r="F18" s="20" t="n">
        <v>4.94062077</v>
      </c>
      <c r="G18" s="18" t="n">
        <v>469.37312053</v>
      </c>
      <c r="H18" s="20" t="n">
        <v>3.78064387</v>
      </c>
      <c r="I18" s="18" t="n">
        <v>477.57554885</v>
      </c>
      <c r="J18" s="20" t="n">
        <v>3.80552746</v>
      </c>
      <c r="K18" s="18" t="n">
        <v>454.20344007</v>
      </c>
      <c r="L18" s="20" t="n">
        <v>5.11545222</v>
      </c>
      <c r="M18" s="18" t="s">
        <v>327</v>
      </c>
      <c r="N18" s="20" t="s">
        <v>327</v>
      </c>
      <c r="O18" s="18" t="s">
        <v>327</v>
      </c>
      <c r="P18" s="20" t="s">
        <v>327</v>
      </c>
      <c r="Q18" s="18" t="s">
        <v>327</v>
      </c>
      <c r="R18" s="20" t="s">
        <v>327</v>
      </c>
      <c r="S18" s="18" t="n">
        <v>409.95324509</v>
      </c>
      <c r="T18" s="20" t="n">
        <v>7.65296386</v>
      </c>
    </row>
    <row r="19" spans="1:20">
      <c r="A19" s="15" t="s">
        <v>339</v>
      </c>
      <c r="B19" s="17" t="n">
        <v>5658</v>
      </c>
      <c r="C19" s="18">
        <f>(315.0/B19*100)</f>
        <v/>
      </c>
      <c r="D19" s="19" t="n">
        <v>5343</v>
      </c>
      <c r="E19" s="18" t="n">
        <v>412.29729991</v>
      </c>
      <c r="F19" s="20" t="n">
        <v>7.08369369</v>
      </c>
      <c r="G19" s="18" t="n">
        <v>459.99327129</v>
      </c>
      <c r="H19" s="20" t="n">
        <v>4.55730662</v>
      </c>
      <c r="I19" s="18" t="n">
        <v>484.13901595</v>
      </c>
      <c r="J19" s="20" t="n">
        <v>4.72298883</v>
      </c>
      <c r="K19" s="18" t="n">
        <v>494.0257269</v>
      </c>
      <c r="L19" s="20" t="n">
        <v>2.65626595</v>
      </c>
      <c r="M19" s="18" t="s">
        <v>327</v>
      </c>
      <c r="N19" s="20" t="s">
        <v>327</v>
      </c>
      <c r="O19" s="18" t="s">
        <v>327</v>
      </c>
      <c r="P19" s="20" t="s">
        <v>327</v>
      </c>
      <c r="Q19" s="18" t="s">
        <v>327</v>
      </c>
      <c r="R19" s="20" t="s">
        <v>327</v>
      </c>
      <c r="S19" s="18" t="n">
        <v>434.45627442</v>
      </c>
      <c r="T19" s="20" t="n">
        <v>6.42398708</v>
      </c>
    </row>
    <row r="20" spans="1:20">
      <c r="A20" s="15" t="s">
        <v>340</v>
      </c>
      <c r="B20" s="17" t="n">
        <v>3371</v>
      </c>
      <c r="C20" s="18">
        <f>(82.0/B20*100)</f>
        <v/>
      </c>
      <c r="D20" s="19" t="n">
        <v>3289</v>
      </c>
      <c r="E20" s="18" t="n">
        <v>427.10077449</v>
      </c>
      <c r="F20" s="20" t="n">
        <v>8.059017770000001</v>
      </c>
      <c r="G20" s="18" t="n">
        <v>456.67637717</v>
      </c>
      <c r="H20" s="20" t="n">
        <v>4.28597521</v>
      </c>
      <c r="I20" s="18" t="n">
        <v>443.1870798</v>
      </c>
      <c r="J20" s="20" t="n">
        <v>8.171585110000001</v>
      </c>
      <c r="K20" s="18" t="n">
        <v>489.50115944</v>
      </c>
      <c r="L20" s="20" t="n">
        <v>2.03805847</v>
      </c>
      <c r="M20" s="18" t="s">
        <v>327</v>
      </c>
      <c r="N20" s="20" t="s">
        <v>327</v>
      </c>
      <c r="O20" s="18" t="s">
        <v>327</v>
      </c>
      <c r="P20" s="20" t="s">
        <v>327</v>
      </c>
      <c r="Q20" s="18" t="s">
        <v>327</v>
      </c>
      <c r="R20" s="20" t="s">
        <v>327</v>
      </c>
      <c r="S20" s="18" t="n">
        <v>426.21956169</v>
      </c>
      <c r="T20" s="20" t="n">
        <v>5.98126155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(714.0/B23*100)</f>
        <v/>
      </c>
      <c r="D23" s="19" t="n">
        <v>10869</v>
      </c>
      <c r="E23" s="18" t="n">
        <v>421.06899765</v>
      </c>
      <c r="F23" s="20" t="n">
        <v>5.36316006</v>
      </c>
      <c r="G23" s="18" t="n">
        <v>461.96013964</v>
      </c>
      <c r="H23" s="20" t="n">
        <v>3.81076237</v>
      </c>
      <c r="I23" s="18" t="n">
        <v>487.33368711</v>
      </c>
      <c r="J23" s="20" t="n">
        <v>4.74755752</v>
      </c>
      <c r="K23" s="18" t="n">
        <v>503.17371687</v>
      </c>
      <c r="L23" s="20" t="n">
        <v>2.69439212</v>
      </c>
      <c r="M23" s="18" t="s">
        <v>327</v>
      </c>
      <c r="N23" s="20" t="s">
        <v>327</v>
      </c>
      <c r="O23" s="18" t="s">
        <v>327</v>
      </c>
      <c r="P23" s="20" t="s">
        <v>327</v>
      </c>
      <c r="Q23" s="18" t="s">
        <v>327</v>
      </c>
      <c r="R23" s="20" t="s">
        <v>327</v>
      </c>
      <c r="S23" s="18" t="n">
        <v>438.53836412</v>
      </c>
      <c r="T23" s="20" t="n">
        <v>5.56554059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(38.0/B25*100)</f>
        <v/>
      </c>
      <c r="D25" s="19" t="n">
        <v>5543</v>
      </c>
      <c r="E25" s="18" t="n">
        <v>491.07857429</v>
      </c>
      <c r="F25" s="20" t="n">
        <v>4.99746529</v>
      </c>
      <c r="G25" s="18" t="n">
        <v>527.5027768800001</v>
      </c>
      <c r="H25" s="20" t="n">
        <v>3.45068538</v>
      </c>
      <c r="I25" s="18" t="n">
        <v>544.86817109</v>
      </c>
      <c r="J25" s="20" t="n">
        <v>3.65618092</v>
      </c>
      <c r="K25" s="18" t="n">
        <v>487.54341912</v>
      </c>
      <c r="L25" s="20" t="n">
        <v>5.03750822</v>
      </c>
      <c r="M25" s="18" t="s">
        <v>327</v>
      </c>
      <c r="N25" s="20" t="s">
        <v>327</v>
      </c>
      <c r="O25" s="18" t="s">
        <v>327</v>
      </c>
      <c r="P25" s="20" t="s">
        <v>327</v>
      </c>
      <c r="Q25" s="18" t="s">
        <v>327</v>
      </c>
      <c r="R25" s="20" t="s">
        <v>327</v>
      </c>
      <c r="S25" s="18" t="n">
        <v>469.83575119</v>
      </c>
      <c r="T25" s="20" t="n">
        <v>9.901717140000001</v>
      </c>
    </row>
    <row r="26" spans="1:20">
      <c r="A26" s="15" t="s">
        <v>346</v>
      </c>
      <c r="B26" s="17" t="n">
        <v>4869</v>
      </c>
      <c r="C26" s="18">
        <f>(204.0/B26*100)</f>
        <v/>
      </c>
      <c r="D26" s="19" t="n">
        <v>4665</v>
      </c>
      <c r="E26" s="18" t="n">
        <v>461.26602587</v>
      </c>
      <c r="F26" s="20" t="n">
        <v>4.65482789</v>
      </c>
      <c r="G26" s="18" t="n">
        <v>481.89789291</v>
      </c>
      <c r="H26" s="20" t="n">
        <v>2.21528897</v>
      </c>
      <c r="I26" s="18" t="n">
        <v>487.60589115</v>
      </c>
      <c r="J26" s="20" t="n">
        <v>4.58249182</v>
      </c>
      <c r="K26" s="18" t="n">
        <v>510.65893914</v>
      </c>
      <c r="L26" s="20" t="n">
        <v>2.28589669</v>
      </c>
      <c r="M26" s="18" t="s">
        <v>327</v>
      </c>
      <c r="N26" s="20" t="s">
        <v>327</v>
      </c>
      <c r="O26" s="18" t="s">
        <v>327</v>
      </c>
      <c r="P26" s="20" t="s">
        <v>327</v>
      </c>
      <c r="Q26" s="18" t="s">
        <v>327</v>
      </c>
      <c r="R26" s="20" t="s">
        <v>327</v>
      </c>
      <c r="S26" s="18" t="n">
        <v>458.0703195</v>
      </c>
      <c r="T26" s="20" t="n">
        <v>6.22317007</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453.06105517</v>
      </c>
      <c r="F32" s="20" t="n">
        <v>4.32381374</v>
      </c>
      <c r="G32" s="18" t="n">
        <v>492.79441666</v>
      </c>
      <c r="H32" s="20" t="n">
        <v>3.39093587</v>
      </c>
      <c r="I32" s="18" t="n">
        <v>503.17151188</v>
      </c>
      <c r="J32" s="20" t="n">
        <v>4.19441824</v>
      </c>
      <c r="K32" s="18" t="n">
        <v>525.12986586</v>
      </c>
      <c r="L32" s="20" t="n">
        <v>3.29669784</v>
      </c>
      <c r="M32" s="18" t="s">
        <v>327</v>
      </c>
      <c r="N32" s="20" t="s">
        <v>327</v>
      </c>
      <c r="O32" s="18" t="s">
        <v>327</v>
      </c>
      <c r="P32" s="20" t="s">
        <v>327</v>
      </c>
      <c r="Q32" s="18" t="s">
        <v>327</v>
      </c>
      <c r="R32" s="20" t="s">
        <v>327</v>
      </c>
      <c r="S32" s="18" t="n">
        <v>461.49021136</v>
      </c>
      <c r="T32" s="20" t="n">
        <v>8.661726460000001</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(154.0/B34*100)</f>
        <v/>
      </c>
      <c r="D34" s="19" t="n">
        <v>6196</v>
      </c>
      <c r="E34" s="18" t="n">
        <v>413.51662</v>
      </c>
      <c r="F34" s="20" t="n">
        <v>3.97353095</v>
      </c>
      <c r="G34" s="18" t="n">
        <v>460.21956031</v>
      </c>
      <c r="H34" s="20" t="n">
        <v>3.09451065</v>
      </c>
      <c r="I34" s="18" t="n">
        <v>464.39285768</v>
      </c>
      <c r="J34" s="20" t="n">
        <v>5.35169703</v>
      </c>
      <c r="K34" s="18" t="n">
        <v>487.66758785</v>
      </c>
      <c r="L34" s="20" t="n">
        <v>3.34829575</v>
      </c>
      <c r="M34" s="18" t="s">
        <v>327</v>
      </c>
      <c r="N34" s="20" t="s">
        <v>327</v>
      </c>
      <c r="O34" s="18" t="n">
        <v>306.56969545</v>
      </c>
      <c r="P34" s="20" t="n">
        <v>10.27624616</v>
      </c>
      <c r="Q34" s="18" t="s">
        <v>327</v>
      </c>
      <c r="R34" s="20" t="s">
        <v>327</v>
      </c>
      <c r="S34" s="18" t="n">
        <v>443.81413856</v>
      </c>
      <c r="T34" s="20" t="n">
        <v>5.32076504</v>
      </c>
    </row>
    <row r="35" spans="1:20">
      <c r="A35" s="15" t="s">
        <v>355</v>
      </c>
      <c r="B35" s="17" t="n">
        <v>6406</v>
      </c>
      <c r="C35" s="18">
        <f>(142.0/B35*100)</f>
        <v/>
      </c>
      <c r="D35" s="19" t="n">
        <v>6264</v>
      </c>
      <c r="E35" s="18" t="n">
        <v>482.87646442</v>
      </c>
      <c r="F35" s="20" t="n">
        <v>4.56684244</v>
      </c>
      <c r="G35" s="18" t="n">
        <v>517.88560826</v>
      </c>
      <c r="H35" s="20" t="n">
        <v>3.16884843</v>
      </c>
      <c r="I35" s="18" t="n">
        <v>511.34468816</v>
      </c>
      <c r="J35" s="20" t="n">
        <v>4.1125286</v>
      </c>
      <c r="K35" s="18" t="n">
        <v>527.56657117</v>
      </c>
      <c r="L35" s="20" t="n">
        <v>3.23514246</v>
      </c>
      <c r="M35" s="18" t="s">
        <v>327</v>
      </c>
      <c r="N35" s="20" t="s">
        <v>327</v>
      </c>
      <c r="O35" s="18" t="n">
        <v>374.85244494</v>
      </c>
      <c r="P35" s="20" t="n">
        <v>5.84040672</v>
      </c>
      <c r="Q35" s="18" t="s">
        <v>327</v>
      </c>
      <c r="R35" s="20" t="s">
        <v>327</v>
      </c>
      <c r="S35" s="18" t="n">
        <v>510.72922487</v>
      </c>
      <c r="T35" s="20" t="n">
        <v>4.22393515</v>
      </c>
    </row>
    <row r="36" spans="1:20">
      <c r="A36" s="15" t="s">
        <v>356</v>
      </c>
      <c r="B36" s="17" t="n">
        <v>6736</v>
      </c>
      <c r="C36" s="18">
        <f>(152.0/B36*100)</f>
        <v/>
      </c>
      <c r="D36" s="19" t="n">
        <v>6584</v>
      </c>
      <c r="E36" s="18" t="n">
        <v>430.22081697</v>
      </c>
      <c r="F36" s="20" t="n">
        <v>6.43981406</v>
      </c>
      <c r="G36" s="18" t="n">
        <v>476.22637291</v>
      </c>
      <c r="H36" s="20" t="n">
        <v>2.99578184</v>
      </c>
      <c r="I36" s="18" t="n">
        <v>493.98809951</v>
      </c>
      <c r="J36" s="20" t="n">
        <v>3.53153684</v>
      </c>
      <c r="K36" s="18" t="n">
        <v>509.62381235</v>
      </c>
      <c r="L36" s="20" t="n">
        <v>2.37053049</v>
      </c>
      <c r="M36" s="18" t="s">
        <v>327</v>
      </c>
      <c r="N36" s="20" t="s">
        <v>327</v>
      </c>
      <c r="O36" s="18" t="s">
        <v>327</v>
      </c>
      <c r="P36" s="20" t="s">
        <v>327</v>
      </c>
      <c r="Q36" s="18" t="s">
        <v>327</v>
      </c>
      <c r="R36" s="20" t="s">
        <v>327</v>
      </c>
      <c r="S36" s="18" t="n">
        <v>466.04631151</v>
      </c>
      <c r="T36" s="20" t="n">
        <v>4.27361451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(5832.0/B40*100)</f>
        <v/>
      </c>
      <c r="D40" s="19" t="n">
        <v>8325</v>
      </c>
      <c r="E40" s="18" t="n">
        <v>455.96684454</v>
      </c>
      <c r="F40" s="20" t="n">
        <v>5.08612792</v>
      </c>
      <c r="G40" s="18" t="n">
        <v>510.19120375</v>
      </c>
      <c r="H40" s="20" t="n">
        <v>3.474624</v>
      </c>
      <c r="I40" s="18" t="n">
        <v>517.76079816</v>
      </c>
      <c r="J40" s="20" t="n">
        <v>5.89418424</v>
      </c>
      <c r="K40" s="18" t="n">
        <v>536.82517338</v>
      </c>
      <c r="L40" s="20" t="n">
        <v>4.35557488</v>
      </c>
      <c r="M40" s="18" t="s">
        <v>327</v>
      </c>
      <c r="N40" s="20" t="s">
        <v>327</v>
      </c>
      <c r="O40" s="18" t="n">
        <v>496.75531263</v>
      </c>
      <c r="P40" s="20" t="n">
        <v>2.35939816</v>
      </c>
      <c r="Q40" s="18" t="s">
        <v>327</v>
      </c>
      <c r="R40" s="20" t="s">
        <v>327</v>
      </c>
      <c r="S40" s="18" t="n">
        <v>459.14652112</v>
      </c>
      <c r="T40" s="20" t="n">
        <v>6.55748366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(313.0/B47*100)</f>
        <v/>
      </c>
      <c r="D47" s="19" t="n">
        <v>5615</v>
      </c>
      <c r="E47" s="18" t="n">
        <v>423.69643153</v>
      </c>
      <c r="F47" s="20" t="n">
        <v>4.64360996</v>
      </c>
      <c r="G47" s="18" t="n">
        <v>472.05947192</v>
      </c>
      <c r="H47" s="20" t="n">
        <v>4.71170131</v>
      </c>
      <c r="I47" s="18" t="n">
        <v>468.0587724</v>
      </c>
      <c r="J47" s="20" t="n">
        <v>6.51733922</v>
      </c>
      <c r="K47" s="18" t="n">
        <v>444.8745071</v>
      </c>
      <c r="L47" s="20" t="n">
        <v>5.7591805</v>
      </c>
      <c r="M47" s="18" t="s">
        <v>327</v>
      </c>
      <c r="N47" s="20" t="s">
        <v>327</v>
      </c>
      <c r="O47" s="18" t="s">
        <v>327</v>
      </c>
      <c r="P47" s="20" t="s">
        <v>327</v>
      </c>
      <c r="Q47" s="18" t="s">
        <v>327</v>
      </c>
      <c r="R47" s="20" t="s">
        <v>327</v>
      </c>
      <c r="S47" s="18" t="n">
        <v>426.84565856</v>
      </c>
      <c r="T47" s="20" t="n">
        <v>4.82500118</v>
      </c>
    </row>
    <row r="48" spans="1:20">
      <c r="A48" s="15" t="s">
        <v>368</v>
      </c>
      <c r="B48" s="17" t="n">
        <v>9841</v>
      </c>
      <c r="C48" s="18">
        <f>(35.0/B48*100)</f>
        <v/>
      </c>
      <c r="D48" s="19" t="n">
        <v>9806</v>
      </c>
      <c r="E48" s="18" t="n">
        <v>494.47949167</v>
      </c>
      <c r="F48" s="20" t="n">
        <v>5.05070802</v>
      </c>
      <c r="G48" s="18" t="n">
        <v>511.65588979</v>
      </c>
      <c r="H48" s="20" t="n">
        <v>5.08579318</v>
      </c>
      <c r="I48" s="18" t="n">
        <v>517.50883678</v>
      </c>
      <c r="J48" s="20" t="n">
        <v>8.87528475</v>
      </c>
      <c r="K48" s="18" t="n">
        <v>542.79170325</v>
      </c>
      <c r="L48" s="20" t="n">
        <v>4.9861477</v>
      </c>
      <c r="M48" s="18" t="s">
        <v>327</v>
      </c>
      <c r="N48" s="20" t="s">
        <v>327</v>
      </c>
      <c r="O48" s="18" t="s">
        <v>327</v>
      </c>
      <c r="P48" s="20" t="s">
        <v>327</v>
      </c>
      <c r="Q48" s="18" t="s">
        <v>327</v>
      </c>
      <c r="R48" s="20" t="s">
        <v>327</v>
      </c>
      <c r="S48" s="18" t="n">
        <v>449.02529919</v>
      </c>
      <c r="T48" s="20" t="n">
        <v>10.6299043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(167.0/B52*100)</f>
        <v/>
      </c>
      <c r="D52" s="19" t="n">
        <v>5642</v>
      </c>
      <c r="E52" s="18" t="n">
        <v>420.28804868</v>
      </c>
      <c r="F52" s="20" t="n">
        <v>4.06187826</v>
      </c>
      <c r="G52" s="18" t="n">
        <v>463.09734829</v>
      </c>
      <c r="H52" s="20" t="n">
        <v>3.4964643</v>
      </c>
      <c r="I52" s="18" t="n">
        <v>486.39789374</v>
      </c>
      <c r="J52" s="20" t="n">
        <v>4.41528294</v>
      </c>
      <c r="K52" s="18" t="n">
        <v>495.27558043</v>
      </c>
      <c r="L52" s="20" t="n">
        <v>2.64875787</v>
      </c>
      <c r="M52" s="18" t="s">
        <v>327</v>
      </c>
      <c r="N52" s="20" t="s">
        <v>327</v>
      </c>
      <c r="O52" s="18" t="s">
        <v>327</v>
      </c>
      <c r="P52" s="20" t="s">
        <v>327</v>
      </c>
      <c r="Q52" s="18" t="s">
        <v>327</v>
      </c>
      <c r="R52" s="20" t="s">
        <v>327</v>
      </c>
      <c r="S52" s="18" t="n">
        <v>426.55221047</v>
      </c>
      <c r="T52" s="20" t="n">
        <v>6.14811331</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(98.0/B56*100)</f>
        <v/>
      </c>
      <c r="D56" s="19" t="n">
        <v>5261</v>
      </c>
      <c r="E56" s="18" t="n">
        <v>505.46040232</v>
      </c>
      <c r="F56" s="20" t="n">
        <v>4.01926805</v>
      </c>
      <c r="G56" s="18" t="n">
        <v>520.39610104</v>
      </c>
      <c r="H56" s="20" t="n">
        <v>2.9816143</v>
      </c>
      <c r="I56" s="18" t="n">
        <v>530.3088592</v>
      </c>
      <c r="J56" s="20" t="n">
        <v>4.56827833</v>
      </c>
      <c r="K56" s="18" t="n">
        <v>532.3016706</v>
      </c>
      <c r="L56" s="20" t="n">
        <v>3.04993536</v>
      </c>
      <c r="M56" s="18" t="s">
        <v>327</v>
      </c>
      <c r="N56" s="20" t="s">
        <v>327</v>
      </c>
      <c r="O56" s="18" t="s">
        <v>327</v>
      </c>
      <c r="P56" s="20" t="s">
        <v>327</v>
      </c>
      <c r="Q56" s="18" t="s">
        <v>327</v>
      </c>
      <c r="R56" s="20" t="s">
        <v>327</v>
      </c>
      <c r="S56" s="18" t="n">
        <v>517.03204537</v>
      </c>
      <c r="T56" s="20" t="n">
        <v>9.9420147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(349.0/B61*100)</f>
        <v/>
      </c>
      <c r="D61" s="19" t="n">
        <v>6176</v>
      </c>
      <c r="E61" s="18" t="n">
        <v>430.21191139</v>
      </c>
      <c r="F61" s="20" t="n">
        <v>3.23816881</v>
      </c>
      <c r="G61" s="18" t="n">
        <v>475.86146195</v>
      </c>
      <c r="H61" s="20" t="n">
        <v>3.94195343</v>
      </c>
      <c r="I61" s="18" t="n">
        <v>478.87928075</v>
      </c>
      <c r="J61" s="20" t="n">
        <v>5.09379694</v>
      </c>
      <c r="K61" s="18" t="n">
        <v>496.33966247</v>
      </c>
      <c r="L61" s="20" t="n">
        <v>3.04081666</v>
      </c>
      <c r="M61" s="18" t="s">
        <v>327</v>
      </c>
      <c r="N61" s="20" t="s">
        <v>327</v>
      </c>
      <c r="O61" s="18" t="s">
        <v>327</v>
      </c>
      <c r="P61" s="20" t="s">
        <v>327</v>
      </c>
      <c r="Q61" s="18" t="s">
        <v>327</v>
      </c>
      <c r="R61" s="20" t="s">
        <v>327</v>
      </c>
      <c r="S61" s="18" t="n">
        <v>429.75036571</v>
      </c>
      <c r="T61" s="20" t="n">
        <v>5.99261341</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(537.0/B67*100)</f>
        <v/>
      </c>
      <c r="D67" s="19" t="n">
        <v>6434</v>
      </c>
      <c r="E67" s="18" t="n">
        <v>365.06112506</v>
      </c>
      <c r="F67" s="20" t="n">
        <v>2.62929324</v>
      </c>
      <c r="G67" s="18" t="n">
        <v>422.71860135</v>
      </c>
      <c r="H67" s="20" t="n">
        <v>3.06801368</v>
      </c>
      <c r="I67" s="18" t="n">
        <v>422.79255048</v>
      </c>
      <c r="J67" s="20" t="n">
        <v>6.88898661</v>
      </c>
      <c r="K67" s="18" t="n">
        <v>420.0437209</v>
      </c>
      <c r="L67" s="20" t="n">
        <v>3.02899917</v>
      </c>
      <c r="M67" s="18" t="s">
        <v>327</v>
      </c>
      <c r="N67" s="20" t="s">
        <v>327</v>
      </c>
      <c r="O67" s="18" t="s">
        <v>327</v>
      </c>
      <c r="P67" s="20" t="s">
        <v>327</v>
      </c>
      <c r="Q67" s="18" t="s">
        <v>327</v>
      </c>
      <c r="R67" s="20" t="s">
        <v>327</v>
      </c>
      <c r="S67" s="18" t="n">
        <v>349.15514396</v>
      </c>
      <c r="T67" s="20" t="n">
        <v>5.44228974</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(440.0/B73*100)</f>
        <v/>
      </c>
      <c r="D73" s="19" t="n">
        <v>7809</v>
      </c>
      <c r="E73" s="18" t="n">
        <v>409.94296449</v>
      </c>
      <c r="F73" s="20" t="n">
        <v>2.85615087</v>
      </c>
      <c r="G73" s="18" t="n">
        <v>433.01947294</v>
      </c>
      <c r="H73" s="20" t="n">
        <v>3.74358147</v>
      </c>
      <c r="I73" s="18" t="n">
        <v>407.24143059</v>
      </c>
      <c r="J73" s="20" t="n">
        <v>4.6068962</v>
      </c>
      <c r="K73" s="18" t="n">
        <v>436.64710397</v>
      </c>
      <c r="L73" s="20" t="n">
        <v>4.0407012</v>
      </c>
      <c r="M73" s="18" t="s">
        <v>327</v>
      </c>
      <c r="N73" s="20" t="s">
        <v>327</v>
      </c>
      <c r="O73" s="18" t="s">
        <v>327</v>
      </c>
      <c r="P73" s="20" t="s">
        <v>327</v>
      </c>
      <c r="Q73" s="18" t="s">
        <v>327</v>
      </c>
      <c r="R73" s="20" t="s">
        <v>327</v>
      </c>
      <c r="S73" s="18" t="n">
        <v>391.88236359</v>
      </c>
      <c r="T73" s="20" t="n">
        <v>6.87000315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519</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462.69502804</v>
      </c>
      <c r="F7" s="20" t="n">
        <v>3.03842219</v>
      </c>
      <c r="G7" s="18" t="n">
        <v>501.29458897</v>
      </c>
      <c r="H7" s="20" t="n">
        <v>3.28476222</v>
      </c>
      <c r="I7" s="18" t="n">
        <v>525.9983532799999</v>
      </c>
      <c r="J7" s="20" t="n">
        <v>5.69069992</v>
      </c>
      <c r="K7" s="18" t="n">
        <v>532.62819896</v>
      </c>
      <c r="L7" s="20" t="n">
        <v>2.07466195</v>
      </c>
      <c r="M7" s="18" t="s">
        <v>327</v>
      </c>
      <c r="N7" s="20" t="s">
        <v>327</v>
      </c>
      <c r="O7" s="18" t="s">
        <v>327</v>
      </c>
      <c r="P7" s="20" t="s">
        <v>327</v>
      </c>
      <c r="Q7" s="18" t="s">
        <v>327</v>
      </c>
      <c r="R7" s="20" t="s">
        <v>327</v>
      </c>
      <c r="S7" s="18" t="n">
        <v>481.86781854</v>
      </c>
      <c r="T7" s="20" t="n">
        <v>4.07399328</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(8078.0/B9*100)</f>
        <v/>
      </c>
      <c r="D9" s="19" t="n">
        <v>1573</v>
      </c>
      <c r="E9" s="18" t="n">
        <v>444.57756046</v>
      </c>
      <c r="F9" s="20" t="n">
        <v>6.89322831</v>
      </c>
      <c r="G9" s="18" t="n">
        <v>477.30321966</v>
      </c>
      <c r="H9" s="20" t="n">
        <v>6.51479327</v>
      </c>
      <c r="I9" s="18" t="n">
        <v>498.68807485</v>
      </c>
      <c r="J9" s="20" t="n">
        <v>7.52047464</v>
      </c>
      <c r="K9" s="18" t="s">
        <v>327</v>
      </c>
      <c r="L9" s="20" t="s">
        <v>327</v>
      </c>
      <c r="M9" s="18" t="s">
        <v>327</v>
      </c>
      <c r="N9" s="20" t="s">
        <v>327</v>
      </c>
      <c r="O9" s="18" t="n">
        <v>374.78530698</v>
      </c>
      <c r="P9" s="20" t="n">
        <v>11.62763904</v>
      </c>
      <c r="Q9" s="18" t="s">
        <v>327</v>
      </c>
      <c r="R9" s="20" t="s">
        <v>327</v>
      </c>
      <c r="S9" s="18" t="n">
        <v>454.23003463</v>
      </c>
      <c r="T9" s="20" t="n">
        <v>6.05654413</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(206.0/B13*100)</f>
        <v/>
      </c>
      <c r="D13" s="19" t="n">
        <v>6955</v>
      </c>
      <c r="E13" s="18" t="n">
        <v>436.79435257</v>
      </c>
      <c r="F13" s="20" t="n">
        <v>7.07865308</v>
      </c>
      <c r="G13" s="18" t="n">
        <v>443.67874251</v>
      </c>
      <c r="H13" s="20" t="n">
        <v>6.74764419</v>
      </c>
      <c r="I13" s="18" t="n">
        <v>470.80525957</v>
      </c>
      <c r="J13" s="20" t="n">
        <v>8.96876426</v>
      </c>
      <c r="K13" s="18" t="n">
        <v>514.6732124</v>
      </c>
      <c r="L13" s="20" t="n">
        <v>2.46720168</v>
      </c>
      <c r="M13" s="18" t="s">
        <v>327</v>
      </c>
      <c r="N13" s="20" t="s">
        <v>327</v>
      </c>
      <c r="O13" s="18" t="n">
        <v>436.36003517</v>
      </c>
      <c r="P13" s="20" t="n">
        <v>6.43426798</v>
      </c>
      <c r="Q13" s="18" t="s">
        <v>327</v>
      </c>
      <c r="R13" s="20" t="s">
        <v>327</v>
      </c>
      <c r="S13" s="18" t="n">
        <v>451.75818214</v>
      </c>
      <c r="T13" s="20" t="n">
        <v>5.49190098</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(62.0/B18*100)</f>
        <v/>
      </c>
      <c r="D18" s="19" t="n">
        <v>5470</v>
      </c>
      <c r="E18" s="18" t="n">
        <v>394.46896137</v>
      </c>
      <c r="F18" s="20" t="n">
        <v>4.62560422</v>
      </c>
      <c r="G18" s="18" t="n">
        <v>463.16109497</v>
      </c>
      <c r="H18" s="20" t="n">
        <v>3.78741658</v>
      </c>
      <c r="I18" s="18" t="n">
        <v>483.4576588</v>
      </c>
      <c r="J18" s="20" t="n">
        <v>3.61199933</v>
      </c>
      <c r="K18" s="18" t="n">
        <v>454.20344007</v>
      </c>
      <c r="L18" s="20" t="n">
        <v>5.11545222</v>
      </c>
      <c r="M18" s="18" t="s">
        <v>327</v>
      </c>
      <c r="N18" s="20" t="s">
        <v>327</v>
      </c>
      <c r="O18" s="18" t="s">
        <v>327</v>
      </c>
      <c r="P18" s="20" t="s">
        <v>327</v>
      </c>
      <c r="Q18" s="18" t="s">
        <v>327</v>
      </c>
      <c r="R18" s="20" t="s">
        <v>327</v>
      </c>
      <c r="S18" s="18" t="n">
        <v>406.6019366</v>
      </c>
      <c r="T18" s="20" t="n">
        <v>8.425763290000001</v>
      </c>
    </row>
    <row r="19" spans="1:20">
      <c r="A19" s="15" t="s">
        <v>339</v>
      </c>
      <c r="B19" s="17" t="n">
        <v>5658</v>
      </c>
      <c r="C19" s="18">
        <f>(315.0/B19*100)</f>
        <v/>
      </c>
      <c r="D19" s="19" t="n">
        <v>5343</v>
      </c>
      <c r="E19" s="18" t="n">
        <v>419.61186556</v>
      </c>
      <c r="F19" s="20" t="n">
        <v>6.8363055</v>
      </c>
      <c r="G19" s="18" t="n">
        <v>459.42124095</v>
      </c>
      <c r="H19" s="20" t="n">
        <v>4.64857974</v>
      </c>
      <c r="I19" s="18" t="n">
        <v>480.3004935</v>
      </c>
      <c r="J19" s="20" t="n">
        <v>5.76692255</v>
      </c>
      <c r="K19" s="18" t="n">
        <v>494.0257269</v>
      </c>
      <c r="L19" s="20" t="n">
        <v>2.65626595</v>
      </c>
      <c r="M19" s="18" t="s">
        <v>327</v>
      </c>
      <c r="N19" s="20" t="s">
        <v>327</v>
      </c>
      <c r="O19" s="18" t="s">
        <v>327</v>
      </c>
      <c r="P19" s="20" t="s">
        <v>327</v>
      </c>
      <c r="Q19" s="18" t="s">
        <v>327</v>
      </c>
      <c r="R19" s="20" t="s">
        <v>327</v>
      </c>
      <c r="S19" s="18" t="n">
        <v>434.38042077</v>
      </c>
      <c r="T19" s="20" t="n">
        <v>6.33687684</v>
      </c>
    </row>
    <row r="20" spans="1:20">
      <c r="A20" s="15" t="s">
        <v>340</v>
      </c>
      <c r="B20" s="17" t="n">
        <v>3371</v>
      </c>
      <c r="C20" s="18">
        <f>(82.0/B20*100)</f>
        <v/>
      </c>
      <c r="D20" s="19" t="n">
        <v>3289</v>
      </c>
      <c r="E20" s="18" t="n">
        <v>424.87763648</v>
      </c>
      <c r="F20" s="20" t="n">
        <v>7.73748096</v>
      </c>
      <c r="G20" s="18" t="n">
        <v>451.77085579</v>
      </c>
      <c r="H20" s="20" t="n">
        <v>4.33397828</v>
      </c>
      <c r="I20" s="18" t="n">
        <v>460.17767211</v>
      </c>
      <c r="J20" s="20" t="n">
        <v>7.07697683</v>
      </c>
      <c r="K20" s="18" t="n">
        <v>489.50115944</v>
      </c>
      <c r="L20" s="20" t="n">
        <v>2.03805847</v>
      </c>
      <c r="M20" s="18" t="s">
        <v>327</v>
      </c>
      <c r="N20" s="20" t="s">
        <v>327</v>
      </c>
      <c r="O20" s="18" t="s">
        <v>327</v>
      </c>
      <c r="P20" s="20" t="s">
        <v>327</v>
      </c>
      <c r="Q20" s="18" t="s">
        <v>327</v>
      </c>
      <c r="R20" s="20" t="s">
        <v>327</v>
      </c>
      <c r="S20" s="18" t="n">
        <v>426.15554829</v>
      </c>
      <c r="T20" s="20" t="n">
        <v>5.80275788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(714.0/B23*100)</f>
        <v/>
      </c>
      <c r="D23" s="19" t="n">
        <v>10869</v>
      </c>
      <c r="E23" s="18" t="n">
        <v>417.52266936</v>
      </c>
      <c r="F23" s="20" t="n">
        <v>5.28261009</v>
      </c>
      <c r="G23" s="18" t="n">
        <v>462.15603562</v>
      </c>
      <c r="H23" s="20" t="n">
        <v>4.13702411</v>
      </c>
      <c r="I23" s="18" t="n">
        <v>490.38779875</v>
      </c>
      <c r="J23" s="20" t="n">
        <v>4.68612216</v>
      </c>
      <c r="K23" s="18" t="n">
        <v>503.17371687</v>
      </c>
      <c r="L23" s="20" t="n">
        <v>2.69439212</v>
      </c>
      <c r="M23" s="18" t="s">
        <v>327</v>
      </c>
      <c r="N23" s="20" t="s">
        <v>327</v>
      </c>
      <c r="O23" s="18" t="s">
        <v>327</v>
      </c>
      <c r="P23" s="20" t="s">
        <v>327</v>
      </c>
      <c r="Q23" s="18" t="s">
        <v>327</v>
      </c>
      <c r="R23" s="20" t="s">
        <v>327</v>
      </c>
      <c r="S23" s="18" t="n">
        <v>437.39384594</v>
      </c>
      <c r="T23" s="20" t="n">
        <v>5.27094883</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(38.0/B25*100)</f>
        <v/>
      </c>
      <c r="D25" s="19" t="n">
        <v>5543</v>
      </c>
      <c r="E25" s="18" t="n">
        <v>500.87671128</v>
      </c>
      <c r="F25" s="20" t="n">
        <v>4.67346136</v>
      </c>
      <c r="G25" s="18" t="n">
        <v>524.52956799</v>
      </c>
      <c r="H25" s="20" t="n">
        <v>3.64343497</v>
      </c>
      <c r="I25" s="18" t="n">
        <v>546.94979301</v>
      </c>
      <c r="J25" s="20" t="n">
        <v>3.5142228</v>
      </c>
      <c r="K25" s="18" t="n">
        <v>487.54341912</v>
      </c>
      <c r="L25" s="20" t="n">
        <v>5.03750822</v>
      </c>
      <c r="M25" s="18" t="s">
        <v>327</v>
      </c>
      <c r="N25" s="20" t="s">
        <v>327</v>
      </c>
      <c r="O25" s="18" t="s">
        <v>327</v>
      </c>
      <c r="P25" s="20" t="s">
        <v>327</v>
      </c>
      <c r="Q25" s="18" t="s">
        <v>327</v>
      </c>
      <c r="R25" s="20" t="s">
        <v>327</v>
      </c>
      <c r="S25" s="18" t="n">
        <v>470.90974857</v>
      </c>
      <c r="T25" s="20" t="n">
        <v>9.86832212</v>
      </c>
    </row>
    <row r="26" spans="1:20">
      <c r="A26" s="15" t="s">
        <v>346</v>
      </c>
      <c r="B26" s="17" t="n">
        <v>4869</v>
      </c>
      <c r="C26" s="18">
        <f>(204.0/B26*100)</f>
        <v/>
      </c>
      <c r="D26" s="19" t="n">
        <v>4665</v>
      </c>
      <c r="E26" s="18" t="n">
        <v>458.24439834</v>
      </c>
      <c r="F26" s="20" t="n">
        <v>4.4957284</v>
      </c>
      <c r="G26" s="18" t="n">
        <v>483.36785287</v>
      </c>
      <c r="H26" s="20" t="n">
        <v>2.37167527</v>
      </c>
      <c r="I26" s="18" t="n">
        <v>484.73343556</v>
      </c>
      <c r="J26" s="20" t="n">
        <v>4.50045128</v>
      </c>
      <c r="K26" s="18" t="n">
        <v>510.65893914</v>
      </c>
      <c r="L26" s="20" t="n">
        <v>2.28589669</v>
      </c>
      <c r="M26" s="18" t="s">
        <v>327</v>
      </c>
      <c r="N26" s="20" t="s">
        <v>327</v>
      </c>
      <c r="O26" s="18" t="s">
        <v>327</v>
      </c>
      <c r="P26" s="20" t="s">
        <v>327</v>
      </c>
      <c r="Q26" s="18" t="s">
        <v>327</v>
      </c>
      <c r="R26" s="20" t="s">
        <v>327</v>
      </c>
      <c r="S26" s="18" t="n">
        <v>461.41922663</v>
      </c>
      <c r="T26" s="20" t="n">
        <v>5.9805824</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455.95814532</v>
      </c>
      <c r="F32" s="20" t="n">
        <v>4.50046725</v>
      </c>
      <c r="G32" s="18" t="n">
        <v>492.77628907</v>
      </c>
      <c r="H32" s="20" t="n">
        <v>3.4075367</v>
      </c>
      <c r="I32" s="18" t="n">
        <v>501.90966138</v>
      </c>
      <c r="J32" s="20" t="n">
        <v>4.10048089</v>
      </c>
      <c r="K32" s="18" t="n">
        <v>525.12986586</v>
      </c>
      <c r="L32" s="20" t="n">
        <v>3.29669784</v>
      </c>
      <c r="M32" s="18" t="s">
        <v>327</v>
      </c>
      <c r="N32" s="20" t="s">
        <v>327</v>
      </c>
      <c r="O32" s="18" t="s">
        <v>327</v>
      </c>
      <c r="P32" s="20" t="s">
        <v>327</v>
      </c>
      <c r="Q32" s="18" t="s">
        <v>327</v>
      </c>
      <c r="R32" s="20" t="s">
        <v>327</v>
      </c>
      <c r="S32" s="18" t="n">
        <v>456.69011004</v>
      </c>
      <c r="T32" s="20" t="n">
        <v>8.98788163</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(154.0/B34*100)</f>
        <v/>
      </c>
      <c r="D34" s="19" t="n">
        <v>6196</v>
      </c>
      <c r="E34" s="18" t="n">
        <v>415.40841947</v>
      </c>
      <c r="F34" s="20" t="n">
        <v>3.73510497</v>
      </c>
      <c r="G34" s="18" t="n">
        <v>458.69525867</v>
      </c>
      <c r="H34" s="20" t="n">
        <v>3.02174627</v>
      </c>
      <c r="I34" s="18" t="n">
        <v>467.27961353</v>
      </c>
      <c r="J34" s="20" t="n">
        <v>5.41308367</v>
      </c>
      <c r="K34" s="18" t="n">
        <v>487.66758785</v>
      </c>
      <c r="L34" s="20" t="n">
        <v>3.34829575</v>
      </c>
      <c r="M34" s="18" t="s">
        <v>327</v>
      </c>
      <c r="N34" s="20" t="s">
        <v>327</v>
      </c>
      <c r="O34" s="18" t="n">
        <v>306.56969545</v>
      </c>
      <c r="P34" s="20" t="n">
        <v>10.27624616</v>
      </c>
      <c r="Q34" s="18" t="s">
        <v>327</v>
      </c>
      <c r="R34" s="20" t="s">
        <v>327</v>
      </c>
      <c r="S34" s="18" t="n">
        <v>443.17397012</v>
      </c>
      <c r="T34" s="20" t="n">
        <v>5.04765047</v>
      </c>
    </row>
    <row r="35" spans="1:20">
      <c r="A35" s="15" t="s">
        <v>355</v>
      </c>
      <c r="B35" s="17" t="n">
        <v>6406</v>
      </c>
      <c r="C35" s="18">
        <f>(142.0/B35*100)</f>
        <v/>
      </c>
      <c r="D35" s="19" t="n">
        <v>6264</v>
      </c>
      <c r="E35" s="18" t="n">
        <v>482.29361533</v>
      </c>
      <c r="F35" s="20" t="n">
        <v>4.31872573</v>
      </c>
      <c r="G35" s="18" t="n">
        <v>513.94826871</v>
      </c>
      <c r="H35" s="20" t="n">
        <v>3.18960598</v>
      </c>
      <c r="I35" s="18" t="n">
        <v>521.2542327899999</v>
      </c>
      <c r="J35" s="20" t="n">
        <v>3.90874994</v>
      </c>
      <c r="K35" s="18" t="n">
        <v>527.56657117</v>
      </c>
      <c r="L35" s="20" t="n">
        <v>3.23514246</v>
      </c>
      <c r="M35" s="18" t="s">
        <v>327</v>
      </c>
      <c r="N35" s="20" t="s">
        <v>327</v>
      </c>
      <c r="O35" s="18" t="n">
        <v>374.85244494</v>
      </c>
      <c r="P35" s="20" t="n">
        <v>5.84040672</v>
      </c>
      <c r="Q35" s="18" t="s">
        <v>327</v>
      </c>
      <c r="R35" s="20" t="s">
        <v>327</v>
      </c>
      <c r="S35" s="18" t="n">
        <v>510.23015225</v>
      </c>
      <c r="T35" s="20" t="n">
        <v>4.31726982</v>
      </c>
    </row>
    <row r="36" spans="1:20">
      <c r="A36" s="15" t="s">
        <v>356</v>
      </c>
      <c r="B36" s="17" t="n">
        <v>6736</v>
      </c>
      <c r="C36" s="18">
        <f>(152.0/B36*100)</f>
        <v/>
      </c>
      <c r="D36" s="19" t="n">
        <v>6584</v>
      </c>
      <c r="E36" s="18" t="n">
        <v>429.5265046</v>
      </c>
      <c r="F36" s="20" t="n">
        <v>6.7970308</v>
      </c>
      <c r="G36" s="18" t="n">
        <v>470.3777397</v>
      </c>
      <c r="H36" s="20" t="n">
        <v>3.28870381</v>
      </c>
      <c r="I36" s="18" t="n">
        <v>498.05000905</v>
      </c>
      <c r="J36" s="20" t="n">
        <v>3.2669028</v>
      </c>
      <c r="K36" s="18" t="n">
        <v>509.62381235</v>
      </c>
      <c r="L36" s="20" t="n">
        <v>2.37053049</v>
      </c>
      <c r="M36" s="18" t="s">
        <v>327</v>
      </c>
      <c r="N36" s="20" t="s">
        <v>327</v>
      </c>
      <c r="O36" s="18" t="s">
        <v>327</v>
      </c>
      <c r="P36" s="20" t="s">
        <v>327</v>
      </c>
      <c r="Q36" s="18" t="s">
        <v>327</v>
      </c>
      <c r="R36" s="20" t="s">
        <v>327</v>
      </c>
      <c r="S36" s="18" t="n">
        <v>465.25353989</v>
      </c>
      <c r="T36" s="20" t="n">
        <v>4.62703319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(5832.0/B40*100)</f>
        <v/>
      </c>
      <c r="D40" s="19" t="n">
        <v>8325</v>
      </c>
      <c r="E40" s="18" t="n">
        <v>457.1082736</v>
      </c>
      <c r="F40" s="20" t="n">
        <v>4.75375107</v>
      </c>
      <c r="G40" s="18" t="n">
        <v>508.16551999</v>
      </c>
      <c r="H40" s="20" t="n">
        <v>3.34364377</v>
      </c>
      <c r="I40" s="18" t="n">
        <v>526.32125005</v>
      </c>
      <c r="J40" s="20" t="n">
        <v>5.89186728</v>
      </c>
      <c r="K40" s="18" t="n">
        <v>536.82517338</v>
      </c>
      <c r="L40" s="20" t="n">
        <v>4.35557488</v>
      </c>
      <c r="M40" s="18" t="s">
        <v>327</v>
      </c>
      <c r="N40" s="20" t="s">
        <v>327</v>
      </c>
      <c r="O40" s="18" t="n">
        <v>496.75531263</v>
      </c>
      <c r="P40" s="20" t="n">
        <v>2.35939816</v>
      </c>
      <c r="Q40" s="18" t="s">
        <v>327</v>
      </c>
      <c r="R40" s="20" t="s">
        <v>327</v>
      </c>
      <c r="S40" s="18" t="n">
        <v>459.16676379</v>
      </c>
      <c r="T40" s="20" t="n">
        <v>6.4428573</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(313.0/B47*100)</f>
        <v/>
      </c>
      <c r="D47" s="19" t="n">
        <v>5615</v>
      </c>
      <c r="E47" s="18" t="n">
        <v>428.13259765</v>
      </c>
      <c r="F47" s="20" t="n">
        <v>4.6775364</v>
      </c>
      <c r="G47" s="18" t="n">
        <v>468.96186755</v>
      </c>
      <c r="H47" s="20" t="n">
        <v>4.74879062</v>
      </c>
      <c r="I47" s="18" t="n">
        <v>470.85769068</v>
      </c>
      <c r="J47" s="20" t="n">
        <v>6.71684996</v>
      </c>
      <c r="K47" s="18" t="n">
        <v>444.8745071</v>
      </c>
      <c r="L47" s="20" t="n">
        <v>5.7591805</v>
      </c>
      <c r="M47" s="18" t="s">
        <v>327</v>
      </c>
      <c r="N47" s="20" t="s">
        <v>327</v>
      </c>
      <c r="O47" s="18" t="s">
        <v>327</v>
      </c>
      <c r="P47" s="20" t="s">
        <v>327</v>
      </c>
      <c r="Q47" s="18" t="s">
        <v>327</v>
      </c>
      <c r="R47" s="20" t="s">
        <v>327</v>
      </c>
      <c r="S47" s="18" t="n">
        <v>425.02159284</v>
      </c>
      <c r="T47" s="20" t="n">
        <v>5.06296682</v>
      </c>
    </row>
    <row r="48" spans="1:20">
      <c r="A48" s="15" t="s">
        <v>368</v>
      </c>
      <c r="B48" s="17" t="n">
        <v>9841</v>
      </c>
      <c r="C48" s="18">
        <f>(35.0/B48*100)</f>
        <v/>
      </c>
      <c r="D48" s="19" t="n">
        <v>9806</v>
      </c>
      <c r="E48" s="18" t="n">
        <v>491.76493274</v>
      </c>
      <c r="F48" s="20" t="n">
        <v>4.66699895</v>
      </c>
      <c r="G48" s="18" t="n">
        <v>518.97142031</v>
      </c>
      <c r="H48" s="20" t="n">
        <v>5.18691809</v>
      </c>
      <c r="I48" s="18" t="n">
        <v>509.62781932</v>
      </c>
      <c r="J48" s="20" t="n">
        <v>8.517262300000001</v>
      </c>
      <c r="K48" s="18" t="n">
        <v>542.79170325</v>
      </c>
      <c r="L48" s="20" t="n">
        <v>4.9861477</v>
      </c>
      <c r="M48" s="18" t="s">
        <v>327</v>
      </c>
      <c r="N48" s="20" t="s">
        <v>327</v>
      </c>
      <c r="O48" s="18" t="s">
        <v>327</v>
      </c>
      <c r="P48" s="20" t="s">
        <v>327</v>
      </c>
      <c r="Q48" s="18" t="s">
        <v>327</v>
      </c>
      <c r="R48" s="20" t="s">
        <v>327</v>
      </c>
      <c r="S48" s="18" t="n">
        <v>447.90053332</v>
      </c>
      <c r="T48" s="20" t="n">
        <v>10.99870711</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(167.0/B52*100)</f>
        <v/>
      </c>
      <c r="D52" s="19" t="n">
        <v>5642</v>
      </c>
      <c r="E52" s="18" t="n">
        <v>419.09858008</v>
      </c>
      <c r="F52" s="20" t="n">
        <v>3.88577301</v>
      </c>
      <c r="G52" s="18" t="n">
        <v>458.16766454</v>
      </c>
      <c r="H52" s="20" t="n">
        <v>3.47797789</v>
      </c>
      <c r="I52" s="18" t="n">
        <v>492.99601018</v>
      </c>
      <c r="J52" s="20" t="n">
        <v>3.76452829</v>
      </c>
      <c r="K52" s="18" t="n">
        <v>495.27558043</v>
      </c>
      <c r="L52" s="20" t="n">
        <v>2.64875787</v>
      </c>
      <c r="M52" s="18" t="s">
        <v>327</v>
      </c>
      <c r="N52" s="20" t="s">
        <v>327</v>
      </c>
      <c r="O52" s="18" t="s">
        <v>327</v>
      </c>
      <c r="P52" s="20" t="s">
        <v>327</v>
      </c>
      <c r="Q52" s="18" t="s">
        <v>327</v>
      </c>
      <c r="R52" s="20" t="s">
        <v>327</v>
      </c>
      <c r="S52" s="18" t="n">
        <v>425.61445305</v>
      </c>
      <c r="T52" s="20" t="n">
        <v>5.86837408</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(98.0/B56*100)</f>
        <v/>
      </c>
      <c r="D56" s="19" t="n">
        <v>5261</v>
      </c>
      <c r="E56" s="18" t="n">
        <v>505.60759439</v>
      </c>
      <c r="F56" s="20" t="n">
        <v>3.84783006</v>
      </c>
      <c r="G56" s="18" t="n">
        <v>518.49914706</v>
      </c>
      <c r="H56" s="20" t="n">
        <v>3.02954372</v>
      </c>
      <c r="I56" s="18" t="n">
        <v>536.40868959</v>
      </c>
      <c r="J56" s="20" t="n">
        <v>4.57207858</v>
      </c>
      <c r="K56" s="18" t="n">
        <v>532.3016706</v>
      </c>
      <c r="L56" s="20" t="n">
        <v>3.04993536</v>
      </c>
      <c r="M56" s="18" t="s">
        <v>327</v>
      </c>
      <c r="N56" s="20" t="s">
        <v>327</v>
      </c>
      <c r="O56" s="18" t="s">
        <v>327</v>
      </c>
      <c r="P56" s="20" t="s">
        <v>327</v>
      </c>
      <c r="Q56" s="18" t="s">
        <v>327</v>
      </c>
      <c r="R56" s="20" t="s">
        <v>327</v>
      </c>
      <c r="S56" s="18" t="n">
        <v>512.36873955</v>
      </c>
      <c r="T56" s="20" t="n">
        <v>9.988689490000001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(349.0/B61*100)</f>
        <v/>
      </c>
      <c r="D61" s="19" t="n">
        <v>6176</v>
      </c>
      <c r="E61" s="18" t="n">
        <v>434.45584277</v>
      </c>
      <c r="F61" s="20" t="n">
        <v>3.8883144</v>
      </c>
      <c r="G61" s="18" t="n">
        <v>474.23907025</v>
      </c>
      <c r="H61" s="20" t="n">
        <v>4.11890591</v>
      </c>
      <c r="I61" s="18" t="n">
        <v>476.48405845</v>
      </c>
      <c r="J61" s="20" t="n">
        <v>4.89847073</v>
      </c>
      <c r="K61" s="18" t="n">
        <v>496.33966247</v>
      </c>
      <c r="L61" s="20" t="n">
        <v>3.04081666</v>
      </c>
      <c r="M61" s="18" t="s">
        <v>327</v>
      </c>
      <c r="N61" s="20" t="s">
        <v>327</v>
      </c>
      <c r="O61" s="18" t="s">
        <v>327</v>
      </c>
      <c r="P61" s="20" t="s">
        <v>327</v>
      </c>
      <c r="Q61" s="18" t="s">
        <v>327</v>
      </c>
      <c r="R61" s="20" t="s">
        <v>327</v>
      </c>
      <c r="S61" s="18" t="n">
        <v>428.97537491</v>
      </c>
      <c r="T61" s="20" t="n">
        <v>6.09093437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(537.0/B67*100)</f>
        <v/>
      </c>
      <c r="D67" s="19" t="n">
        <v>6434</v>
      </c>
      <c r="E67" s="18" t="n">
        <v>365.66152747</v>
      </c>
      <c r="F67" s="20" t="n">
        <v>2.52684487</v>
      </c>
      <c r="G67" s="18" t="n">
        <v>415.6465354</v>
      </c>
      <c r="H67" s="20" t="n">
        <v>3.24645448</v>
      </c>
      <c r="I67" s="18" t="n">
        <v>416.02932796</v>
      </c>
      <c r="J67" s="20" t="n">
        <v>4.98798844</v>
      </c>
      <c r="K67" s="18" t="n">
        <v>420.0437209</v>
      </c>
      <c r="L67" s="20" t="n">
        <v>3.02899917</v>
      </c>
      <c r="M67" s="18" t="s">
        <v>327</v>
      </c>
      <c r="N67" s="20" t="s">
        <v>327</v>
      </c>
      <c r="O67" s="18" t="s">
        <v>327</v>
      </c>
      <c r="P67" s="20" t="s">
        <v>327</v>
      </c>
      <c r="Q67" s="18" t="s">
        <v>327</v>
      </c>
      <c r="R67" s="20" t="s">
        <v>327</v>
      </c>
      <c r="S67" s="18" t="n">
        <v>353.29889862</v>
      </c>
      <c r="T67" s="20" t="n">
        <v>5.98975388</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(440.0/B73*100)</f>
        <v/>
      </c>
      <c r="D73" s="19" t="n">
        <v>7809</v>
      </c>
      <c r="E73" s="18" t="n">
        <v>409.73649856</v>
      </c>
      <c r="F73" s="20" t="n">
        <v>2.89367245</v>
      </c>
      <c r="G73" s="18" t="n">
        <v>432.32153734</v>
      </c>
      <c r="H73" s="20" t="n">
        <v>3.83380124</v>
      </c>
      <c r="I73" s="18" t="n">
        <v>408.64185672</v>
      </c>
      <c r="J73" s="20" t="n">
        <v>4.85432509</v>
      </c>
      <c r="K73" s="18" t="n">
        <v>436.64710397</v>
      </c>
      <c r="L73" s="20" t="n">
        <v>4.0407012</v>
      </c>
      <c r="M73" s="18" t="s">
        <v>327</v>
      </c>
      <c r="N73" s="20" t="s">
        <v>327</v>
      </c>
      <c r="O73" s="18" t="s">
        <v>327</v>
      </c>
      <c r="P73" s="20" t="s">
        <v>327</v>
      </c>
      <c r="Q73" s="18" t="s">
        <v>327</v>
      </c>
      <c r="R73" s="20" t="s">
        <v>327</v>
      </c>
      <c r="S73" s="18" t="n">
        <v>389.69247442</v>
      </c>
      <c r="T73" s="20" t="n">
        <v>6.40330478</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520</v>
      </c>
    </row>
    <row customHeight="1" ht="30" r="4" spans="1:20">
      <c r="A4" s="6" t="n"/>
      <c r="B4" s="7" t="s">
        <v>311</v>
      </c>
      <c r="C4" s="7" t="s">
        <v>312</v>
      </c>
      <c r="D4" s="8" t="s">
        <v>311</v>
      </c>
      <c r="E4" s="9" t="s">
        <v>440</v>
      </c>
      <c r="F4" s="10" t="n"/>
      <c r="G4" s="9" t="s">
        <v>441</v>
      </c>
      <c r="H4" s="10" t="n"/>
      <c r="I4" s="9" t="s">
        <v>442</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(2532.0/B7*100)</f>
        <v/>
      </c>
      <c r="D7" s="19" t="n">
        <v>11998</v>
      </c>
      <c r="E7" s="18" t="n">
        <v>460.6427733</v>
      </c>
      <c r="F7" s="20" t="n">
        <v>2.83263704</v>
      </c>
      <c r="G7" s="18" t="n">
        <v>511.57783355</v>
      </c>
      <c r="H7" s="20" t="n">
        <v>3.30003344</v>
      </c>
      <c r="I7" s="18" t="n">
        <v>494.34910364</v>
      </c>
      <c r="J7" s="20" t="n">
        <v>6.30536611</v>
      </c>
      <c r="K7" s="18" t="n">
        <v>532.62819896</v>
      </c>
      <c r="L7" s="20" t="n">
        <v>2.07466195</v>
      </c>
      <c r="M7" s="18" t="s">
        <v>327</v>
      </c>
      <c r="N7" s="20" t="s">
        <v>327</v>
      </c>
      <c r="O7" s="18" t="s">
        <v>327</v>
      </c>
      <c r="P7" s="20" t="s">
        <v>327</v>
      </c>
      <c r="Q7" s="18" t="s">
        <v>327</v>
      </c>
      <c r="R7" s="20" t="s">
        <v>327</v>
      </c>
      <c r="S7" s="18" t="n">
        <v>481.43354617</v>
      </c>
      <c r="T7" s="20" t="n">
        <v>4.06542253</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(8078.0/B9*100)</f>
        <v/>
      </c>
      <c r="D9" s="19" t="n">
        <v>1573</v>
      </c>
      <c r="E9" s="18" t="n">
        <v>437.6158957</v>
      </c>
      <c r="F9" s="20" t="n">
        <v>6.91595588</v>
      </c>
      <c r="G9" s="18" t="n">
        <v>491.89056791</v>
      </c>
      <c r="H9" s="20" t="n">
        <v>5.85947133</v>
      </c>
      <c r="I9" s="18" t="n">
        <v>473.01931351</v>
      </c>
      <c r="J9" s="20" t="n">
        <v>9.756166950000001</v>
      </c>
      <c r="K9" s="18" t="s">
        <v>327</v>
      </c>
      <c r="L9" s="20" t="s">
        <v>327</v>
      </c>
      <c r="M9" s="18" t="s">
        <v>327</v>
      </c>
      <c r="N9" s="20" t="s">
        <v>327</v>
      </c>
      <c r="O9" s="18" t="n">
        <v>374.78530698</v>
      </c>
      <c r="P9" s="20" t="n">
        <v>11.62763904</v>
      </c>
      <c r="Q9" s="18" t="s">
        <v>327</v>
      </c>
      <c r="R9" s="20" t="s">
        <v>327</v>
      </c>
      <c r="S9" s="18" t="n">
        <v>454.78632051</v>
      </c>
      <c r="T9" s="20" t="n">
        <v>5.92243315</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(206.0/B13*100)</f>
        <v/>
      </c>
      <c r="D13" s="19" t="n">
        <v>6955</v>
      </c>
      <c r="E13" s="18" t="n">
        <v>436.80113914</v>
      </c>
      <c r="F13" s="20" t="n">
        <v>7.58252434</v>
      </c>
      <c r="G13" s="18" t="n">
        <v>449.11532917</v>
      </c>
      <c r="H13" s="20" t="n">
        <v>6.1828744</v>
      </c>
      <c r="I13" s="18" t="n">
        <v>462.66976573</v>
      </c>
      <c r="J13" s="20" t="n">
        <v>11.79183158</v>
      </c>
      <c r="K13" s="18" t="n">
        <v>514.6732124</v>
      </c>
      <c r="L13" s="20" t="n">
        <v>2.46720168</v>
      </c>
      <c r="M13" s="18" t="s">
        <v>327</v>
      </c>
      <c r="N13" s="20" t="s">
        <v>327</v>
      </c>
      <c r="O13" s="18" t="n">
        <v>436.36003517</v>
      </c>
      <c r="P13" s="20" t="n">
        <v>6.43426798</v>
      </c>
      <c r="Q13" s="18" t="s">
        <v>327</v>
      </c>
      <c r="R13" s="20" t="s">
        <v>327</v>
      </c>
      <c r="S13" s="18" t="n">
        <v>452.00195765</v>
      </c>
      <c r="T13" s="20" t="n">
        <v>5.5753001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(62.0/B18*100)</f>
        <v/>
      </c>
      <c r="D18" s="19" t="n">
        <v>5470</v>
      </c>
      <c r="E18" s="18" t="n">
        <v>398.90733651</v>
      </c>
      <c r="F18" s="20" t="n">
        <v>4.52892895</v>
      </c>
      <c r="G18" s="18" t="n">
        <v>476.38406536</v>
      </c>
      <c r="H18" s="20" t="n">
        <v>3.63275851</v>
      </c>
      <c r="I18" s="18" t="n">
        <v>467.93106321</v>
      </c>
      <c r="J18" s="20" t="n">
        <v>4.40837172</v>
      </c>
      <c r="K18" s="18" t="n">
        <v>454.20344007</v>
      </c>
      <c r="L18" s="20" t="n">
        <v>5.11545222</v>
      </c>
      <c r="M18" s="18" t="s">
        <v>327</v>
      </c>
      <c r="N18" s="20" t="s">
        <v>327</v>
      </c>
      <c r="O18" s="18" t="s">
        <v>327</v>
      </c>
      <c r="P18" s="20" t="s">
        <v>327</v>
      </c>
      <c r="Q18" s="18" t="s">
        <v>327</v>
      </c>
      <c r="R18" s="20" t="s">
        <v>327</v>
      </c>
      <c r="S18" s="18" t="n">
        <v>408.76579671</v>
      </c>
      <c r="T18" s="20" t="n">
        <v>7.70313485</v>
      </c>
    </row>
    <row r="19" spans="1:20">
      <c r="A19" s="15" t="s">
        <v>339</v>
      </c>
      <c r="B19" s="17" t="n">
        <v>5658</v>
      </c>
      <c r="C19" s="18">
        <f>(315.0/B19*100)</f>
        <v/>
      </c>
      <c r="D19" s="19" t="n">
        <v>5343</v>
      </c>
      <c r="E19" s="18" t="n">
        <v>415.09447171</v>
      </c>
      <c r="F19" s="20" t="n">
        <v>6.60625092</v>
      </c>
      <c r="G19" s="18" t="n">
        <v>468.99818816</v>
      </c>
      <c r="H19" s="20" t="n">
        <v>4.41829801</v>
      </c>
      <c r="I19" s="18" t="n">
        <v>461.58515918</v>
      </c>
      <c r="J19" s="20" t="n">
        <v>5.2679509</v>
      </c>
      <c r="K19" s="18" t="n">
        <v>494.0257269</v>
      </c>
      <c r="L19" s="20" t="n">
        <v>2.65626595</v>
      </c>
      <c r="M19" s="18" t="s">
        <v>327</v>
      </c>
      <c r="N19" s="20" t="s">
        <v>327</v>
      </c>
      <c r="O19" s="18" t="s">
        <v>327</v>
      </c>
      <c r="P19" s="20" t="s">
        <v>327</v>
      </c>
      <c r="Q19" s="18" t="s">
        <v>327</v>
      </c>
      <c r="R19" s="20" t="s">
        <v>327</v>
      </c>
      <c r="S19" s="18" t="n">
        <v>436.79163672</v>
      </c>
      <c r="T19" s="20" t="n">
        <v>6.39025847</v>
      </c>
    </row>
    <row r="20" spans="1:20">
      <c r="A20" s="15" t="s">
        <v>340</v>
      </c>
      <c r="B20" s="17" t="n">
        <v>3371</v>
      </c>
      <c r="C20" s="18">
        <f>(82.0/B20*100)</f>
        <v/>
      </c>
      <c r="D20" s="19" t="n">
        <v>3289</v>
      </c>
      <c r="E20" s="18" t="n">
        <v>425.25409944</v>
      </c>
      <c r="F20" s="20" t="n">
        <v>8.028183840000001</v>
      </c>
      <c r="G20" s="18" t="n">
        <v>458.74197891</v>
      </c>
      <c r="H20" s="20" t="n">
        <v>3.99733148</v>
      </c>
      <c r="I20" s="18" t="n">
        <v>433.15818003</v>
      </c>
      <c r="J20" s="20" t="n">
        <v>9.27967619</v>
      </c>
      <c r="K20" s="18" t="n">
        <v>489.50115944</v>
      </c>
      <c r="L20" s="20" t="n">
        <v>2.03805847</v>
      </c>
      <c r="M20" s="18" t="s">
        <v>327</v>
      </c>
      <c r="N20" s="20" t="s">
        <v>327</v>
      </c>
      <c r="O20" s="18" t="s">
        <v>327</v>
      </c>
      <c r="P20" s="20" t="s">
        <v>327</v>
      </c>
      <c r="Q20" s="18" t="s">
        <v>327</v>
      </c>
      <c r="R20" s="20" t="s">
        <v>327</v>
      </c>
      <c r="S20" s="18" t="n">
        <v>426.41006312</v>
      </c>
      <c r="T20" s="20" t="n">
        <v>5.95711958</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(714.0/B23*100)</f>
        <v/>
      </c>
      <c r="D23" s="19" t="n">
        <v>10869</v>
      </c>
      <c r="E23" s="18" t="n">
        <v>430.90612901</v>
      </c>
      <c r="F23" s="20" t="n">
        <v>5.70619945</v>
      </c>
      <c r="G23" s="18" t="n">
        <v>467.35706144</v>
      </c>
      <c r="H23" s="20" t="n">
        <v>3.72147344</v>
      </c>
      <c r="I23" s="18" t="n">
        <v>472.35974707</v>
      </c>
      <c r="J23" s="20" t="n">
        <v>5.99389526</v>
      </c>
      <c r="K23" s="18" t="n">
        <v>503.17371687</v>
      </c>
      <c r="L23" s="20" t="n">
        <v>2.69439212</v>
      </c>
      <c r="M23" s="18" t="s">
        <v>327</v>
      </c>
      <c r="N23" s="20" t="s">
        <v>327</v>
      </c>
      <c r="O23" s="18" t="s">
        <v>327</v>
      </c>
      <c r="P23" s="20" t="s">
        <v>327</v>
      </c>
      <c r="Q23" s="18" t="s">
        <v>327</v>
      </c>
      <c r="R23" s="20" t="s">
        <v>327</v>
      </c>
      <c r="S23" s="18" t="n">
        <v>437.58028111</v>
      </c>
      <c r="T23" s="20" t="n">
        <v>5.45145226</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(38.0/B25*100)</f>
        <v/>
      </c>
      <c r="D25" s="19" t="n">
        <v>5543</v>
      </c>
      <c r="E25" s="18" t="n">
        <v>495.98129627</v>
      </c>
      <c r="F25" s="20" t="n">
        <v>4.85691604</v>
      </c>
      <c r="G25" s="18" t="n">
        <v>531.0273158</v>
      </c>
      <c r="H25" s="20" t="n">
        <v>3.45198703</v>
      </c>
      <c r="I25" s="18" t="n">
        <v>535.99161896</v>
      </c>
      <c r="J25" s="20" t="n">
        <v>4.4686798</v>
      </c>
      <c r="K25" s="18" t="n">
        <v>487.54341912</v>
      </c>
      <c r="L25" s="20" t="n">
        <v>5.03750822</v>
      </c>
      <c r="M25" s="18" t="s">
        <v>327</v>
      </c>
      <c r="N25" s="20" t="s">
        <v>327</v>
      </c>
      <c r="O25" s="18" t="s">
        <v>327</v>
      </c>
      <c r="P25" s="20" t="s">
        <v>327</v>
      </c>
      <c r="Q25" s="18" t="s">
        <v>327</v>
      </c>
      <c r="R25" s="20" t="s">
        <v>327</v>
      </c>
      <c r="S25" s="18" t="n">
        <v>469.42883296</v>
      </c>
      <c r="T25" s="20" t="n">
        <v>10.33375578</v>
      </c>
    </row>
    <row r="26" spans="1:20">
      <c r="A26" s="15" t="s">
        <v>346</v>
      </c>
      <c r="B26" s="17" t="n">
        <v>4869</v>
      </c>
      <c r="C26" s="18">
        <f>(204.0/B26*100)</f>
        <v/>
      </c>
      <c r="D26" s="19" t="n">
        <v>4665</v>
      </c>
      <c r="E26" s="18" t="n">
        <v>456.90247211</v>
      </c>
      <c r="F26" s="20" t="n">
        <v>4.35238795</v>
      </c>
      <c r="G26" s="18" t="n">
        <v>486.81799797</v>
      </c>
      <c r="H26" s="20" t="n">
        <v>2.42408173</v>
      </c>
      <c r="I26" s="18" t="n">
        <v>472.26244405</v>
      </c>
      <c r="J26" s="20" t="n">
        <v>5.04203032</v>
      </c>
      <c r="K26" s="18" t="n">
        <v>510.65893914</v>
      </c>
      <c r="L26" s="20" t="n">
        <v>2.28589669</v>
      </c>
      <c r="M26" s="18" t="s">
        <v>327</v>
      </c>
      <c r="N26" s="20" t="s">
        <v>327</v>
      </c>
      <c r="O26" s="18" t="s">
        <v>327</v>
      </c>
      <c r="P26" s="20" t="s">
        <v>327</v>
      </c>
      <c r="Q26" s="18" t="s">
        <v>327</v>
      </c>
      <c r="R26" s="20" t="s">
        <v>327</v>
      </c>
      <c r="S26" s="18" t="n">
        <v>459.3572808</v>
      </c>
      <c r="T26" s="20" t="n">
        <v>5.42467841</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(43.0/B32*100)</f>
        <v/>
      </c>
      <c r="D32" s="19" t="n">
        <v>4435</v>
      </c>
      <c r="E32" s="18" t="n">
        <v>458.694985</v>
      </c>
      <c r="F32" s="20" t="n">
        <v>4.4749652</v>
      </c>
      <c r="G32" s="18" t="n">
        <v>494.74041059</v>
      </c>
      <c r="H32" s="20" t="n">
        <v>3.25805592</v>
      </c>
      <c r="I32" s="18" t="n">
        <v>496.05224283</v>
      </c>
      <c r="J32" s="20" t="n">
        <v>4.56412862</v>
      </c>
      <c r="K32" s="18" t="n">
        <v>525.12986586</v>
      </c>
      <c r="L32" s="20" t="n">
        <v>3.29669784</v>
      </c>
      <c r="M32" s="18" t="s">
        <v>327</v>
      </c>
      <c r="N32" s="20" t="s">
        <v>327</v>
      </c>
      <c r="O32" s="18" t="s">
        <v>327</v>
      </c>
      <c r="P32" s="20" t="s">
        <v>327</v>
      </c>
      <c r="Q32" s="18" t="s">
        <v>327</v>
      </c>
      <c r="R32" s="20" t="s">
        <v>327</v>
      </c>
      <c r="S32" s="18" t="n">
        <v>456.35691766</v>
      </c>
      <c r="T32" s="20" t="n">
        <v>8.309914559999999</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(154.0/B34*100)</f>
        <v/>
      </c>
      <c r="D34" s="19" t="n">
        <v>6196</v>
      </c>
      <c r="E34" s="18" t="n">
        <v>418.15397973</v>
      </c>
      <c r="F34" s="20" t="n">
        <v>3.69554611</v>
      </c>
      <c r="G34" s="18" t="n">
        <v>465.33681551</v>
      </c>
      <c r="H34" s="20" t="n">
        <v>3.28840139</v>
      </c>
      <c r="I34" s="18" t="n">
        <v>443.21809133</v>
      </c>
      <c r="J34" s="20" t="n">
        <v>4.48524948</v>
      </c>
      <c r="K34" s="18" t="n">
        <v>487.66758785</v>
      </c>
      <c r="L34" s="20" t="n">
        <v>3.34829575</v>
      </c>
      <c r="M34" s="18" t="s">
        <v>327</v>
      </c>
      <c r="N34" s="20" t="s">
        <v>327</v>
      </c>
      <c r="O34" s="18" t="n">
        <v>306.56969545</v>
      </c>
      <c r="P34" s="20" t="n">
        <v>10.27624616</v>
      </c>
      <c r="Q34" s="18" t="s">
        <v>327</v>
      </c>
      <c r="R34" s="20" t="s">
        <v>327</v>
      </c>
      <c r="S34" s="18" t="n">
        <v>445.07191328</v>
      </c>
      <c r="T34" s="20" t="n">
        <v>5.20047006</v>
      </c>
    </row>
    <row r="35" spans="1:20">
      <c r="A35" s="15" t="s">
        <v>355</v>
      </c>
      <c r="B35" s="17" t="n">
        <v>6406</v>
      </c>
      <c r="C35" s="18">
        <f>(142.0/B35*100)</f>
        <v/>
      </c>
      <c r="D35" s="19" t="n">
        <v>6264</v>
      </c>
      <c r="E35" s="18" t="n">
        <v>476.04723146</v>
      </c>
      <c r="F35" s="20" t="n">
        <v>4.46461199</v>
      </c>
      <c r="G35" s="18" t="n">
        <v>521.72976753</v>
      </c>
      <c r="H35" s="20" t="n">
        <v>2.92066261</v>
      </c>
      <c r="I35" s="18" t="n">
        <v>505.41471179</v>
      </c>
      <c r="J35" s="20" t="n">
        <v>4.43320145</v>
      </c>
      <c r="K35" s="18" t="n">
        <v>527.56657117</v>
      </c>
      <c r="L35" s="20" t="n">
        <v>3.23514246</v>
      </c>
      <c r="M35" s="18" t="s">
        <v>327</v>
      </c>
      <c r="N35" s="20" t="s">
        <v>327</v>
      </c>
      <c r="O35" s="18" t="n">
        <v>374.85244494</v>
      </c>
      <c r="P35" s="20" t="n">
        <v>5.84040672</v>
      </c>
      <c r="Q35" s="18" t="s">
        <v>327</v>
      </c>
      <c r="R35" s="20" t="s">
        <v>327</v>
      </c>
      <c r="S35" s="18" t="n">
        <v>509.96989048</v>
      </c>
      <c r="T35" s="20" t="n">
        <v>4.2036513</v>
      </c>
    </row>
    <row r="36" spans="1:20">
      <c r="A36" s="15" t="s">
        <v>356</v>
      </c>
      <c r="B36" s="17" t="n">
        <v>6736</v>
      </c>
      <c r="C36" s="18">
        <f>(152.0/B36*100)</f>
        <v/>
      </c>
      <c r="D36" s="19" t="n">
        <v>6584</v>
      </c>
      <c r="E36" s="18" t="n">
        <v>432.23865835</v>
      </c>
      <c r="F36" s="20" t="n">
        <v>6.47042245</v>
      </c>
      <c r="G36" s="18" t="n">
        <v>481.64237637</v>
      </c>
      <c r="H36" s="20" t="n">
        <v>2.86473041</v>
      </c>
      <c r="I36" s="18" t="n">
        <v>488.49958547</v>
      </c>
      <c r="J36" s="20" t="n">
        <v>3.84500325</v>
      </c>
      <c r="K36" s="18" t="n">
        <v>509.62381235</v>
      </c>
      <c r="L36" s="20" t="n">
        <v>2.37053049</v>
      </c>
      <c r="M36" s="18" t="s">
        <v>327</v>
      </c>
      <c r="N36" s="20" t="s">
        <v>327</v>
      </c>
      <c r="O36" s="18" t="s">
        <v>327</v>
      </c>
      <c r="P36" s="20" t="s">
        <v>327</v>
      </c>
      <c r="Q36" s="18" t="s">
        <v>327</v>
      </c>
      <c r="R36" s="20" t="s">
        <v>327</v>
      </c>
      <c r="S36" s="18" t="n">
        <v>464.93802778</v>
      </c>
      <c r="T36" s="20" t="n">
        <v>4.31865759</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(5832.0/B40*100)</f>
        <v/>
      </c>
      <c r="D40" s="19" t="n">
        <v>8325</v>
      </c>
      <c r="E40" s="18" t="n">
        <v>455.06209371</v>
      </c>
      <c r="F40" s="20" t="n">
        <v>5.75930389</v>
      </c>
      <c r="G40" s="18" t="n">
        <v>515.6436371999999</v>
      </c>
      <c r="H40" s="20" t="n">
        <v>3.22413423</v>
      </c>
      <c r="I40" s="18" t="n">
        <v>494.97591265</v>
      </c>
      <c r="J40" s="20" t="n">
        <v>7.57243744</v>
      </c>
      <c r="K40" s="18" t="n">
        <v>536.82517338</v>
      </c>
      <c r="L40" s="20" t="n">
        <v>4.35557488</v>
      </c>
      <c r="M40" s="18" t="s">
        <v>327</v>
      </c>
      <c r="N40" s="20" t="s">
        <v>327</v>
      </c>
      <c r="O40" s="18" t="n">
        <v>496.75531263</v>
      </c>
      <c r="P40" s="20" t="n">
        <v>2.35939816</v>
      </c>
      <c r="Q40" s="18" t="s">
        <v>327</v>
      </c>
      <c r="R40" s="20" t="s">
        <v>327</v>
      </c>
      <c r="S40" s="18" t="n">
        <v>455.77569186</v>
      </c>
      <c r="T40" s="20" t="n">
        <v>6.67169285</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(313.0/B47*100)</f>
        <v/>
      </c>
      <c r="D47" s="19" t="n">
        <v>5615</v>
      </c>
      <c r="E47" s="18" t="n">
        <v>426.64155816</v>
      </c>
      <c r="F47" s="20" t="n">
        <v>4.67653031</v>
      </c>
      <c r="G47" s="18" t="n">
        <v>476.76800738</v>
      </c>
      <c r="H47" s="20" t="n">
        <v>4.81143992</v>
      </c>
      <c r="I47" s="18" t="n">
        <v>449.60533604</v>
      </c>
      <c r="J47" s="20" t="n">
        <v>6.86865402</v>
      </c>
      <c r="K47" s="18" t="n">
        <v>444.8745071</v>
      </c>
      <c r="L47" s="20" t="n">
        <v>5.7591805</v>
      </c>
      <c r="M47" s="18" t="s">
        <v>327</v>
      </c>
      <c r="N47" s="20" t="s">
        <v>327</v>
      </c>
      <c r="O47" s="18" t="s">
        <v>327</v>
      </c>
      <c r="P47" s="20" t="s">
        <v>327</v>
      </c>
      <c r="Q47" s="18" t="s">
        <v>327</v>
      </c>
      <c r="R47" s="20" t="s">
        <v>327</v>
      </c>
      <c r="S47" s="18" t="n">
        <v>427.48252135</v>
      </c>
      <c r="T47" s="20" t="n">
        <v>4.80126788</v>
      </c>
    </row>
    <row r="48" spans="1:20">
      <c r="A48" s="15" t="s">
        <v>368</v>
      </c>
      <c r="B48" s="17" t="n">
        <v>9841</v>
      </c>
      <c r="C48" s="18">
        <f>(35.0/B48*100)</f>
        <v/>
      </c>
      <c r="D48" s="19" t="n">
        <v>9806</v>
      </c>
      <c r="E48" s="18" t="n">
        <v>486.22595397</v>
      </c>
      <c r="F48" s="20" t="n">
        <v>4.52134299</v>
      </c>
      <c r="G48" s="18" t="n">
        <v>527.00116952</v>
      </c>
      <c r="H48" s="20" t="n">
        <v>4.92909856</v>
      </c>
      <c r="I48" s="18" t="n">
        <v>493.06510619</v>
      </c>
      <c r="J48" s="20" t="n">
        <v>12.05329604</v>
      </c>
      <c r="K48" s="18" t="n">
        <v>542.79170325</v>
      </c>
      <c r="L48" s="20" t="n">
        <v>4.9861477</v>
      </c>
      <c r="M48" s="18" t="s">
        <v>327</v>
      </c>
      <c r="N48" s="20" t="s">
        <v>327</v>
      </c>
      <c r="O48" s="18" t="s">
        <v>327</v>
      </c>
      <c r="P48" s="20" t="s">
        <v>327</v>
      </c>
      <c r="Q48" s="18" t="s">
        <v>327</v>
      </c>
      <c r="R48" s="20" t="s">
        <v>327</v>
      </c>
      <c r="S48" s="18" t="n">
        <v>443.62793084</v>
      </c>
      <c r="T48" s="20" t="n">
        <v>10.82270012</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(167.0/B52*100)</f>
        <v/>
      </c>
      <c r="D52" s="19" t="n">
        <v>5642</v>
      </c>
      <c r="E52" s="18" t="n">
        <v>424.78430111</v>
      </c>
      <c r="F52" s="20" t="n">
        <v>3.9363736</v>
      </c>
      <c r="G52" s="18" t="n">
        <v>470.98333992</v>
      </c>
      <c r="H52" s="20" t="n">
        <v>3.1711245</v>
      </c>
      <c r="I52" s="18" t="n">
        <v>470.00428828</v>
      </c>
      <c r="J52" s="20" t="n">
        <v>4.95567937</v>
      </c>
      <c r="K52" s="18" t="n">
        <v>495.27558043</v>
      </c>
      <c r="L52" s="20" t="n">
        <v>2.64875787</v>
      </c>
      <c r="M52" s="18" t="s">
        <v>327</v>
      </c>
      <c r="N52" s="20" t="s">
        <v>327</v>
      </c>
      <c r="O52" s="18" t="s">
        <v>327</v>
      </c>
      <c r="P52" s="20" t="s">
        <v>327</v>
      </c>
      <c r="Q52" s="18" t="s">
        <v>327</v>
      </c>
      <c r="R52" s="20" t="s">
        <v>327</v>
      </c>
      <c r="S52" s="18" t="n">
        <v>427.00410793</v>
      </c>
      <c r="T52" s="20" t="n">
        <v>5.99834054</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(98.0/B56*100)</f>
        <v/>
      </c>
      <c r="D56" s="19" t="n">
        <v>5261</v>
      </c>
      <c r="E56" s="18" t="n">
        <v>501.60982205</v>
      </c>
      <c r="F56" s="20" t="n">
        <v>3.58034385</v>
      </c>
      <c r="G56" s="18" t="n">
        <v>526.67933346</v>
      </c>
      <c r="H56" s="20" t="n">
        <v>2.79930503</v>
      </c>
      <c r="I56" s="18" t="n">
        <v>511.25743377</v>
      </c>
      <c r="J56" s="20" t="n">
        <v>6.64392653</v>
      </c>
      <c r="K56" s="18" t="n">
        <v>532.3016706</v>
      </c>
      <c r="L56" s="20" t="n">
        <v>3.04993536</v>
      </c>
      <c r="M56" s="18" t="s">
        <v>327</v>
      </c>
      <c r="N56" s="20" t="s">
        <v>327</v>
      </c>
      <c r="O56" s="18" t="s">
        <v>327</v>
      </c>
      <c r="P56" s="20" t="s">
        <v>327</v>
      </c>
      <c r="Q56" s="18" t="s">
        <v>327</v>
      </c>
      <c r="R56" s="20" t="s">
        <v>327</v>
      </c>
      <c r="S56" s="18" t="n">
        <v>509.25119422</v>
      </c>
      <c r="T56" s="20" t="n">
        <v>10.04284641</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(349.0/B61*100)</f>
        <v/>
      </c>
      <c r="D61" s="19" t="n">
        <v>6176</v>
      </c>
      <c r="E61" s="18" t="n">
        <v>433.62108607</v>
      </c>
      <c r="F61" s="20" t="n">
        <v>3.57123637</v>
      </c>
      <c r="G61" s="18" t="n">
        <v>480.62635165</v>
      </c>
      <c r="H61" s="20" t="n">
        <v>4.01544638</v>
      </c>
      <c r="I61" s="18" t="n">
        <v>459.73996508</v>
      </c>
      <c r="J61" s="20" t="n">
        <v>5.17278506</v>
      </c>
      <c r="K61" s="18" t="n">
        <v>496.33966247</v>
      </c>
      <c r="L61" s="20" t="n">
        <v>3.04081666</v>
      </c>
      <c r="M61" s="18" t="s">
        <v>327</v>
      </c>
      <c r="N61" s="20" t="s">
        <v>327</v>
      </c>
      <c r="O61" s="18" t="s">
        <v>327</v>
      </c>
      <c r="P61" s="20" t="s">
        <v>327</v>
      </c>
      <c r="Q61" s="18" t="s">
        <v>327</v>
      </c>
      <c r="R61" s="20" t="s">
        <v>327</v>
      </c>
      <c r="S61" s="18" t="n">
        <v>429.84644838</v>
      </c>
      <c r="T61" s="20" t="n">
        <v>5.72817322</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(537.0/B67*100)</f>
        <v/>
      </c>
      <c r="D67" s="19" t="n">
        <v>6434</v>
      </c>
      <c r="E67" s="18" t="n">
        <v>365.28901687</v>
      </c>
      <c r="F67" s="20" t="n">
        <v>2.63129349</v>
      </c>
      <c r="G67" s="18" t="n">
        <v>419.51788004</v>
      </c>
      <c r="H67" s="20" t="n">
        <v>3.40250596</v>
      </c>
      <c r="I67" s="18" t="n">
        <v>404.50813432</v>
      </c>
      <c r="J67" s="20" t="n">
        <v>7.69958739</v>
      </c>
      <c r="K67" s="18" t="n">
        <v>420.0437209</v>
      </c>
      <c r="L67" s="20" t="n">
        <v>3.02899917</v>
      </c>
      <c r="M67" s="18" t="s">
        <v>327</v>
      </c>
      <c r="N67" s="20" t="s">
        <v>327</v>
      </c>
      <c r="O67" s="18" t="s">
        <v>327</v>
      </c>
      <c r="P67" s="20" t="s">
        <v>327</v>
      </c>
      <c r="Q67" s="18" t="s">
        <v>327</v>
      </c>
      <c r="R67" s="20" t="s">
        <v>327</v>
      </c>
      <c r="S67" s="18" t="n">
        <v>352.90435547</v>
      </c>
      <c r="T67" s="20" t="n">
        <v>4.97578189</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(440.0/B73*100)</f>
        <v/>
      </c>
      <c r="D73" s="19" t="n">
        <v>7809</v>
      </c>
      <c r="E73" s="18" t="n">
        <v>409.59133644</v>
      </c>
      <c r="F73" s="20" t="n">
        <v>2.88504328</v>
      </c>
      <c r="G73" s="18" t="n">
        <v>436.62290551</v>
      </c>
      <c r="H73" s="20" t="n">
        <v>3.9280856</v>
      </c>
      <c r="I73" s="18" t="n">
        <v>395.25749616</v>
      </c>
      <c r="J73" s="20" t="n">
        <v>4.12234708</v>
      </c>
      <c r="K73" s="18" t="n">
        <v>436.64710397</v>
      </c>
      <c r="L73" s="20" t="n">
        <v>4.0407012</v>
      </c>
      <c r="M73" s="18" t="s">
        <v>327</v>
      </c>
      <c r="N73" s="20" t="s">
        <v>327</v>
      </c>
      <c r="O73" s="18" t="s">
        <v>327</v>
      </c>
      <c r="P73" s="20" t="s">
        <v>327</v>
      </c>
      <c r="Q73" s="18" t="s">
        <v>327</v>
      </c>
      <c r="R73" s="20" t="s">
        <v>327</v>
      </c>
      <c r="S73" s="18" t="n">
        <v>386.70905623</v>
      </c>
      <c r="T73" s="20" t="n">
        <v>6.33232745</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492.20635547</v>
      </c>
      <c r="F7" s="20" t="n">
        <v>2.89096948</v>
      </c>
      <c r="G7" s="18" t="n">
        <v>488.26027264</v>
      </c>
      <c r="H7" s="20" t="n">
        <v>2.74325616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475.46986703</v>
      </c>
      <c r="F9" s="20" t="n">
        <v>4.8539076</v>
      </c>
      <c r="G9" s="18" t="n">
        <v>453.44624855</v>
      </c>
      <c r="H9" s="20" t="n">
        <v>6.61205469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448.25126772</v>
      </c>
      <c r="F13" s="20" t="n">
        <v>4.86775458</v>
      </c>
      <c r="G13" s="18" t="n">
        <v>448.28853916</v>
      </c>
      <c r="H13" s="20" t="n">
        <v>5.79798078</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459.38170197</v>
      </c>
      <c r="F18" s="20" t="n">
        <v>4.08517368</v>
      </c>
      <c r="G18" s="18" t="n">
        <v>452.87280333</v>
      </c>
      <c r="H18" s="20" t="n">
        <v>4.36350518</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460.10102401</v>
      </c>
      <c r="F19" s="20" t="n">
        <v>3.64617723</v>
      </c>
      <c r="G19" s="18" t="n">
        <v>443.30764008</v>
      </c>
      <c r="H19" s="20" t="n">
        <v>5.32765352</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437.00693473</v>
      </c>
      <c r="F20" s="20" t="n">
        <v>4.3148912</v>
      </c>
      <c r="G20" s="18" t="n">
        <v>448.4761595</v>
      </c>
      <c r="H20" s="20" t="n">
        <v>4.3704786</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465.66542359</v>
      </c>
      <c r="F23" s="20" t="n">
        <v>3.51886135</v>
      </c>
      <c r="G23" s="18" t="n">
        <v>439.23871284</v>
      </c>
      <c r="H23" s="20" t="n">
        <v>4.19088268</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512.74085715</v>
      </c>
      <c r="F25" s="20" t="n">
        <v>3.60038635</v>
      </c>
      <c r="G25" s="18" t="n">
        <v>533.87982815</v>
      </c>
      <c r="H25" s="20" t="n">
        <v>3.64643346</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486.77921983</v>
      </c>
      <c r="F26" s="20" t="n">
        <v>3.17001814</v>
      </c>
      <c r="G26" s="18" t="n">
        <v>471.80513679</v>
      </c>
      <c r="H26" s="20" t="n">
        <v>2.45191211</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482.80970847</v>
      </c>
      <c r="F32" s="20" t="n">
        <v>3.48654542</v>
      </c>
      <c r="G32" s="18" t="n">
        <v>487.43527715</v>
      </c>
      <c r="H32" s="20" t="n">
        <v>3.07042626</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459.61798605</v>
      </c>
      <c r="F34" s="20" t="n">
        <v>3.23040493</v>
      </c>
      <c r="G34" s="18" t="n">
        <v>436.3080264</v>
      </c>
      <c r="H34" s="20" t="n">
        <v>3.07974102</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513.71274267</v>
      </c>
      <c r="F35" s="20" t="n">
        <v>2.37817974</v>
      </c>
      <c r="G35" s="18" t="n">
        <v>501.37515256</v>
      </c>
      <c r="H35" s="20" t="n">
        <v>2.89200936</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482.38171613</v>
      </c>
      <c r="F36" s="20" t="n">
        <v>2.72767477</v>
      </c>
      <c r="G36" s="18" t="n">
        <v>460.98095113</v>
      </c>
      <c r="H36" s="20" t="n">
        <v>3.47785548</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494.78118618</v>
      </c>
      <c r="F40" s="20" t="n">
        <v>4.78954551</v>
      </c>
      <c r="G40" s="18" t="n">
        <v>493.82374349</v>
      </c>
      <c r="H40" s="20" t="n">
        <v>3.38093107</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455.8565709</v>
      </c>
      <c r="F47" s="20" t="n">
        <v>4.46548356</v>
      </c>
      <c r="G47" s="18" t="n">
        <v>443.55294352</v>
      </c>
      <c r="H47" s="20" t="n">
        <v>4.58407165</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523.86417739</v>
      </c>
      <c r="F48" s="20" t="n">
        <v>6.23947921</v>
      </c>
      <c r="G48" s="18" t="n">
        <v>498.72828365</v>
      </c>
      <c r="H48" s="20" t="n">
        <v>5.04049583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466.0728457</v>
      </c>
      <c r="F52" s="20" t="n">
        <v>3.09967592</v>
      </c>
      <c r="G52" s="18" t="n">
        <v>443.2278363</v>
      </c>
      <c r="H52" s="20" t="n">
        <v>3.6082117</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515.2172871</v>
      </c>
      <c r="F56" s="20" t="n">
        <v>3.75294749</v>
      </c>
      <c r="G56" s="18" t="n">
        <v>519.02804353</v>
      </c>
      <c r="H56" s="20" t="n">
        <v>2.88398979</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449.12150925</v>
      </c>
      <c r="F61" s="20" t="n">
        <v>4.35032591</v>
      </c>
      <c r="G61" s="18" t="n">
        <v>463.22436101</v>
      </c>
      <c r="H61" s="20" t="n">
        <v>3.41104628</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404.89028515</v>
      </c>
      <c r="F67" s="20" t="n">
        <v>4.46992902</v>
      </c>
      <c r="G67" s="18" t="n">
        <v>386.75255453</v>
      </c>
      <c r="H67" s="20" t="n">
        <v>2.89253703</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403.27575901</v>
      </c>
      <c r="F73" s="20" t="n">
        <v>3.51926879</v>
      </c>
      <c r="G73" s="18" t="n">
        <v>421.01512285</v>
      </c>
      <c r="H73" s="20" t="n">
        <v>3.17245983</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481.44164486</v>
      </c>
      <c r="F7" s="20" t="n">
        <v>2.80471994</v>
      </c>
      <c r="G7" s="18" t="n">
        <v>499.25526293</v>
      </c>
      <c r="H7" s="20" t="n">
        <v>2.73732244</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460.37183119</v>
      </c>
      <c r="F9" s="20" t="n">
        <v>5.84530901</v>
      </c>
      <c r="G9" s="18" t="n">
        <v>480.34699366</v>
      </c>
      <c r="H9" s="20" t="n">
        <v>5.57338079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451.0664949</v>
      </c>
      <c r="F13" s="20" t="n">
        <v>4.688175</v>
      </c>
      <c r="G13" s="18" t="n">
        <v>444.34253821</v>
      </c>
      <c r="H13" s="20" t="n">
        <v>4.9551266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422.5738851</v>
      </c>
      <c r="F18" s="20" t="n">
        <v>4.72172735</v>
      </c>
      <c r="G18" s="18" t="n">
        <v>471.87067407</v>
      </c>
      <c r="H18" s="20" t="n">
        <v>3.48045546</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458.79658734</v>
      </c>
      <c r="F19" s="20" t="n">
        <v>3.70449711</v>
      </c>
      <c r="G19" s="18" t="n">
        <v>439.23721722</v>
      </c>
      <c r="H19" s="20" t="n">
        <v>5.63778253</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441.74301044</v>
      </c>
      <c r="F20" s="20" t="n">
        <v>4.17070258</v>
      </c>
      <c r="G20" s="18" t="n">
        <v>443.74441114</v>
      </c>
      <c r="H20" s="20" t="n">
        <v>4.15715869</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448.4663732</v>
      </c>
      <c r="F23" s="20" t="n">
        <v>3.6879838</v>
      </c>
      <c r="G23" s="18" t="n">
        <v>463.95754099</v>
      </c>
      <c r="H23" s="20" t="n">
        <v>4.4695572</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490.91287249</v>
      </c>
      <c r="F25" s="20" t="n">
        <v>4.31645353</v>
      </c>
      <c r="G25" s="18" t="n">
        <v>537.22883036</v>
      </c>
      <c r="H25" s="20" t="n">
        <v>3.05502265</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464.80476292</v>
      </c>
      <c r="F26" s="20" t="n">
        <v>3.15775086</v>
      </c>
      <c r="G26" s="18" t="n">
        <v>483.00942147</v>
      </c>
      <c r="H26" s="20" t="n">
        <v>2.37384768</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467.2127917</v>
      </c>
      <c r="F32" s="20" t="n">
        <v>4.0548271</v>
      </c>
      <c r="G32" s="18" t="n">
        <v>494.13824258</v>
      </c>
      <c r="H32" s="20" t="n">
        <v>2.87214689</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445.70622354</v>
      </c>
      <c r="F34" s="20" t="n">
        <v>3.02561472</v>
      </c>
      <c r="G34" s="18" t="n">
        <v>449.85137189</v>
      </c>
      <c r="H34" s="20" t="n">
        <v>3.31681624</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505.78328837</v>
      </c>
      <c r="F35" s="20" t="n">
        <v>2.0725863</v>
      </c>
      <c r="G35" s="18" t="n">
        <v>514.38315879</v>
      </c>
      <c r="H35" s="20" t="n">
        <v>3.35436039</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464.66444663</v>
      </c>
      <c r="F36" s="20" t="n">
        <v>3.09523957</v>
      </c>
      <c r="G36" s="18" t="n">
        <v>481.33173273</v>
      </c>
      <c r="H36" s="20" t="n">
        <v>2.87498952</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478.09582887</v>
      </c>
      <c r="F40" s="20" t="n">
        <v>5.01714156</v>
      </c>
      <c r="G40" s="18" t="n">
        <v>500.35277543</v>
      </c>
      <c r="H40" s="20" t="n">
        <v>3.20590642</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451.32359721</v>
      </c>
      <c r="F47" s="20" t="n">
        <v>3.94247144</v>
      </c>
      <c r="G47" s="18" t="n">
        <v>446.06486766</v>
      </c>
      <c r="H47" s="20" t="n">
        <v>5.37373061</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487.12218363</v>
      </c>
      <c r="F48" s="20" t="n">
        <v>5.00250696</v>
      </c>
      <c r="G48" s="18" t="n">
        <v>511.77213244</v>
      </c>
      <c r="H48" s="20" t="n">
        <v>5.40842753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443.19814192</v>
      </c>
      <c r="F52" s="20" t="n">
        <v>3.08734263</v>
      </c>
      <c r="G52" s="18" t="n">
        <v>465.52466262</v>
      </c>
      <c r="H52" s="20" t="n">
        <v>3.47575814</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506.99631351</v>
      </c>
      <c r="F56" s="20" t="n">
        <v>3.18734333</v>
      </c>
      <c r="G56" s="18" t="n">
        <v>522.54316532</v>
      </c>
      <c r="H56" s="20" t="n">
        <v>3.14416871</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455.57749573</v>
      </c>
      <c r="F61" s="20" t="n">
        <v>3.98074019</v>
      </c>
      <c r="G61" s="18" t="n">
        <v>460.4944349</v>
      </c>
      <c r="H61" s="20" t="n">
        <v>3.5556136</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390.97949651</v>
      </c>
      <c r="F67" s="20" t="n">
        <v>3.47056696</v>
      </c>
      <c r="G67" s="18" t="n">
        <v>388.92667348</v>
      </c>
      <c r="H67" s="20" t="n">
        <v>2.9715381</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410.53488009</v>
      </c>
      <c r="F73" s="20" t="n">
        <v>3.16675954</v>
      </c>
      <c r="G73" s="18" t="n">
        <v>422.00240455</v>
      </c>
      <c r="H73" s="20" t="n">
        <v>3.54333257</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499.83685416</v>
      </c>
      <c r="F7" s="20" t="n">
        <v>2.17466013</v>
      </c>
      <c r="G7" s="18" t="n">
        <v>427.01230422</v>
      </c>
      <c r="H7" s="20" t="n">
        <v>4.22258137</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474.00054182</v>
      </c>
      <c r="F9" s="20" t="n">
        <v>4.98638519</v>
      </c>
      <c r="G9" s="18" t="n">
        <v>420.28603845</v>
      </c>
      <c r="H9" s="20" t="n">
        <v>8.104943799999999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449.98377508</v>
      </c>
      <c r="F13" s="20" t="n">
        <v>3.79080203</v>
      </c>
      <c r="G13" s="18" t="n">
        <v>439.1162131</v>
      </c>
      <c r="H13" s="20" t="n">
        <v>10.30801886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464.737412</v>
      </c>
      <c r="F18" s="20" t="n">
        <v>3.77651421</v>
      </c>
      <c r="G18" s="18" t="n">
        <v>399.00801712</v>
      </c>
      <c r="H18" s="20" t="n">
        <v>4.69157852</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461.73785238</v>
      </c>
      <c r="F19" s="20" t="n">
        <v>3.56065569</v>
      </c>
      <c r="G19" s="18" t="n">
        <v>388.48919154</v>
      </c>
      <c r="H19" s="20" t="n">
        <v>7.79621791</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448.13632634</v>
      </c>
      <c r="F20" s="20" t="n">
        <v>3.23676655</v>
      </c>
      <c r="G20" s="18" t="n">
        <v>399.4818446</v>
      </c>
      <c r="H20" s="20" t="n">
        <v>7.21438496</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460.19267539</v>
      </c>
      <c r="F23" s="20" t="n">
        <v>3.25017615</v>
      </c>
      <c r="G23" s="18" t="n">
        <v>413.42080386</v>
      </c>
      <c r="H23" s="20" t="n">
        <v>5.94942566</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525.85295176</v>
      </c>
      <c r="F25" s="20" t="n">
        <v>3.09829966</v>
      </c>
      <c r="G25" s="18" t="n">
        <v>424.06202319</v>
      </c>
      <c r="H25" s="20" t="n">
        <v>15.23511221</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485.65963444</v>
      </c>
      <c r="F26" s="20" t="n">
        <v>2.0878238</v>
      </c>
      <c r="G26" s="18" t="n">
        <v>427.96209082</v>
      </c>
      <c r="H26" s="20" t="n">
        <v>4.00836819</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491.95332139</v>
      </c>
      <c r="F32" s="20" t="n">
        <v>2.760066</v>
      </c>
      <c r="G32" s="18" t="n">
        <v>446.78262067</v>
      </c>
      <c r="H32" s="20" t="n">
        <v>5.02347548</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458.14069622</v>
      </c>
      <c r="F34" s="20" t="n">
        <v>2.55398404</v>
      </c>
      <c r="G34" s="18" t="n">
        <v>395.62226914</v>
      </c>
      <c r="H34" s="20" t="n">
        <v>5.51432643</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512.59015261</v>
      </c>
      <c r="F35" s="20" t="n">
        <v>1.86388739</v>
      </c>
      <c r="G35" s="18" t="n">
        <v>441.86014635</v>
      </c>
      <c r="H35" s="20" t="n">
        <v>5.78162995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479.10283641</v>
      </c>
      <c r="F36" s="20" t="n">
        <v>2.41908266</v>
      </c>
      <c r="G36" s="18" t="n">
        <v>416.54488227</v>
      </c>
      <c r="H36" s="20" t="n">
        <v>6.83382151</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504.01173106</v>
      </c>
      <c r="F40" s="20" t="n">
        <v>3.18466279</v>
      </c>
      <c r="G40" s="18" t="n">
        <v>440.22633955</v>
      </c>
      <c r="H40" s="20" t="n">
        <v>6.15827624</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460.63263874</v>
      </c>
      <c r="F47" s="20" t="n">
        <v>3.9804421</v>
      </c>
      <c r="G47" s="18" t="n">
        <v>404.17432341</v>
      </c>
      <c r="H47" s="20" t="n">
        <v>5.5669126</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517.97729844</v>
      </c>
      <c r="F48" s="20" t="n">
        <v>4.8165113</v>
      </c>
      <c r="G48" s="18" t="n">
        <v>430.69978074</v>
      </c>
      <c r="H48" s="20" t="n">
        <v>5.91879794</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461.47848471</v>
      </c>
      <c r="F52" s="20" t="n">
        <v>2.8836538</v>
      </c>
      <c r="G52" s="18" t="n">
        <v>408.10079867</v>
      </c>
      <c r="H52" s="20" t="n">
        <v>5.03948312</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523.40929093</v>
      </c>
      <c r="F56" s="20" t="n">
        <v>2.46920107</v>
      </c>
      <c r="G56" s="18" t="n">
        <v>466.14243302</v>
      </c>
      <c r="H56" s="20" t="n">
        <v>6.77149712</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464.58731707</v>
      </c>
      <c r="F61" s="20" t="n">
        <v>3.37933876</v>
      </c>
      <c r="G61" s="18" t="n">
        <v>411.10508771</v>
      </c>
      <c r="H61" s="20" t="n">
        <v>4.86237534</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405.60353638</v>
      </c>
      <c r="F67" s="20" t="n">
        <v>2.75393009</v>
      </c>
      <c r="G67" s="18" t="n">
        <v>350.29351759</v>
      </c>
      <c r="H67" s="20" t="n">
        <v>3.34134097</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435.1330098</v>
      </c>
      <c r="F73" s="20" t="n">
        <v>3.36910014</v>
      </c>
      <c r="G73" s="18" t="n">
        <v>392.24947785</v>
      </c>
      <c r="H73" s="20" t="n">
        <v>2.94842636</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492.52477366</v>
      </c>
      <c r="F7" s="20" t="n">
        <v>2.20696933</v>
      </c>
      <c r="G7" s="18" t="n">
        <v>485.74657922</v>
      </c>
      <c r="H7" s="20" t="n">
        <v>3.53482236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465.14441378</v>
      </c>
      <c r="F9" s="20" t="n">
        <v>5.09312822</v>
      </c>
      <c r="G9" s="18" t="n">
        <v>479.89174729</v>
      </c>
      <c r="H9" s="20" t="n">
        <v>6.55109342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450.19379352</v>
      </c>
      <c r="F13" s="20" t="n">
        <v>4.11761878</v>
      </c>
      <c r="G13" s="18" t="n">
        <v>440.31503857</v>
      </c>
      <c r="H13" s="20" t="n">
        <v>7.36596627</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454.53128381</v>
      </c>
      <c r="F18" s="20" t="n">
        <v>4.18113174</v>
      </c>
      <c r="G18" s="18" t="n">
        <v>458.32483891</v>
      </c>
      <c r="H18" s="20" t="n">
        <v>4.38807148</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456.30923252</v>
      </c>
      <c r="F19" s="20" t="n">
        <v>3.60587681</v>
      </c>
      <c r="G19" s="18" t="n">
        <v>446.72435037</v>
      </c>
      <c r="H19" s="20" t="n">
        <v>6.7083043</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447.61289665</v>
      </c>
      <c r="F20" s="20" t="n">
        <v>3.78725511</v>
      </c>
      <c r="G20" s="18" t="n">
        <v>427.72463898</v>
      </c>
      <c r="H20" s="20" t="n">
        <v>6.11080525</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457.49744448</v>
      </c>
      <c r="F23" s="20" t="n">
        <v>3.27067772</v>
      </c>
      <c r="G23" s="18" t="n">
        <v>445.83073633</v>
      </c>
      <c r="H23" s="20" t="n">
        <v>6.05356289</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523.59831145</v>
      </c>
      <c r="F25" s="20" t="n">
        <v>3.3688586</v>
      </c>
      <c r="G25" s="18" t="n">
        <v>527.99443436</v>
      </c>
      <c r="H25" s="20" t="n">
        <v>3.93906674</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483.02700509</v>
      </c>
      <c r="F26" s="20" t="n">
        <v>2.3534006</v>
      </c>
      <c r="G26" s="18" t="n">
        <v>464.43113911</v>
      </c>
      <c r="H26" s="20" t="n">
        <v>3.18143015</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487.6525237</v>
      </c>
      <c r="F32" s="20" t="n">
        <v>2.81971481</v>
      </c>
      <c r="G32" s="18" t="n">
        <v>480.88341874</v>
      </c>
      <c r="H32" s="20" t="n">
        <v>3.9433831</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454.52884329</v>
      </c>
      <c r="F34" s="20" t="n">
        <v>2.50375775</v>
      </c>
      <c r="G34" s="18" t="n">
        <v>429.19447631</v>
      </c>
      <c r="H34" s="20" t="n">
        <v>4.56880619</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513.2158629</v>
      </c>
      <c r="F35" s="20" t="n">
        <v>1.85999348</v>
      </c>
      <c r="G35" s="18" t="n">
        <v>474.52487941</v>
      </c>
      <c r="H35" s="20" t="n">
        <v>5.0866587</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474.5694372</v>
      </c>
      <c r="F36" s="20" t="n">
        <v>2.7434329</v>
      </c>
      <c r="G36" s="18" t="n">
        <v>473.39399041</v>
      </c>
      <c r="H36" s="20" t="n">
        <v>3.47966343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500.61709356</v>
      </c>
      <c r="F40" s="20" t="n">
        <v>3.5906606</v>
      </c>
      <c r="G40" s="18" t="n">
        <v>484.72111637</v>
      </c>
      <c r="H40" s="20" t="n">
        <v>4.07661962</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457.71747053</v>
      </c>
      <c r="F47" s="20" t="n">
        <v>4.1358387</v>
      </c>
      <c r="G47" s="18" t="n">
        <v>419.35866304</v>
      </c>
      <c r="H47" s="20" t="n">
        <v>5.42749787</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513.92502573</v>
      </c>
      <c r="F48" s="20" t="n">
        <v>4.82403574</v>
      </c>
      <c r="G48" s="18" t="n">
        <v>489.5467008</v>
      </c>
      <c r="H48" s="20" t="n">
        <v>5.84929001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459.16292699</v>
      </c>
      <c r="F52" s="20" t="n">
        <v>3.10792014</v>
      </c>
      <c r="G52" s="18" t="n">
        <v>443.5599149</v>
      </c>
      <c r="H52" s="20" t="n">
        <v>4.20265178</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517.17927481</v>
      </c>
      <c r="F56" s="20" t="n">
        <v>2.83189066</v>
      </c>
      <c r="G56" s="18" t="n">
        <v>518.83465814</v>
      </c>
      <c r="H56" s="20" t="n">
        <v>4.07207298</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459.24872039</v>
      </c>
      <c r="F61" s="20" t="n">
        <v>3.44813323</v>
      </c>
      <c r="G61" s="18" t="n">
        <v>453.11312047</v>
      </c>
      <c r="H61" s="20" t="n">
        <v>4.47688403</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401.613158</v>
      </c>
      <c r="F67" s="20" t="n">
        <v>2.82216842</v>
      </c>
      <c r="G67" s="18" t="n">
        <v>372.17527486</v>
      </c>
      <c r="H67" s="20" t="n">
        <v>3.28852553</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432.78573069</v>
      </c>
      <c r="F73" s="20" t="n">
        <v>3.39209566</v>
      </c>
      <c r="G73" s="18" t="n">
        <v>409.25189194</v>
      </c>
      <c r="H73" s="20" t="n">
        <v>3.20577332</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496.32306065</v>
      </c>
      <c r="F7" s="20" t="n">
        <v>2.21823586</v>
      </c>
      <c r="G7" s="18" t="n">
        <v>462.57311966</v>
      </c>
      <c r="H7" s="20" t="n">
        <v>5.09250768</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471.19665186</v>
      </c>
      <c r="F9" s="20" t="n">
        <v>5.00106441</v>
      </c>
      <c r="G9" s="18" t="n">
        <v>452.3823799</v>
      </c>
      <c r="H9" s="20" t="n">
        <v>7.94752032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450.9068018</v>
      </c>
      <c r="F13" s="20" t="n">
        <v>3.66713692</v>
      </c>
      <c r="G13" s="18" t="n">
        <v>419.91201109</v>
      </c>
      <c r="H13" s="20" t="n">
        <v>14.35394138</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462.33181519</v>
      </c>
      <c r="F18" s="20" t="n">
        <v>3.90749919</v>
      </c>
      <c r="G18" s="18" t="n">
        <v>432.7395987</v>
      </c>
      <c r="H18" s="20" t="n">
        <v>4.92001027</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457.17286818</v>
      </c>
      <c r="F19" s="20" t="n">
        <v>3.8057068</v>
      </c>
      <c r="G19" s="18" t="n">
        <v>447.16126194</v>
      </c>
      <c r="H19" s="20" t="n">
        <v>4.67457541</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445.96692927</v>
      </c>
      <c r="F20" s="20" t="n">
        <v>3.2859</v>
      </c>
      <c r="G20" s="18" t="n">
        <v>420.83374134</v>
      </c>
      <c r="H20" s="20" t="n">
        <v>8.50921819</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458.84548193</v>
      </c>
      <c r="F23" s="20" t="n">
        <v>3.24453426</v>
      </c>
      <c r="G23" s="18" t="n">
        <v>429.39913509</v>
      </c>
      <c r="H23" s="20" t="n">
        <v>6.20596834</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522.27678429</v>
      </c>
      <c r="F25" s="20" t="n">
        <v>3.23696913</v>
      </c>
      <c r="G25" s="18" t="n">
        <v>534.54275388</v>
      </c>
      <c r="H25" s="20" t="n">
        <v>4.33514371</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486.07698329</v>
      </c>
      <c r="F26" s="20" t="n">
        <v>2.17495371</v>
      </c>
      <c r="G26" s="18" t="n">
        <v>445.27340878</v>
      </c>
      <c r="H26" s="20" t="n">
        <v>3.88366902</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489.09596988</v>
      </c>
      <c r="F32" s="20" t="n">
        <v>2.88386483</v>
      </c>
      <c r="G32" s="18" t="n">
        <v>472.46273233</v>
      </c>
      <c r="H32" s="20" t="n">
        <v>4.61902078</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456.30417958</v>
      </c>
      <c r="F34" s="20" t="n">
        <v>2.74959848</v>
      </c>
      <c r="G34" s="18" t="n">
        <v>420.72007228</v>
      </c>
      <c r="H34" s="20" t="n">
        <v>4.38874474</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511.99115582</v>
      </c>
      <c r="F35" s="20" t="n">
        <v>1.86373682</v>
      </c>
      <c r="G35" s="18" t="n">
        <v>462.95900589</v>
      </c>
      <c r="H35" s="20" t="n">
        <v>6.18780215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477.42148575</v>
      </c>
      <c r="F36" s="20" t="n">
        <v>2.61798724</v>
      </c>
      <c r="G36" s="18" t="n">
        <v>448.6493916</v>
      </c>
      <c r="H36" s="20" t="n">
        <v>5.31628223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499.02369484</v>
      </c>
      <c r="F40" s="20" t="n">
        <v>3.42107493</v>
      </c>
      <c r="G40" s="18" t="n">
        <v>481.04976805</v>
      </c>
      <c r="H40" s="20" t="n">
        <v>4.90386137</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459.45384859</v>
      </c>
      <c r="F47" s="20" t="n">
        <v>3.99226943</v>
      </c>
      <c r="G47" s="18" t="n">
        <v>413.05007842</v>
      </c>
      <c r="H47" s="20" t="n">
        <v>5.65459869</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516.99376817</v>
      </c>
      <c r="F48" s="20" t="n">
        <v>4.61621883</v>
      </c>
      <c r="G48" s="18" t="n">
        <v>479.19523541</v>
      </c>
      <c r="H48" s="20" t="n">
        <v>6.1195843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461.08688122</v>
      </c>
      <c r="F52" s="20" t="n">
        <v>3.02162286</v>
      </c>
      <c r="G52" s="18" t="n">
        <v>426.42849504</v>
      </c>
      <c r="H52" s="20" t="n">
        <v>4.65112829</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521.5113218</v>
      </c>
      <c r="F56" s="20" t="n">
        <v>2.56092069</v>
      </c>
      <c r="G56" s="18" t="n">
        <v>502.27249651</v>
      </c>
      <c r="H56" s="20" t="n">
        <v>5.09125388</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462.83264084</v>
      </c>
      <c r="F61" s="20" t="n">
        <v>3.33836135</v>
      </c>
      <c r="G61" s="18" t="n">
        <v>429.42861073</v>
      </c>
      <c r="H61" s="20" t="n">
        <v>5.86959362</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402.91579316</v>
      </c>
      <c r="F67" s="20" t="n">
        <v>2.85967267</v>
      </c>
      <c r="G67" s="18" t="n">
        <v>360.67188986</v>
      </c>
      <c r="H67" s="20" t="n">
        <v>3.34452582</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432.91013081</v>
      </c>
      <c r="F73" s="20" t="n">
        <v>3.31581701</v>
      </c>
      <c r="G73" s="18" t="n">
        <v>406.33494996</v>
      </c>
      <c r="H73" s="20" t="n">
        <v>3.11888396</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499.07165919</v>
      </c>
      <c r="F7" s="20" t="n">
        <v>2.2969925</v>
      </c>
      <c r="G7" s="18" t="n">
        <v>460.63144528</v>
      </c>
      <c r="H7" s="20" t="n">
        <v>3.45383908</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468.73048438</v>
      </c>
      <c r="F9" s="20" t="n">
        <v>4.91351217</v>
      </c>
      <c r="G9" s="18" t="n">
        <v>469.59057107</v>
      </c>
      <c r="H9" s="20" t="n">
        <v>9.085838539999999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450.36896835</v>
      </c>
      <c r="F13" s="20" t="n">
        <v>4.04007409</v>
      </c>
      <c r="G13" s="18" t="n">
        <v>438.168919</v>
      </c>
      <c r="H13" s="20" t="n">
        <v>7.07656236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464.25399804</v>
      </c>
      <c r="F18" s="20" t="n">
        <v>3.81294631</v>
      </c>
      <c r="G18" s="18" t="n">
        <v>406.04708395</v>
      </c>
      <c r="H18" s="20" t="n">
        <v>4.94038875</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460.5833023</v>
      </c>
      <c r="F19" s="20" t="n">
        <v>3.35937983</v>
      </c>
      <c r="G19" s="18" t="n">
        <v>419.90946616</v>
      </c>
      <c r="H19" s="20" t="n">
        <v>7.60556468</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448.60148721</v>
      </c>
      <c r="F20" s="20" t="n">
        <v>3.5215621</v>
      </c>
      <c r="G20" s="18" t="n">
        <v>419.63400447</v>
      </c>
      <c r="H20" s="20" t="n">
        <v>6.10376512</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459.17291472</v>
      </c>
      <c r="F23" s="20" t="n">
        <v>3.29272382</v>
      </c>
      <c r="G23" s="18" t="n">
        <v>438.57250309</v>
      </c>
      <c r="H23" s="20" t="n">
        <v>5.52174805</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525.6440725</v>
      </c>
      <c r="F25" s="20" t="n">
        <v>3.06155264</v>
      </c>
      <c r="G25" s="18" t="n">
        <v>503.66985207</v>
      </c>
      <c r="H25" s="20" t="n">
        <v>9.33792792</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485.76555142</v>
      </c>
      <c r="F26" s="20" t="n">
        <v>2.32542317</v>
      </c>
      <c r="G26" s="18" t="n">
        <v>456.98866467</v>
      </c>
      <c r="H26" s="20" t="n">
        <v>3.35396055</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487.91693402</v>
      </c>
      <c r="F32" s="20" t="n">
        <v>2.70783648</v>
      </c>
      <c r="G32" s="18" t="n">
        <v>477.97643916</v>
      </c>
      <c r="H32" s="20" t="n">
        <v>5.03641731</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455.00057495</v>
      </c>
      <c r="F34" s="20" t="n">
        <v>2.82617142</v>
      </c>
      <c r="G34" s="18" t="n">
        <v>426.46124612</v>
      </c>
      <c r="H34" s="20" t="n">
        <v>4.43424549</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511.78544508</v>
      </c>
      <c r="F35" s="20" t="n">
        <v>1.91994686</v>
      </c>
      <c r="G35" s="18" t="n">
        <v>482.20110153</v>
      </c>
      <c r="H35" s="20" t="n">
        <v>5.55910674</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479.45832793</v>
      </c>
      <c r="F36" s="20" t="n">
        <v>2.68442302</v>
      </c>
      <c r="G36" s="18" t="n">
        <v>439.92900609</v>
      </c>
      <c r="H36" s="20" t="n">
        <v>4.58954735</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492.71644694</v>
      </c>
      <c r="F40" s="20" t="n">
        <v>3.95084286</v>
      </c>
      <c r="G40" s="18" t="n">
        <v>495.97536295</v>
      </c>
      <c r="H40" s="20" t="n">
        <v>3.65321936</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458.73498255</v>
      </c>
      <c r="F47" s="20" t="n">
        <v>4.22165365</v>
      </c>
      <c r="G47" s="18" t="n">
        <v>420.58245046</v>
      </c>
      <c r="H47" s="20" t="n">
        <v>5.24204053</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520.60254701</v>
      </c>
      <c r="F48" s="20" t="n">
        <v>4.91582364</v>
      </c>
      <c r="G48" s="18" t="n">
        <v>463.85437759</v>
      </c>
      <c r="H48" s="20" t="n">
        <v>5.68404008</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460.95021031</v>
      </c>
      <c r="F52" s="20" t="n">
        <v>2.83426603</v>
      </c>
      <c r="G52" s="18" t="n">
        <v>423.95339714</v>
      </c>
      <c r="H52" s="20" t="n">
        <v>6.03523478</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523.97885721</v>
      </c>
      <c r="F56" s="20" t="n">
        <v>2.45368368</v>
      </c>
      <c r="G56" s="18" t="n">
        <v>485.05742254</v>
      </c>
      <c r="H56" s="20" t="n">
        <v>5.36180158</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460.49281085</v>
      </c>
      <c r="F61" s="20" t="n">
        <v>3.48609944</v>
      </c>
      <c r="G61" s="18" t="n">
        <v>446.64836391</v>
      </c>
      <c r="H61" s="20" t="n">
        <v>4.62283339</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401.53869351</v>
      </c>
      <c r="F67" s="20" t="n">
        <v>3.08691378</v>
      </c>
      <c r="G67" s="18" t="n">
        <v>372.28980136</v>
      </c>
      <c r="H67" s="20" t="n">
        <v>3.25351201</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439.66309829</v>
      </c>
      <c r="F73" s="20" t="n">
        <v>3.82941567</v>
      </c>
      <c r="G73" s="18" t="n">
        <v>401.90663165</v>
      </c>
      <c r="H73" s="20" t="n">
        <v>2.61451257</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481.44411933</v>
      </c>
      <c r="F7" s="20" t="n">
        <v>2.8547861</v>
      </c>
      <c r="G7" s="18" t="n">
        <v>499.70383088</v>
      </c>
      <c r="H7" s="20" t="n">
        <v>2.79488106</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461.98934766</v>
      </c>
      <c r="F9" s="20" t="n">
        <v>5.16737677</v>
      </c>
      <c r="G9" s="18" t="n">
        <v>480.58596002</v>
      </c>
      <c r="H9" s="20" t="n">
        <v>6.46339965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451.3343736</v>
      </c>
      <c r="F13" s="20" t="n">
        <v>4.22302218</v>
      </c>
      <c r="G13" s="18" t="n">
        <v>443.38063225</v>
      </c>
      <c r="H13" s="20" t="n">
        <v>5.54523765</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448.27874107</v>
      </c>
      <c r="F18" s="20" t="n">
        <v>4.85556988</v>
      </c>
      <c r="G18" s="18" t="n">
        <v>462.44486976</v>
      </c>
      <c r="H18" s="20" t="n">
        <v>3.59758752</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447.64347627</v>
      </c>
      <c r="F19" s="20" t="n">
        <v>3.90799514</v>
      </c>
      <c r="G19" s="18" t="n">
        <v>463.19722894</v>
      </c>
      <c r="H19" s="20" t="n">
        <v>4.8572335</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435.92292758</v>
      </c>
      <c r="F20" s="20" t="n">
        <v>4.41437711</v>
      </c>
      <c r="G20" s="18" t="n">
        <v>449.20626112</v>
      </c>
      <c r="H20" s="20" t="n">
        <v>3.84007736</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446.4100779</v>
      </c>
      <c r="F23" s="20" t="n">
        <v>3.50475488</v>
      </c>
      <c r="G23" s="18" t="n">
        <v>470.82928582</v>
      </c>
      <c r="H23" s="20" t="n">
        <v>4.28157622</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492.22019043</v>
      </c>
      <c r="F25" s="20" t="n">
        <v>4.23790632</v>
      </c>
      <c r="G25" s="18" t="n">
        <v>538.52793883</v>
      </c>
      <c r="H25" s="20" t="n">
        <v>3.03020121</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476.42406128</v>
      </c>
      <c r="F26" s="20" t="n">
        <v>2.85935439</v>
      </c>
      <c r="G26" s="18" t="n">
        <v>477.50811083</v>
      </c>
      <c r="H26" s="20" t="n">
        <v>2.5089528</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483.08054441</v>
      </c>
      <c r="F32" s="20" t="n">
        <v>3.54627425</v>
      </c>
      <c r="G32" s="18" t="n">
        <v>488.1313782</v>
      </c>
      <c r="H32" s="20" t="n">
        <v>3.12904398</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452.66855502</v>
      </c>
      <c r="F34" s="20" t="n">
        <v>3.27794536</v>
      </c>
      <c r="G34" s="18" t="n">
        <v>440.38091368</v>
      </c>
      <c r="H34" s="20" t="n">
        <v>3.59000827</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511.4905692</v>
      </c>
      <c r="F35" s="20" t="n">
        <v>2.65149895</v>
      </c>
      <c r="G35" s="18" t="n">
        <v>504.14117052</v>
      </c>
      <c r="H35" s="20" t="n">
        <v>2.98240206</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464.97843959</v>
      </c>
      <c r="F36" s="20" t="n">
        <v>2.95962209</v>
      </c>
      <c r="G36" s="18" t="n">
        <v>484.00938873</v>
      </c>
      <c r="H36" s="20" t="n">
        <v>3.1674107</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481.34900291</v>
      </c>
      <c r="F40" s="20" t="n">
        <v>4.51432446</v>
      </c>
      <c r="G40" s="18" t="n">
        <v>501.40415307</v>
      </c>
      <c r="H40" s="20" t="n">
        <v>3.30043759</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448.72637881</v>
      </c>
      <c r="F47" s="20" t="n">
        <v>4.31897284</v>
      </c>
      <c r="G47" s="18" t="n">
        <v>450.16687056</v>
      </c>
      <c r="H47" s="20" t="n">
        <v>4.65431475</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488.11040407</v>
      </c>
      <c r="F48" s="20" t="n">
        <v>5.39286372</v>
      </c>
      <c r="G48" s="18" t="n">
        <v>511.55175044</v>
      </c>
      <c r="H48" s="20" t="n">
        <v>5.19528143</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444.79582065</v>
      </c>
      <c r="F52" s="20" t="n">
        <v>3.35880817</v>
      </c>
      <c r="G52" s="18" t="n">
        <v>465.86281544</v>
      </c>
      <c r="H52" s="20" t="n">
        <v>3.49564552</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503.31258035</v>
      </c>
      <c r="F56" s="20" t="n">
        <v>3.14326817</v>
      </c>
      <c r="G56" s="18" t="n">
        <v>525.47381936</v>
      </c>
      <c r="H56" s="20" t="n">
        <v>3.06543257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445.06956612</v>
      </c>
      <c r="F61" s="20" t="n">
        <v>3.63714582</v>
      </c>
      <c r="G61" s="18" t="n">
        <v>471.53288592</v>
      </c>
      <c r="H61" s="20" t="n">
        <v>3.70704074</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391.47715951</v>
      </c>
      <c r="F67" s="20" t="n">
        <v>3.59010307</v>
      </c>
      <c r="G67" s="18" t="n">
        <v>388.7415772</v>
      </c>
      <c r="H67" s="20" t="n">
        <v>2.955567</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417.25111794</v>
      </c>
      <c r="F73" s="20" t="n">
        <v>3.2889604</v>
      </c>
      <c r="G73" s="18" t="n">
        <v>419.59868076</v>
      </c>
      <c r="H73" s="20" t="n">
        <v>3.33942151</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495.11008614</v>
      </c>
      <c r="F7" s="20" t="n">
        <v>2.54019548</v>
      </c>
      <c r="G7" s="18" t="n">
        <v>481.26537086</v>
      </c>
      <c r="H7" s="20" t="n">
        <v>2.96463841</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461.15608071</v>
      </c>
      <c r="F9" s="20" t="n">
        <v>5.09754896</v>
      </c>
      <c r="G9" s="18" t="n">
        <v>484.65946467</v>
      </c>
      <c r="H9" s="20" t="n">
        <v>5.94119831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455.62627806</v>
      </c>
      <c r="F13" s="20" t="n">
        <v>4.23774005</v>
      </c>
      <c r="G13" s="18" t="n">
        <v>423.57555659</v>
      </c>
      <c r="H13" s="20" t="n">
        <v>6.88815277</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462.11962258</v>
      </c>
      <c r="F18" s="20" t="n">
        <v>4.5965622</v>
      </c>
      <c r="G18" s="18" t="n">
        <v>442.58111469</v>
      </c>
      <c r="H18" s="20" t="n">
        <v>3.51928357</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461.62060371</v>
      </c>
      <c r="F19" s="20" t="n">
        <v>3.42396085</v>
      </c>
      <c r="G19" s="18" t="n">
        <v>411.44919755</v>
      </c>
      <c r="H19" s="20" t="n">
        <v>6.57261623</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451.2606263</v>
      </c>
      <c r="F20" s="20" t="n">
        <v>3.84766847</v>
      </c>
      <c r="G20" s="18" t="n">
        <v>425.29509527</v>
      </c>
      <c r="H20" s="20" t="n">
        <v>4.5977031</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446.82809554</v>
      </c>
      <c r="F23" s="20" t="n">
        <v>3.60810852</v>
      </c>
      <c r="G23" s="18" t="n">
        <v>469.65904533</v>
      </c>
      <c r="H23" s="20" t="n">
        <v>4.20272118</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503.23386568</v>
      </c>
      <c r="F25" s="20" t="n">
        <v>4.14330086</v>
      </c>
      <c r="G25" s="18" t="n">
        <v>537.7963735</v>
      </c>
      <c r="H25" s="20" t="n">
        <v>3.01336583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484.72791126</v>
      </c>
      <c r="F26" s="20" t="n">
        <v>2.58929302</v>
      </c>
      <c r="G26" s="18" t="n">
        <v>467.92158672</v>
      </c>
      <c r="H26" s="20" t="n">
        <v>2.77956273</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494.04443746</v>
      </c>
      <c r="F32" s="20" t="n">
        <v>3.11043969</v>
      </c>
      <c r="G32" s="18" t="n">
        <v>468.00339986</v>
      </c>
      <c r="H32" s="20" t="n">
        <v>3.21351448</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456.33894166</v>
      </c>
      <c r="F34" s="20" t="n">
        <v>3.10599511</v>
      </c>
      <c r="G34" s="18" t="n">
        <v>429.62889157</v>
      </c>
      <c r="H34" s="20" t="n">
        <v>3.70011814</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514.85034008</v>
      </c>
      <c r="F35" s="20" t="n">
        <v>2.24373364</v>
      </c>
      <c r="G35" s="18" t="n">
        <v>490.37870168</v>
      </c>
      <c r="H35" s="20" t="n">
        <v>3.34962649</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470.95356543</v>
      </c>
      <c r="F36" s="20" t="n">
        <v>2.99721261</v>
      </c>
      <c r="G36" s="18" t="n">
        <v>478.30663254</v>
      </c>
      <c r="H36" s="20" t="n">
        <v>2.79653007</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503.60728939</v>
      </c>
      <c r="F40" s="20" t="n">
        <v>3.89725226</v>
      </c>
      <c r="G40" s="18" t="n">
        <v>483.17511665</v>
      </c>
      <c r="H40" s="20" t="n">
        <v>3.67303209</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453.13135011</v>
      </c>
      <c r="F47" s="20" t="n">
        <v>4.50876147</v>
      </c>
      <c r="G47" s="18" t="n">
        <v>442.65987226</v>
      </c>
      <c r="H47" s="20" t="n">
        <v>4.66085381</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498.80527717</v>
      </c>
      <c r="F48" s="20" t="n">
        <v>4.71760683</v>
      </c>
      <c r="G48" s="18" t="n">
        <v>508.31116958</v>
      </c>
      <c r="H48" s="20" t="n">
        <v>5.88371732</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446.07368113</v>
      </c>
      <c r="F52" s="20" t="n">
        <v>3.31080554</v>
      </c>
      <c r="G52" s="18" t="n">
        <v>468.23086258</v>
      </c>
      <c r="H52" s="20" t="n">
        <v>3.63658412</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511.36465909</v>
      </c>
      <c r="F56" s="20" t="n">
        <v>3.06445253</v>
      </c>
      <c r="G56" s="18" t="n">
        <v>522.5989210499999</v>
      </c>
      <c r="H56" s="20" t="n">
        <v>3.28087305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457.21849689</v>
      </c>
      <c r="F61" s="20" t="n">
        <v>3.67337131</v>
      </c>
      <c r="G61" s="18" t="n">
        <v>458.76615725</v>
      </c>
      <c r="H61" s="20" t="n">
        <v>3.57728597</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404.68584648</v>
      </c>
      <c r="F67" s="20" t="n">
        <v>3.20791622</v>
      </c>
      <c r="G67" s="18" t="n">
        <v>375.67838246</v>
      </c>
      <c r="H67" s="20" t="n">
        <v>2.88510322</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428.45668701</v>
      </c>
      <c r="F73" s="20" t="n">
        <v>3.49664574</v>
      </c>
      <c r="G73" s="18" t="n">
        <v>412.2991378</v>
      </c>
      <c r="H73" s="20" t="n">
        <v>3.11147666</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529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494.86345332</v>
      </c>
      <c r="F7" s="20" t="n">
        <v>2.16995818</v>
      </c>
      <c r="G7" s="18" t="n">
        <v>471.02376577</v>
      </c>
      <c r="H7" s="20" t="n">
        <v>4.25348724</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472.54386854</v>
      </c>
      <c r="F9" s="20" t="n">
        <v>4.86257045</v>
      </c>
      <c r="G9" s="18" t="n">
        <v>445.96052195</v>
      </c>
      <c r="H9" s="20" t="n">
        <v>8.200787569999999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449.02454908</v>
      </c>
      <c r="F13" s="20" t="n">
        <v>3.68678309</v>
      </c>
      <c r="G13" s="18" t="n">
        <v>443.82115343</v>
      </c>
      <c r="H13" s="20" t="n">
        <v>11.10347276</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460.77843183</v>
      </c>
      <c r="F18" s="20" t="n">
        <v>3.70402548</v>
      </c>
      <c r="G18" s="18" t="n">
        <v>436.59972698</v>
      </c>
      <c r="H18" s="20" t="n">
        <v>5.51437178</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459.56768708</v>
      </c>
      <c r="F19" s="20" t="n">
        <v>3.4979493</v>
      </c>
      <c r="G19" s="18" t="n">
        <v>410.41137221</v>
      </c>
      <c r="H19" s="20" t="n">
        <v>7.6361058</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441.31732358</v>
      </c>
      <c r="F20" s="20" t="n">
        <v>3.378969</v>
      </c>
      <c r="G20" s="18" t="n">
        <v>448.51105484</v>
      </c>
      <c r="H20" s="20" t="n">
        <v>6.36974068</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458.43200098</v>
      </c>
      <c r="F23" s="20" t="n">
        <v>3.30981751</v>
      </c>
      <c r="G23" s="18" t="n">
        <v>433.06116031</v>
      </c>
      <c r="H23" s="20" t="n">
        <v>5.65183851</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520.95050062</v>
      </c>
      <c r="F25" s="20" t="n">
        <v>3.0482244</v>
      </c>
      <c r="G25" s="18" t="n">
        <v>558.6348385</v>
      </c>
      <c r="H25" s="20" t="n">
        <v>6.05058567</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482.40555516</v>
      </c>
      <c r="F26" s="20" t="n">
        <v>2.1782979</v>
      </c>
      <c r="G26" s="18" t="n">
        <v>457.15870428</v>
      </c>
      <c r="H26" s="20" t="n">
        <v>4.01003722</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484.97551526</v>
      </c>
      <c r="F32" s="20" t="n">
        <v>2.53577054</v>
      </c>
      <c r="G32" s="18" t="n">
        <v>487.63630298</v>
      </c>
      <c r="H32" s="20" t="n">
        <v>5.45288947</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455.42454372</v>
      </c>
      <c r="F34" s="20" t="n">
        <v>2.6173829</v>
      </c>
      <c r="G34" s="18" t="n">
        <v>415.1301242</v>
      </c>
      <c r="H34" s="20" t="n">
        <v>5.21236083</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511.43000092</v>
      </c>
      <c r="F35" s="20" t="n">
        <v>1.91158667</v>
      </c>
      <c r="G35" s="18" t="n">
        <v>479.15767464</v>
      </c>
      <c r="H35" s="20" t="n">
        <v>6.15192885</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478.70128312</v>
      </c>
      <c r="F36" s="20" t="n">
        <v>2.47140469</v>
      </c>
      <c r="G36" s="18" t="n">
        <v>433.83371749</v>
      </c>
      <c r="H36" s="20" t="n">
        <v>6.22644934</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500.89358096</v>
      </c>
      <c r="F40" s="20" t="n">
        <v>3.37342785</v>
      </c>
      <c r="G40" s="18" t="n">
        <v>469.22729559</v>
      </c>
      <c r="H40" s="20" t="n">
        <v>5.45156683</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457.26580914</v>
      </c>
      <c r="F47" s="20" t="n">
        <v>4.12385804</v>
      </c>
      <c r="G47" s="18" t="n">
        <v>423.11058796</v>
      </c>
      <c r="H47" s="20" t="n">
        <v>5.58877998</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524.99422108</v>
      </c>
      <c r="F48" s="20" t="n">
        <v>4.79071396</v>
      </c>
      <c r="G48" s="18" t="n">
        <v>467.81154855</v>
      </c>
      <c r="H48" s="20" t="n">
        <v>5.78690671</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460.10797192</v>
      </c>
      <c r="F52" s="20" t="n">
        <v>2.89251967</v>
      </c>
      <c r="G52" s="18" t="n">
        <v>424.80829023</v>
      </c>
      <c r="H52" s="20" t="n">
        <v>5.60447246</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518.122486</v>
      </c>
      <c r="F56" s="20" t="n">
        <v>2.47982201</v>
      </c>
      <c r="G56" s="18" t="n">
        <v>517.03238747</v>
      </c>
      <c r="H56" s="20" t="n">
        <v>4.4951327</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459.89980829</v>
      </c>
      <c r="F61" s="20" t="n">
        <v>3.3360358</v>
      </c>
      <c r="G61" s="18" t="n">
        <v>446.93747166</v>
      </c>
      <c r="H61" s="20" t="n">
        <v>5.69597969</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401.70739679</v>
      </c>
      <c r="F67" s="20" t="n">
        <v>3.11364305</v>
      </c>
      <c r="G67" s="18" t="n">
        <v>375.410643</v>
      </c>
      <c r="H67" s="20" t="n">
        <v>3.22435407</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428.91904831</v>
      </c>
      <c r="F73" s="20" t="n">
        <v>3.64839529</v>
      </c>
      <c r="G73" s="18" t="n">
        <v>412.20103945</v>
      </c>
      <c r="H73" s="20" t="n">
        <v>2.98628851</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500.22714001</v>
      </c>
      <c r="F7" s="20" t="n">
        <v>2.19081309</v>
      </c>
      <c r="G7" s="18" t="n">
        <v>443.16055825</v>
      </c>
      <c r="H7" s="20" t="n">
        <v>4.21788101</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471.01690461</v>
      </c>
      <c r="F9" s="20" t="n">
        <v>4.97033806</v>
      </c>
      <c r="G9" s="18" t="n">
        <v>448.00601407</v>
      </c>
      <c r="H9" s="20" t="n">
        <v>10.43222855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449.91174979</v>
      </c>
      <c r="F13" s="20" t="n">
        <v>3.7986488</v>
      </c>
      <c r="G13" s="18" t="n">
        <v>436.24495407</v>
      </c>
      <c r="H13" s="20" t="n">
        <v>10.38714415</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460.40977341</v>
      </c>
      <c r="F18" s="20" t="n">
        <v>4.01251565</v>
      </c>
      <c r="G18" s="18" t="n">
        <v>437.81700498</v>
      </c>
      <c r="H18" s="20" t="n">
        <v>4.72453563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459.74234132</v>
      </c>
      <c r="F19" s="20" t="n">
        <v>3.46360004</v>
      </c>
      <c r="G19" s="18" t="n">
        <v>403.97778734</v>
      </c>
      <c r="H19" s="20" t="n">
        <v>8.33064961</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443.706863</v>
      </c>
      <c r="F20" s="20" t="n">
        <v>3.44305418</v>
      </c>
      <c r="G20" s="18" t="n">
        <v>437.46058472</v>
      </c>
      <c r="H20" s="20" t="n">
        <v>6.12938383</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458.33831225</v>
      </c>
      <c r="F23" s="20" t="n">
        <v>3.27867119</v>
      </c>
      <c r="G23" s="18" t="n">
        <v>426.73303354</v>
      </c>
      <c r="H23" s="20" t="n">
        <v>6.15845937</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525.18577037</v>
      </c>
      <c r="F25" s="20" t="n">
        <v>3.29146578</v>
      </c>
      <c r="G25" s="18" t="n">
        <v>522.51825376</v>
      </c>
      <c r="H25" s="20" t="n">
        <v>4.18913816</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483.5401366</v>
      </c>
      <c r="F26" s="20" t="n">
        <v>2.27437408</v>
      </c>
      <c r="G26" s="18" t="n">
        <v>447.00401759</v>
      </c>
      <c r="H26" s="20" t="n">
        <v>3.80788326</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490.30720671</v>
      </c>
      <c r="F32" s="20" t="n">
        <v>2.7901665</v>
      </c>
      <c r="G32" s="18" t="n">
        <v>457.80770401</v>
      </c>
      <c r="H32" s="20" t="n">
        <v>4.76521414</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456.40001355</v>
      </c>
      <c r="F34" s="20" t="n">
        <v>2.63904008</v>
      </c>
      <c r="G34" s="18" t="n">
        <v>407.79812145</v>
      </c>
      <c r="H34" s="20" t="n">
        <v>4.57950139</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512.10213688</v>
      </c>
      <c r="F35" s="20" t="n">
        <v>1.90532323</v>
      </c>
      <c r="G35" s="18" t="n">
        <v>470.32064131</v>
      </c>
      <c r="H35" s="20" t="n">
        <v>5.6036069</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477.31985481</v>
      </c>
      <c r="F36" s="20" t="n">
        <v>2.50053448</v>
      </c>
      <c r="G36" s="18" t="n">
        <v>434.69197491</v>
      </c>
      <c r="H36" s="20" t="n">
        <v>6.91078173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501.68127131</v>
      </c>
      <c r="F40" s="20" t="n">
        <v>3.44842063</v>
      </c>
      <c r="G40" s="18" t="n">
        <v>475.59480241</v>
      </c>
      <c r="H40" s="20" t="n">
        <v>4.61168788</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455.92307132</v>
      </c>
      <c r="F47" s="20" t="n">
        <v>4.21445917</v>
      </c>
      <c r="G47" s="18" t="n">
        <v>426.23446789</v>
      </c>
      <c r="H47" s="20" t="n">
        <v>5.99218924</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517.0520456</v>
      </c>
      <c r="F48" s="20" t="n">
        <v>5.04200152</v>
      </c>
      <c r="G48" s="18" t="n">
        <v>452.65345956</v>
      </c>
      <c r="H48" s="20" t="n">
        <v>5.75550525</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461.80921295</v>
      </c>
      <c r="F52" s="20" t="n">
        <v>2.97058828</v>
      </c>
      <c r="G52" s="18" t="n">
        <v>419.66682263</v>
      </c>
      <c r="H52" s="20" t="n">
        <v>5.03575712</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524.16043753</v>
      </c>
      <c r="F56" s="20" t="n">
        <v>2.47309311</v>
      </c>
      <c r="G56" s="18" t="n">
        <v>483.26004941</v>
      </c>
      <c r="H56" s="20" t="n">
        <v>5.45943533</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462.83710292</v>
      </c>
      <c r="F61" s="20" t="n">
        <v>3.5409531</v>
      </c>
      <c r="G61" s="18" t="n">
        <v>427.17742343</v>
      </c>
      <c r="H61" s="20" t="n">
        <v>4.56485933</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398.28116392</v>
      </c>
      <c r="F67" s="20" t="n">
        <v>2.8858711</v>
      </c>
      <c r="G67" s="18" t="n">
        <v>360.69903323</v>
      </c>
      <c r="H67" s="20" t="n">
        <v>3.52837926</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435.43204192</v>
      </c>
      <c r="F73" s="20" t="n">
        <v>3.61899463</v>
      </c>
      <c r="G73" s="18" t="n">
        <v>400.25710645</v>
      </c>
      <c r="H73" s="20" t="n">
        <v>2.83210887</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503.32670629</v>
      </c>
      <c r="F7" s="20" t="n">
        <v>2.22367738</v>
      </c>
      <c r="G7" s="18" t="n">
        <v>444.50734181</v>
      </c>
      <c r="H7" s="20" t="n">
        <v>3.56555538</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471.8438612</v>
      </c>
      <c r="F9" s="20" t="n">
        <v>5.1029921</v>
      </c>
      <c r="G9" s="18" t="n">
        <v>450.54841566</v>
      </c>
      <c r="H9" s="20" t="n">
        <v>8.89527764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452.60346254</v>
      </c>
      <c r="F13" s="20" t="n">
        <v>4.0078436</v>
      </c>
      <c r="G13" s="18" t="n">
        <v>423.4504798</v>
      </c>
      <c r="H13" s="20" t="n">
        <v>8.426384580000001</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461.19872149</v>
      </c>
      <c r="F18" s="20" t="n">
        <v>3.92660689</v>
      </c>
      <c r="G18" s="18" t="n">
        <v>441.03810582</v>
      </c>
      <c r="H18" s="20" t="n">
        <v>4.65396354</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459.55214332</v>
      </c>
      <c r="F19" s="20" t="n">
        <v>3.49770715</v>
      </c>
      <c r="G19" s="18" t="n">
        <v>411.17527521</v>
      </c>
      <c r="H19" s="20" t="n">
        <v>6.63489727</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448.62996378</v>
      </c>
      <c r="F20" s="20" t="n">
        <v>3.5635767</v>
      </c>
      <c r="G20" s="18" t="n">
        <v>415.84676182</v>
      </c>
      <c r="H20" s="20" t="n">
        <v>5.39622255</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458.65414159</v>
      </c>
      <c r="F23" s="20" t="n">
        <v>3.32417894</v>
      </c>
      <c r="G23" s="18" t="n">
        <v>435.28471927</v>
      </c>
      <c r="H23" s="20" t="n">
        <v>5.22262456</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527.60100386</v>
      </c>
      <c r="F25" s="20" t="n">
        <v>3.23282031</v>
      </c>
      <c r="G25" s="18" t="n">
        <v>514.56574693</v>
      </c>
      <c r="H25" s="20" t="n">
        <v>3.73476303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484.6124767</v>
      </c>
      <c r="F26" s="20" t="n">
        <v>2.19942558</v>
      </c>
      <c r="G26" s="18" t="n">
        <v>454.88022665</v>
      </c>
      <c r="H26" s="20" t="n">
        <v>3.86474191</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490.19659256</v>
      </c>
      <c r="F32" s="20" t="n">
        <v>2.77539835</v>
      </c>
      <c r="G32" s="18" t="n">
        <v>462.38909288</v>
      </c>
      <c r="H32" s="20" t="n">
        <v>4.86294622</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455.3497261</v>
      </c>
      <c r="F34" s="20" t="n">
        <v>2.71432462</v>
      </c>
      <c r="G34" s="18" t="n">
        <v>420.68175298</v>
      </c>
      <c r="H34" s="20" t="n">
        <v>4.10339705</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512.50187042</v>
      </c>
      <c r="F35" s="20" t="n">
        <v>1.84297098</v>
      </c>
      <c r="G35" s="18" t="n">
        <v>468.47369923</v>
      </c>
      <c r="H35" s="20" t="n">
        <v>6.02282723</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478.67091276</v>
      </c>
      <c r="F36" s="20" t="n">
        <v>2.57545724</v>
      </c>
      <c r="G36" s="18" t="n">
        <v>441.74270111</v>
      </c>
      <c r="H36" s="20" t="n">
        <v>4.65741085</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505.1552047</v>
      </c>
      <c r="F40" s="20" t="n">
        <v>3.4776575</v>
      </c>
      <c r="G40" s="18" t="n">
        <v>467.20769081</v>
      </c>
      <c r="H40" s="20" t="n">
        <v>4.60470085</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455.96067174</v>
      </c>
      <c r="F47" s="20" t="n">
        <v>4.19913977</v>
      </c>
      <c r="G47" s="18" t="n">
        <v>427.97086955</v>
      </c>
      <c r="H47" s="20" t="n">
        <v>5.3350622</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515.57540684</v>
      </c>
      <c r="F48" s="20" t="n">
        <v>5.30250125</v>
      </c>
      <c r="G48" s="18" t="n">
        <v>470.01964209</v>
      </c>
      <c r="H48" s="20" t="n">
        <v>5.70920906</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459.10577689</v>
      </c>
      <c r="F52" s="20" t="n">
        <v>2.90431482</v>
      </c>
      <c r="G52" s="18" t="n">
        <v>434.89139333</v>
      </c>
      <c r="H52" s="20" t="n">
        <v>5.19910134</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525.0401963</v>
      </c>
      <c r="F56" s="20" t="n">
        <v>2.43418748</v>
      </c>
      <c r="G56" s="18" t="n">
        <v>471.42506919</v>
      </c>
      <c r="H56" s="20" t="n">
        <v>6.65491235</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462.69972507</v>
      </c>
      <c r="F61" s="20" t="n">
        <v>3.53258485</v>
      </c>
      <c r="G61" s="18" t="n">
        <v>440.08860415</v>
      </c>
      <c r="H61" s="20" t="n">
        <v>4.11252585</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404.84743875</v>
      </c>
      <c r="F67" s="20" t="n">
        <v>3.21065581</v>
      </c>
      <c r="G67" s="18" t="n">
        <v>369.24505755</v>
      </c>
      <c r="H67" s="20" t="n">
        <v>2.98796457</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426.43178862</v>
      </c>
      <c r="F73" s="20" t="n">
        <v>3.91302632</v>
      </c>
      <c r="G73" s="18" t="n">
        <v>413.9263491</v>
      </c>
      <c r="H73" s="20" t="n">
        <v>2.82621651</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(2558.0/B7*100)</f>
        <v/>
      </c>
      <c r="D7" s="19" t="n">
        <v>11972</v>
      </c>
      <c r="E7" s="18" t="n">
        <v>497.22474196</v>
      </c>
      <c r="F7" s="20" t="n">
        <v>2.15169994</v>
      </c>
      <c r="G7" s="18" t="n">
        <v>454.82455175</v>
      </c>
      <c r="H7" s="20" t="n">
        <v>4.02075807</v>
      </c>
      <c r="I7" s="18" t="n">
        <v>532.62819896</v>
      </c>
      <c r="J7" s="20" t="n">
        <v>2.07466195</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(8086.0/B9*100)</f>
        <v/>
      </c>
      <c r="D9" s="19" t="n">
        <v>1565</v>
      </c>
      <c r="E9" s="18" t="n">
        <v>468.91147114</v>
      </c>
      <c r="F9" s="20" t="n">
        <v>5.07910172</v>
      </c>
      <c r="G9" s="18" t="n">
        <v>468.70593198</v>
      </c>
      <c r="H9" s="20" t="n">
        <v>8.13903805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448.15930081</v>
      </c>
      <c r="F13" s="20" t="n">
        <v>3.91011526</v>
      </c>
      <c r="G13" s="18" t="n">
        <v>448.91517016</v>
      </c>
      <c r="H13" s="20" t="n">
        <v>10.86745902</v>
      </c>
      <c r="I13" s="18" t="n">
        <v>514.6732124</v>
      </c>
      <c r="J13" s="20" t="n">
        <v>2.46720168</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457.61854913</v>
      </c>
      <c r="F18" s="20" t="n">
        <v>4.1379917</v>
      </c>
      <c r="G18" s="18" t="n">
        <v>450.5956024</v>
      </c>
      <c r="H18" s="20" t="n">
        <v>4.49927103</v>
      </c>
      <c r="I18" s="18" t="n">
        <v>454.20344007</v>
      </c>
      <c r="J18" s="20" t="n">
        <v>5.11545222</v>
      </c>
      <c r="K18" s="18" t="s">
        <v>327</v>
      </c>
      <c r="L18" s="20" t="s">
        <v>327</v>
      </c>
      <c r="M18" s="18" t="s">
        <v>327</v>
      </c>
      <c r="N18" s="20" t="s">
        <v>327</v>
      </c>
      <c r="O18" s="18" t="s">
        <v>327</v>
      </c>
      <c r="P18" s="20" t="s">
        <v>327</v>
      </c>
      <c r="Q18" s="18" t="s">
        <v>327</v>
      </c>
      <c r="R18" s="20" t="s">
        <v>327</v>
      </c>
    </row>
    <row r="19" spans="1:18">
      <c r="A19" s="15" t="s">
        <v>339</v>
      </c>
      <c r="B19" s="17" t="n">
        <v>5658</v>
      </c>
      <c r="C19" s="18">
        <f>(326.0/B19*100)</f>
        <v/>
      </c>
      <c r="D19" s="19" t="n">
        <v>5332</v>
      </c>
      <c r="E19" s="18" t="n">
        <v>459.15608158</v>
      </c>
      <c r="F19" s="20" t="n">
        <v>3.49088643</v>
      </c>
      <c r="G19" s="18" t="n">
        <v>432.39964389</v>
      </c>
      <c r="H19" s="20" t="n">
        <v>6.61804409</v>
      </c>
      <c r="I19" s="18" t="n">
        <v>494.0257269</v>
      </c>
      <c r="J19" s="20" t="n">
        <v>2.65626595</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440.63965928</v>
      </c>
      <c r="F20" s="20" t="n">
        <v>3.3392051</v>
      </c>
      <c r="G20" s="18" t="n">
        <v>452.9544249</v>
      </c>
      <c r="H20" s="20" t="n">
        <v>7.20895467</v>
      </c>
      <c r="I20" s="18" t="n">
        <v>489.50115944</v>
      </c>
      <c r="J20" s="20" t="n">
        <v>2.03805847</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(719.0/B23*100)</f>
        <v/>
      </c>
      <c r="D23" s="19" t="n">
        <v>10864</v>
      </c>
      <c r="E23" s="18" t="n">
        <v>455.86937661</v>
      </c>
      <c r="F23" s="20" t="n">
        <v>3.3529161</v>
      </c>
      <c r="G23" s="18" t="n">
        <v>450.59870963</v>
      </c>
      <c r="H23" s="20" t="n">
        <v>4.87997774</v>
      </c>
      <c r="I23" s="18" t="n">
        <v>503.17371687</v>
      </c>
      <c r="J23" s="20" t="n">
        <v>2.69439212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(38.0/B25*100)</f>
        <v/>
      </c>
      <c r="D25" s="19" t="n">
        <v>5543</v>
      </c>
      <c r="E25" s="18" t="n">
        <v>526.29489211</v>
      </c>
      <c r="F25" s="20" t="n">
        <v>3.11314686</v>
      </c>
      <c r="G25" s="18" t="n">
        <v>510.6386409</v>
      </c>
      <c r="H25" s="20" t="n">
        <v>6.17570083</v>
      </c>
      <c r="I25" s="18" t="n">
        <v>487.54341912</v>
      </c>
      <c r="J25" s="20" t="n">
        <v>5.03750822</v>
      </c>
      <c r="K25" s="18" t="s">
        <v>327</v>
      </c>
      <c r="L25" s="20" t="s">
        <v>327</v>
      </c>
      <c r="M25" s="18" t="s">
        <v>327</v>
      </c>
      <c r="N25" s="20" t="s">
        <v>327</v>
      </c>
      <c r="O25" s="18" t="s">
        <v>327</v>
      </c>
      <c r="P25" s="20" t="s">
        <v>327</v>
      </c>
      <c r="Q25" s="18" t="s">
        <v>327</v>
      </c>
      <c r="R25" s="20" t="s">
        <v>327</v>
      </c>
    </row>
    <row r="26" spans="1:18">
      <c r="A26" s="15" t="s">
        <v>346</v>
      </c>
      <c r="B26" s="17" t="n">
        <v>4869</v>
      </c>
      <c r="C26" s="18">
        <f>(207.0/B26*100)</f>
        <v/>
      </c>
      <c r="D26" s="19" t="n">
        <v>4662</v>
      </c>
      <c r="E26" s="18" t="n">
        <v>479.60912919</v>
      </c>
      <c r="F26" s="20" t="n">
        <v>2.22330295</v>
      </c>
      <c r="G26" s="18" t="n">
        <v>468.83310308</v>
      </c>
      <c r="H26" s="20" t="n">
        <v>4.3050037</v>
      </c>
      <c r="I26" s="18" t="n">
        <v>510.65893914</v>
      </c>
      <c r="J26" s="20" t="n">
        <v>2.28589669</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(44.0/B32*100)</f>
        <v/>
      </c>
      <c r="D32" s="19" t="n">
        <v>4434</v>
      </c>
      <c r="E32" s="18" t="n">
        <v>486.03237017</v>
      </c>
      <c r="F32" s="20" t="n">
        <v>2.7681103</v>
      </c>
      <c r="G32" s="18" t="n">
        <v>483.9881981</v>
      </c>
      <c r="H32" s="20" t="n">
        <v>5.13882211</v>
      </c>
      <c r="I32" s="18" t="n">
        <v>525.12986586</v>
      </c>
      <c r="J32" s="20" t="n">
        <v>3.29669784</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452.75731339</v>
      </c>
      <c r="F34" s="20" t="n">
        <v>2.72987057</v>
      </c>
      <c r="G34" s="18" t="n">
        <v>430.62486187</v>
      </c>
      <c r="H34" s="20" t="n">
        <v>4.03675984</v>
      </c>
      <c r="I34" s="18" t="n">
        <v>487.66758785</v>
      </c>
      <c r="J34" s="20" t="n">
        <v>3.34829575</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509.74747294</v>
      </c>
      <c r="F35" s="20" t="n">
        <v>1.98298655</v>
      </c>
      <c r="G35" s="18" t="n">
        <v>502.10453295</v>
      </c>
      <c r="H35" s="20" t="n">
        <v>5.07076294</v>
      </c>
      <c r="I35" s="18" t="n">
        <v>527.56657117</v>
      </c>
      <c r="J35" s="20" t="n">
        <v>3.23514246</v>
      </c>
      <c r="K35" s="18" t="s">
        <v>327</v>
      </c>
      <c r="L35" s="20" t="s">
        <v>327</v>
      </c>
      <c r="M35" s="18" t="n">
        <v>374.85244494</v>
      </c>
      <c r="N35" s="20" t="n">
        <v>5.84040672</v>
      </c>
      <c r="O35" s="18" t="s">
        <v>327</v>
      </c>
      <c r="P35" s="20" t="s">
        <v>327</v>
      </c>
      <c r="Q35" s="18" t="s">
        <v>327</v>
      </c>
      <c r="R35" s="20" t="s">
        <v>327</v>
      </c>
    </row>
    <row r="36" spans="1:18">
      <c r="A36" s="15" t="s">
        <v>356</v>
      </c>
      <c r="B36" s="17" t="n">
        <v>6736</v>
      </c>
      <c r="C36" s="18">
        <f>(154.0/B36*100)</f>
        <v/>
      </c>
      <c r="D36" s="19" t="n">
        <v>6582</v>
      </c>
      <c r="E36" s="18" t="n">
        <v>477.66294928</v>
      </c>
      <c r="F36" s="20" t="n">
        <v>2.48934159</v>
      </c>
      <c r="G36" s="18" t="n">
        <v>452.79633365</v>
      </c>
      <c r="H36" s="20" t="n">
        <v>4.99613843</v>
      </c>
      <c r="I36" s="18" t="n">
        <v>509.62381235</v>
      </c>
      <c r="J36" s="20" t="n">
        <v>2.37053049</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(5834.0/B40*100)</f>
        <v/>
      </c>
      <c r="D40" s="19" t="n">
        <v>8323</v>
      </c>
      <c r="E40" s="18" t="n">
        <v>497.64659633</v>
      </c>
      <c r="F40" s="20" t="n">
        <v>3.38235049</v>
      </c>
      <c r="G40" s="18" t="n">
        <v>473.62396603</v>
      </c>
      <c r="H40" s="20" t="n">
        <v>5.70178163</v>
      </c>
      <c r="I40" s="18" t="n">
        <v>536.82517338</v>
      </c>
      <c r="J40" s="20" t="n">
        <v>4.35557488</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(321.0/B47*100)</f>
        <v/>
      </c>
      <c r="D47" s="19" t="n">
        <v>5607</v>
      </c>
      <c r="E47" s="18" t="n">
        <v>453.58093252</v>
      </c>
      <c r="F47" s="20" t="n">
        <v>4.06366529</v>
      </c>
      <c r="G47" s="18" t="n">
        <v>434.73288005</v>
      </c>
      <c r="H47" s="20" t="n">
        <v>6.06509923</v>
      </c>
      <c r="I47" s="18" t="n">
        <v>444.8745071</v>
      </c>
      <c r="J47" s="20" t="n">
        <v>5.7591805</v>
      </c>
      <c r="K47" s="18" t="s">
        <v>327</v>
      </c>
      <c r="L47" s="20" t="s">
        <v>327</v>
      </c>
      <c r="M47" s="18" t="s">
        <v>327</v>
      </c>
      <c r="N47" s="20" t="s">
        <v>327</v>
      </c>
      <c r="O47" s="18" t="s">
        <v>327</v>
      </c>
      <c r="P47" s="20" t="s">
        <v>327</v>
      </c>
      <c r="Q47" s="18" t="s">
        <v>327</v>
      </c>
      <c r="R47" s="20" t="s">
        <v>327</v>
      </c>
    </row>
    <row r="48" spans="1:18">
      <c r="A48" s="15" t="s">
        <v>368</v>
      </c>
      <c r="B48" s="17" t="n">
        <v>9841</v>
      </c>
      <c r="C48" s="18">
        <f>(35.0/B48*100)</f>
        <v/>
      </c>
      <c r="D48" s="19" t="n">
        <v>9806</v>
      </c>
      <c r="E48" s="18" t="n">
        <v>516.4995176800001</v>
      </c>
      <c r="F48" s="20" t="n">
        <v>4.95309702</v>
      </c>
      <c r="G48" s="18" t="n">
        <v>479.3556318</v>
      </c>
      <c r="H48" s="20" t="n">
        <v>6.05964988</v>
      </c>
      <c r="I48" s="18" t="n">
        <v>542.79170325</v>
      </c>
      <c r="J48" s="20" t="n">
        <v>4.9861477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(173.0/B52*100)</f>
        <v/>
      </c>
      <c r="D52" s="19" t="n">
        <v>5636</v>
      </c>
      <c r="E52" s="18" t="n">
        <v>459.2123657</v>
      </c>
      <c r="F52" s="20" t="n">
        <v>2.78371818</v>
      </c>
      <c r="G52" s="18" t="n">
        <v>435.09128469</v>
      </c>
      <c r="H52" s="20" t="n">
        <v>5.61432044</v>
      </c>
      <c r="I52" s="18" t="n">
        <v>495.27558043</v>
      </c>
      <c r="J52" s="20" t="n">
        <v>2.64875787</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521.9214893</v>
      </c>
      <c r="F56" s="20" t="n">
        <v>2.441454</v>
      </c>
      <c r="G56" s="18" t="n">
        <v>490.20158816</v>
      </c>
      <c r="H56" s="20" t="n">
        <v>6.71320224</v>
      </c>
      <c r="I56" s="18" t="n">
        <v>532.3016706</v>
      </c>
      <c r="J56" s="20" t="n">
        <v>3.04993536</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460.74127633</v>
      </c>
      <c r="F61" s="20" t="n">
        <v>3.68294579</v>
      </c>
      <c r="G61" s="18" t="n">
        <v>445.65255342</v>
      </c>
      <c r="H61" s="20" t="n">
        <v>4.45979423</v>
      </c>
      <c r="I61" s="18" t="n">
        <v>496.33966247</v>
      </c>
      <c r="J61" s="20" t="n">
        <v>3.04081666</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(590.0/B67*100)</f>
        <v/>
      </c>
      <c r="D67" s="19" t="n">
        <v>6381</v>
      </c>
      <c r="E67" s="18" t="n">
        <v>393.03141417</v>
      </c>
      <c r="F67" s="20" t="n">
        <v>2.60874181</v>
      </c>
      <c r="G67" s="18" t="n">
        <v>384.12428207</v>
      </c>
      <c r="H67" s="20" t="n">
        <v>3.91052369</v>
      </c>
      <c r="I67" s="18" t="n">
        <v>420.0437209</v>
      </c>
      <c r="J67" s="20" t="n">
        <v>3.02899917</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(446.0/B73*100)</f>
        <v/>
      </c>
      <c r="D73" s="19" t="n">
        <v>7803</v>
      </c>
      <c r="E73" s="18" t="n">
        <v>425.13469112</v>
      </c>
      <c r="F73" s="20" t="n">
        <v>3.41909655</v>
      </c>
      <c r="G73" s="18" t="n">
        <v>410.09701739</v>
      </c>
      <c r="H73" s="20" t="n">
        <v>3.3347974</v>
      </c>
      <c r="I73" s="18" t="n">
        <v>436.64710397</v>
      </c>
      <c r="J73" s="20" t="n">
        <v>4.0407012</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512.22066068</v>
      </c>
      <c r="F7" s="20" t="n">
        <v>2.67435908</v>
      </c>
      <c r="G7" s="18" t="n">
        <v>558.84712632</v>
      </c>
      <c r="H7" s="20" t="n">
        <v>2.36524701</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475.63656834</v>
      </c>
      <c r="F9" s="20" t="n">
        <v>5.41698883</v>
      </c>
      <c r="G9" s="18" t="n">
        <v>526.72641709</v>
      </c>
      <c r="H9" s="20" t="n">
        <v>4.96638067</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475.45866281</v>
      </c>
      <c r="F13" s="20" t="n">
        <v>3.2918704</v>
      </c>
      <c r="G13" s="18" t="n">
        <v>535.17223416</v>
      </c>
      <c r="H13" s="20" t="n">
        <v>2.45660906</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436.52554255</v>
      </c>
      <c r="F18" s="20" t="n">
        <v>5.2855701</v>
      </c>
      <c r="G18" s="18" t="n">
        <v>474.90534957</v>
      </c>
      <c r="H18" s="20" t="n">
        <v>6.59494704</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468.91746073</v>
      </c>
      <c r="F19" s="20" t="n">
        <v>4.09076384</v>
      </c>
      <c r="G19" s="18" t="n">
        <v>509.5604892</v>
      </c>
      <c r="H19" s="20" t="n">
        <v>3.1867185</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457.77588199</v>
      </c>
      <c r="F20" s="20" t="n">
        <v>3.0241819</v>
      </c>
      <c r="G20" s="18" t="n">
        <v>511.2721407</v>
      </c>
      <c r="H20" s="20" t="n">
        <v>2.72942364</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479.03413144</v>
      </c>
      <c r="F23" s="20" t="n">
        <v>3.75586327</v>
      </c>
      <c r="G23" s="18" t="n">
        <v>520.01547051</v>
      </c>
      <c r="H23" s="20" t="n">
        <v>3.17474892</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492.87486197</v>
      </c>
      <c r="F25" s="20" t="n">
        <v>5.4997021</v>
      </c>
      <c r="G25" s="18" t="n">
        <v>479.62422426</v>
      </c>
      <c r="H25" s="20" t="n">
        <v>5.95516911</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491.16880588</v>
      </c>
      <c r="F26" s="20" t="n">
        <v>3.06819347</v>
      </c>
      <c r="G26" s="18" t="n">
        <v>526.14080559</v>
      </c>
      <c r="H26" s="20" t="n">
        <v>3.06751898</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493.64931376</v>
      </c>
      <c r="F32" s="20" t="n">
        <v>3.85859245</v>
      </c>
      <c r="G32" s="18" t="n">
        <v>550.06951307</v>
      </c>
      <c r="H32" s="20" t="n">
        <v>3.76401164</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470.07838988</v>
      </c>
      <c r="F34" s="20" t="n">
        <v>4.69493725</v>
      </c>
      <c r="G34" s="18" t="n">
        <v>505.96520411</v>
      </c>
      <c r="H34" s="20" t="n">
        <v>3.73057238</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505.69777815</v>
      </c>
      <c r="F35" s="20" t="n">
        <v>4.72119875</v>
      </c>
      <c r="G35" s="18" t="n">
        <v>548.06698619</v>
      </c>
      <c r="H35" s="20" t="n">
        <v>3.98242509</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479.39454423</v>
      </c>
      <c r="F36" s="20" t="n">
        <v>2.95519349</v>
      </c>
      <c r="G36" s="18" t="n">
        <v>533.89894736</v>
      </c>
      <c r="H36" s="20" t="n">
        <v>2.72949813</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506.99663514</v>
      </c>
      <c r="F40" s="20" t="n">
        <v>4.65354494</v>
      </c>
      <c r="G40" s="18" t="n">
        <v>575.55070613</v>
      </c>
      <c r="H40" s="20" t="n">
        <v>4.72321841</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424.36806365</v>
      </c>
      <c r="F47" s="20" t="n">
        <v>5.82389298</v>
      </c>
      <c r="G47" s="18" t="n">
        <v>481.35316981</v>
      </c>
      <c r="H47" s="20" t="n">
        <v>7.72187161</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544.24029928</v>
      </c>
      <c r="F48" s="20" t="n">
        <v>5.34846621</v>
      </c>
      <c r="G48" s="18" t="n">
        <v>539.99086216</v>
      </c>
      <c r="H48" s="20" t="n">
        <v>5.79341574</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477.31793878</v>
      </c>
      <c r="F52" s="20" t="n">
        <v>3.61350116</v>
      </c>
      <c r="G52" s="18" t="n">
        <v>506.54307405</v>
      </c>
      <c r="H52" s="20" t="n">
        <v>2.79600491</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526.43490529</v>
      </c>
      <c r="F56" s="20" t="n">
        <v>3.65779374</v>
      </c>
      <c r="G56" s="18" t="n">
        <v>538.34182829</v>
      </c>
      <c r="H56" s="20" t="n">
        <v>3.46899859</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474.86549709</v>
      </c>
      <c r="F61" s="20" t="n">
        <v>3.80693644</v>
      </c>
      <c r="G61" s="18" t="n">
        <v>514.06855073</v>
      </c>
      <c r="H61" s="20" t="n">
        <v>3.85119629</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417.72457636</v>
      </c>
      <c r="F67" s="20" t="n">
        <v>2.85788336</v>
      </c>
      <c r="G67" s="18" t="n">
        <v>432.39946683</v>
      </c>
      <c r="H67" s="20" t="n">
        <v>6.6401912</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441.09875552</v>
      </c>
      <c r="F73" s="20" t="n">
        <v>3.76722903</v>
      </c>
      <c r="G73" s="18" t="n">
        <v>423.96098725</v>
      </c>
      <c r="H73" s="20" t="n">
        <v>7.44437781</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533.31816345</v>
      </c>
      <c r="F7" s="20" t="n">
        <v>2.24933255</v>
      </c>
      <c r="G7" s="18" t="n">
        <v>528.31813934</v>
      </c>
      <c r="H7" s="20" t="n">
        <v>3.85229528</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505.16868107</v>
      </c>
      <c r="F9" s="20" t="n">
        <v>5.10019855</v>
      </c>
      <c r="G9" s="18" t="n">
        <v>492.3750361</v>
      </c>
      <c r="H9" s="20" t="n">
        <v>8.05201808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516.9915359399999</v>
      </c>
      <c r="F13" s="20" t="n">
        <v>2.44272313</v>
      </c>
      <c r="G13" s="18" t="n">
        <v>494.37137242</v>
      </c>
      <c r="H13" s="20" t="n">
        <v>5.23309616</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459.15415916</v>
      </c>
      <c r="F18" s="20" t="n">
        <v>5.37456848</v>
      </c>
      <c r="G18" s="18" t="n">
        <v>427.93696743</v>
      </c>
      <c r="H18" s="20" t="n">
        <v>7.92103369</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497.15284856</v>
      </c>
      <c r="F19" s="20" t="n">
        <v>2.6407322</v>
      </c>
      <c r="G19" s="18" t="n">
        <v>455.96268529</v>
      </c>
      <c r="H19" s="20" t="n">
        <v>7.69686735</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490.52867426</v>
      </c>
      <c r="F20" s="20" t="n">
        <v>2.09626253</v>
      </c>
      <c r="G20" s="18" t="n">
        <v>482.08757201</v>
      </c>
      <c r="H20" s="20" t="n">
        <v>6.02921619</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505.42379144</v>
      </c>
      <c r="F23" s="20" t="n">
        <v>2.84620652</v>
      </c>
      <c r="G23" s="18" t="n">
        <v>480.96053188</v>
      </c>
      <c r="H23" s="20" t="n">
        <v>5.45929239</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493.39025706</v>
      </c>
      <c r="F25" s="20" t="n">
        <v>5.78012633</v>
      </c>
      <c r="G25" s="18" t="n">
        <v>477.30656244</v>
      </c>
      <c r="H25" s="20" t="n">
        <v>5.59806899</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513.80399311</v>
      </c>
      <c r="F26" s="20" t="n">
        <v>2.53834403</v>
      </c>
      <c r="G26" s="18" t="n">
        <v>495.75125028</v>
      </c>
      <c r="H26" s="20" t="n">
        <v>4.67048677</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526.39790088</v>
      </c>
      <c r="F32" s="20" t="n">
        <v>3.64592911</v>
      </c>
      <c r="G32" s="18" t="n">
        <v>519.19352603</v>
      </c>
      <c r="H32" s="20" t="n">
        <v>6.0531413</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490.55793343</v>
      </c>
      <c r="F34" s="20" t="n">
        <v>3.46966005</v>
      </c>
      <c r="G34" s="18" t="n">
        <v>471.95717695</v>
      </c>
      <c r="H34" s="20" t="n">
        <v>6.33400636</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525.2324253199999</v>
      </c>
      <c r="F35" s="20" t="n">
        <v>3.60173825</v>
      </c>
      <c r="G35" s="18" t="n">
        <v>539.71757379</v>
      </c>
      <c r="H35" s="20" t="n">
        <v>7.09650701</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511.14537862</v>
      </c>
      <c r="F36" s="20" t="n">
        <v>2.28238696</v>
      </c>
      <c r="G36" s="18" t="n">
        <v>497.15724633</v>
      </c>
      <c r="H36" s="20" t="n">
        <v>5.91408303</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535.69555444</v>
      </c>
      <c r="F40" s="20" t="n">
        <v>4.71548355</v>
      </c>
      <c r="G40" s="18" t="n">
        <v>542.98165058</v>
      </c>
      <c r="H40" s="20" t="n">
        <v>6.64233942</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445.62545517</v>
      </c>
      <c r="F47" s="20" t="n">
        <v>5.98346906</v>
      </c>
      <c r="G47" s="18" t="n">
        <v>441.42473193</v>
      </c>
      <c r="H47" s="20" t="n">
        <v>8.595410530000001</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548.07206271</v>
      </c>
      <c r="F48" s="20" t="n">
        <v>5.40233131</v>
      </c>
      <c r="G48" s="18" t="n">
        <v>526.96207113</v>
      </c>
      <c r="H48" s="20" t="n">
        <v>6.31816067</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497.10064955</v>
      </c>
      <c r="F52" s="20" t="n">
        <v>2.68613784</v>
      </c>
      <c r="G52" s="18" t="n">
        <v>476.93822395</v>
      </c>
      <c r="H52" s="20" t="n">
        <v>6.37537727</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536.42709002</v>
      </c>
      <c r="F56" s="20" t="n">
        <v>3.18880137</v>
      </c>
      <c r="G56" s="18" t="n">
        <v>520.47658324</v>
      </c>
      <c r="H56" s="20" t="n">
        <v>4.34933108</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497.85154252</v>
      </c>
      <c r="F61" s="20" t="n">
        <v>3.28145839</v>
      </c>
      <c r="G61" s="18" t="n">
        <v>486.21936585</v>
      </c>
      <c r="H61" s="20" t="n">
        <v>5.39832759</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421.20990129</v>
      </c>
      <c r="F67" s="20" t="n">
        <v>3.16609334</v>
      </c>
      <c r="G67" s="18" t="n">
        <v>411.00734072</v>
      </c>
      <c r="H67" s="20" t="n">
        <v>6.35081687</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442.20789727</v>
      </c>
      <c r="F73" s="20" t="n">
        <v>3.9085459</v>
      </c>
      <c r="G73" s="18" t="n">
        <v>422.23113972</v>
      </c>
      <c r="H73" s="20" t="n">
        <v>6.63805751</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531.01124916</v>
      </c>
      <c r="F7" s="20" t="n">
        <v>2.28746272</v>
      </c>
      <c r="G7" s="18" t="n">
        <v>543.48302276</v>
      </c>
      <c r="H7" s="20" t="n">
        <v>4.22268462</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504.0612357</v>
      </c>
      <c r="F9" s="20" t="n">
        <v>5.03714483</v>
      </c>
      <c r="G9" s="18" t="n">
        <v>502.95351386</v>
      </c>
      <c r="H9" s="20" t="n">
        <v>8.45387642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514.52207354</v>
      </c>
      <c r="F13" s="20" t="n">
        <v>2.6988821</v>
      </c>
      <c r="G13" s="18" t="n">
        <v>515.3908652</v>
      </c>
      <c r="H13" s="20" t="n">
        <v>3.70701283</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460.74301523</v>
      </c>
      <c r="F18" s="20" t="n">
        <v>5.22554022</v>
      </c>
      <c r="G18" s="18" t="n">
        <v>402.6019021</v>
      </c>
      <c r="H18" s="20" t="n">
        <v>8.53217207</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496.37383123</v>
      </c>
      <c r="F19" s="20" t="n">
        <v>2.83737026</v>
      </c>
      <c r="G19" s="18" t="n">
        <v>480.59036241</v>
      </c>
      <c r="H19" s="20" t="n">
        <v>5.65796374</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488.29114248</v>
      </c>
      <c r="F20" s="20" t="n">
        <v>2.13415882</v>
      </c>
      <c r="G20" s="18" t="n">
        <v>494.79712329</v>
      </c>
      <c r="H20" s="20" t="n">
        <v>4.96691172</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505.19110602</v>
      </c>
      <c r="F23" s="20" t="n">
        <v>2.88573848</v>
      </c>
      <c r="G23" s="18" t="n">
        <v>481.16753917</v>
      </c>
      <c r="H23" s="20" t="n">
        <v>6.98306858</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490.49830618</v>
      </c>
      <c r="F25" s="20" t="n">
        <v>4.78727051</v>
      </c>
      <c r="G25" s="18" t="n">
        <v>471.09510132</v>
      </c>
      <c r="H25" s="20" t="n">
        <v>11.8174171</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514.43648999</v>
      </c>
      <c r="F26" s="20" t="n">
        <v>2.63100159</v>
      </c>
      <c r="G26" s="18" t="n">
        <v>494.41655322</v>
      </c>
      <c r="H26" s="20" t="n">
        <v>4.81300249</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527.38690221</v>
      </c>
      <c r="F32" s="20" t="n">
        <v>3.63278724</v>
      </c>
      <c r="G32" s="18" t="n">
        <v>516.16037927</v>
      </c>
      <c r="H32" s="20" t="n">
        <v>6.03200343</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490.13864045</v>
      </c>
      <c r="F34" s="20" t="n">
        <v>3.74764863</v>
      </c>
      <c r="G34" s="18" t="n">
        <v>477.65215349</v>
      </c>
      <c r="H34" s="20" t="n">
        <v>5.37105344</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528.34667986</v>
      </c>
      <c r="F35" s="20" t="n">
        <v>3.30202632</v>
      </c>
      <c r="G35" s="18" t="n">
        <v>521.1627104200001</v>
      </c>
      <c r="H35" s="20" t="n">
        <v>8.11003238</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510.76804159</v>
      </c>
      <c r="F36" s="20" t="n">
        <v>2.41432511</v>
      </c>
      <c r="G36" s="18" t="n">
        <v>497.33946341</v>
      </c>
      <c r="H36" s="20" t="n">
        <v>6.74437489</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535.03416326</v>
      </c>
      <c r="F40" s="20" t="n">
        <v>4.76038067</v>
      </c>
      <c r="G40" s="18" t="n">
        <v>545.16945751</v>
      </c>
      <c r="H40" s="20" t="n">
        <v>6.22136516</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445.34015564</v>
      </c>
      <c r="F47" s="20" t="n">
        <v>6.14450327</v>
      </c>
      <c r="G47" s="18" t="n">
        <v>443.91730443</v>
      </c>
      <c r="H47" s="20" t="n">
        <v>7.75943157</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551.30491441</v>
      </c>
      <c r="F48" s="20" t="n">
        <v>5.47266434</v>
      </c>
      <c r="G48" s="18" t="n">
        <v>520.3055639</v>
      </c>
      <c r="H48" s="20" t="n">
        <v>6.3859557</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496.81517788</v>
      </c>
      <c r="F52" s="20" t="n">
        <v>2.79285739</v>
      </c>
      <c r="G52" s="18" t="n">
        <v>486.02403271</v>
      </c>
      <c r="H52" s="20" t="n">
        <v>4.98898473</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540.24811283</v>
      </c>
      <c r="F56" s="20" t="n">
        <v>3.44974085</v>
      </c>
      <c r="G56" s="18" t="n">
        <v>510.09022039</v>
      </c>
      <c r="H56" s="20" t="n">
        <v>4.07045022</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498.95629253</v>
      </c>
      <c r="F61" s="20" t="n">
        <v>3.55628178</v>
      </c>
      <c r="G61" s="18" t="n">
        <v>485.76232495</v>
      </c>
      <c r="H61" s="20" t="n">
        <v>4.04753238</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423.3647791</v>
      </c>
      <c r="F67" s="20" t="n">
        <v>3.11063285</v>
      </c>
      <c r="G67" s="18" t="n">
        <v>403.08839651</v>
      </c>
      <c r="H67" s="20" t="n">
        <v>5.32291689</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442.930475</v>
      </c>
      <c r="F73" s="20" t="n">
        <v>4.00060198</v>
      </c>
      <c r="G73" s="18" t="n">
        <v>411.55416914</v>
      </c>
      <c r="H73" s="20" t="n">
        <v>6.69299828</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525.78498552</v>
      </c>
      <c r="F7" s="20" t="n">
        <v>2.61579355</v>
      </c>
      <c r="G7" s="18" t="n">
        <v>546.90030778</v>
      </c>
      <c r="H7" s="20" t="n">
        <v>2.67967762</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500.24371796</v>
      </c>
      <c r="F9" s="20" t="n">
        <v>5.54772613</v>
      </c>
      <c r="G9" s="18" t="n">
        <v>515.02778558</v>
      </c>
      <c r="H9" s="20" t="n">
        <v>5.7828334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516.22740048</v>
      </c>
      <c r="F13" s="20" t="n">
        <v>2.52041978</v>
      </c>
      <c r="G13" s="18" t="n">
        <v>511.34513894</v>
      </c>
      <c r="H13" s="20" t="n">
        <v>3.48841935</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456.6955437</v>
      </c>
      <c r="F18" s="20" t="n">
        <v>5.10166607</v>
      </c>
      <c r="G18" s="18" t="n">
        <v>447.96290051</v>
      </c>
      <c r="H18" s="20" t="n">
        <v>7.38150554</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492.20651106</v>
      </c>
      <c r="F19" s="20" t="n">
        <v>3.12209836</v>
      </c>
      <c r="G19" s="18" t="n">
        <v>497.78232489</v>
      </c>
      <c r="H19" s="20" t="n">
        <v>4.00189824</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489.39825062</v>
      </c>
      <c r="F20" s="20" t="n">
        <v>2.29229163</v>
      </c>
      <c r="G20" s="18" t="n">
        <v>489.79313712</v>
      </c>
      <c r="H20" s="20" t="n">
        <v>3.92312273</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501.90775572</v>
      </c>
      <c r="F23" s="20" t="n">
        <v>3.09049587</v>
      </c>
      <c r="G23" s="18" t="n">
        <v>506.56365376</v>
      </c>
      <c r="H23" s="20" t="n">
        <v>3.60729539</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486.43583851</v>
      </c>
      <c r="F25" s="20" t="n">
        <v>4.94258457</v>
      </c>
      <c r="G25" s="18" t="n">
        <v>491.00391244</v>
      </c>
      <c r="H25" s="20" t="n">
        <v>7.3331843</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513.12513295</v>
      </c>
      <c r="F26" s="20" t="n">
        <v>2.90689654</v>
      </c>
      <c r="G26" s="18" t="n">
        <v>506.59556298</v>
      </c>
      <c r="H26" s="20" t="n">
        <v>2.97883663</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527.1767867900001</v>
      </c>
      <c r="F32" s="20" t="n">
        <v>4.12632954</v>
      </c>
      <c r="G32" s="18" t="n">
        <v>522.64239136</v>
      </c>
      <c r="H32" s="20" t="n">
        <v>3.87681158</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486.7854758</v>
      </c>
      <c r="F34" s="20" t="n">
        <v>4.13412695</v>
      </c>
      <c r="G34" s="18" t="n">
        <v>488.79207642</v>
      </c>
      <c r="H34" s="20" t="n">
        <v>4.23187484</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519.01317736</v>
      </c>
      <c r="F35" s="20" t="n">
        <v>3.39805699</v>
      </c>
      <c r="G35" s="18" t="n">
        <v>543.42025678</v>
      </c>
      <c r="H35" s="20" t="n">
        <v>5.75528071</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508.22109967</v>
      </c>
      <c r="F36" s="20" t="n">
        <v>2.79287847</v>
      </c>
      <c r="G36" s="18" t="n">
        <v>513.54180459</v>
      </c>
      <c r="H36" s="20" t="n">
        <v>3.4451408</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527.99752606</v>
      </c>
      <c r="F40" s="20" t="n">
        <v>4.80772783</v>
      </c>
      <c r="G40" s="18" t="n">
        <v>553.7859641700001</v>
      </c>
      <c r="H40" s="20" t="n">
        <v>5.36572214</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433.80754972</v>
      </c>
      <c r="F47" s="20" t="n">
        <v>6.34699488</v>
      </c>
      <c r="G47" s="18" t="n">
        <v>471.2930392</v>
      </c>
      <c r="H47" s="20" t="n">
        <v>6.37109415</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534.2970519199999</v>
      </c>
      <c r="F48" s="20" t="n">
        <v>5.56937203</v>
      </c>
      <c r="G48" s="18" t="n">
        <v>554.07920687</v>
      </c>
      <c r="H48" s="20" t="n">
        <v>6.08775434</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493.44600256</v>
      </c>
      <c r="F52" s="20" t="n">
        <v>2.8984103</v>
      </c>
      <c r="G52" s="18" t="n">
        <v>501.41463284</v>
      </c>
      <c r="H52" s="20" t="n">
        <v>4.63504344</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531.2866579</v>
      </c>
      <c r="F56" s="20" t="n">
        <v>3.87518056</v>
      </c>
      <c r="G56" s="18" t="n">
        <v>533.59854247</v>
      </c>
      <c r="H56" s="20" t="n">
        <v>3.26491588</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495.56557514</v>
      </c>
      <c r="F61" s="20" t="n">
        <v>3.80915193</v>
      </c>
      <c r="G61" s="18" t="n">
        <v>497.25803547</v>
      </c>
      <c r="H61" s="20" t="n">
        <v>3.50862869</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415.59670376</v>
      </c>
      <c r="F67" s="20" t="n">
        <v>3.03277753</v>
      </c>
      <c r="G67" s="18" t="n">
        <v>428.99139238</v>
      </c>
      <c r="H67" s="20" t="n">
        <v>4.06351483</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433.44854976</v>
      </c>
      <c r="F73" s="20" t="n">
        <v>4.75848633</v>
      </c>
      <c r="G73" s="18" t="n">
        <v>440.79909389</v>
      </c>
      <c r="H73" s="20" t="n">
        <v>4.93580921</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531.07835506</v>
      </c>
      <c r="F7" s="20" t="n">
        <v>2.27677455</v>
      </c>
      <c r="G7" s="18" t="n">
        <v>541.72627775</v>
      </c>
      <c r="H7" s="20" t="n">
        <v>3.64476905</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504.51254236</v>
      </c>
      <c r="F9" s="20" t="n">
        <v>5.23071045</v>
      </c>
      <c r="G9" s="18" t="n">
        <v>494.05258242</v>
      </c>
      <c r="H9" s="20" t="n">
        <v>8.094035030000001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515.6831778</v>
      </c>
      <c r="F13" s="20" t="n">
        <v>2.50969445</v>
      </c>
      <c r="G13" s="18" t="n">
        <v>493.03390748</v>
      </c>
      <c r="H13" s="20" t="n">
        <v>7.13797429</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455.74206042</v>
      </c>
      <c r="F18" s="20" t="n">
        <v>6.0570416</v>
      </c>
      <c r="G18" s="18" t="n">
        <v>450.35010734</v>
      </c>
      <c r="H18" s="20" t="n">
        <v>5.65064545</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494.47528219</v>
      </c>
      <c r="F19" s="20" t="n">
        <v>2.83591697</v>
      </c>
      <c r="G19" s="18" t="n">
        <v>490.58447242</v>
      </c>
      <c r="H19" s="20" t="n">
        <v>6.29646299</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491.84833235</v>
      </c>
      <c r="F20" s="20" t="n">
        <v>2.09301558</v>
      </c>
      <c r="G20" s="18" t="n">
        <v>448.97815434</v>
      </c>
      <c r="H20" s="20" t="n">
        <v>7.61336513</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504.76051534</v>
      </c>
      <c r="F23" s="20" t="n">
        <v>2.84728332</v>
      </c>
      <c r="G23" s="18" t="n">
        <v>482.56478349</v>
      </c>
      <c r="H23" s="20" t="n">
        <v>6.59923282</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487.58030255</v>
      </c>
      <c r="F25" s="20" t="n">
        <v>5.10471068</v>
      </c>
      <c r="G25" s="18" t="n">
        <v>489.76294543</v>
      </c>
      <c r="H25" s="20" t="n">
        <v>8.861685509999999</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511.84037545</v>
      </c>
      <c r="F26" s="20" t="n">
        <v>2.38528139</v>
      </c>
      <c r="G26" s="18" t="n">
        <v>497.836265</v>
      </c>
      <c r="H26" s="20" t="n">
        <v>7.07686323</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525.93501969</v>
      </c>
      <c r="F32" s="20" t="n">
        <v>3.40703452</v>
      </c>
      <c r="G32" s="18" t="n">
        <v>516.29880066</v>
      </c>
      <c r="H32" s="20" t="n">
        <v>8.65405863</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490.30134261</v>
      </c>
      <c r="F34" s="20" t="n">
        <v>3.47569436</v>
      </c>
      <c r="G34" s="18" t="n">
        <v>467.81204078</v>
      </c>
      <c r="H34" s="20" t="n">
        <v>6.19198435</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529.63054333</v>
      </c>
      <c r="F35" s="20" t="n">
        <v>3.39417991</v>
      </c>
      <c r="G35" s="18" t="n">
        <v>507.76744914</v>
      </c>
      <c r="H35" s="20" t="n">
        <v>8.138057030000001</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511.84211439</v>
      </c>
      <c r="F36" s="20" t="n">
        <v>2.36662089</v>
      </c>
      <c r="G36" s="18" t="n">
        <v>492.66548466</v>
      </c>
      <c r="H36" s="20" t="n">
        <v>4.91175597</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536.48128102</v>
      </c>
      <c r="F40" s="20" t="n">
        <v>4.45814049</v>
      </c>
      <c r="G40" s="18" t="n">
        <v>539.93233243</v>
      </c>
      <c r="H40" s="20" t="n">
        <v>9.10179952</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445.59202229</v>
      </c>
      <c r="F47" s="20" t="n">
        <v>5.79503234</v>
      </c>
      <c r="G47" s="18" t="n">
        <v>441.40121696</v>
      </c>
      <c r="H47" s="20" t="n">
        <v>10.92295537</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546.4047371</v>
      </c>
      <c r="F48" s="20" t="n">
        <v>5.41950811</v>
      </c>
      <c r="G48" s="18" t="n">
        <v>534.45482256</v>
      </c>
      <c r="H48" s="20" t="n">
        <v>6.12145547</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495.62913385</v>
      </c>
      <c r="F52" s="20" t="n">
        <v>2.71186536</v>
      </c>
      <c r="G52" s="18" t="n">
        <v>490.76849202</v>
      </c>
      <c r="H52" s="20" t="n">
        <v>7.60615656</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535.06536132</v>
      </c>
      <c r="F56" s="20" t="n">
        <v>3.532072</v>
      </c>
      <c r="G56" s="18" t="n">
        <v>524.73430737</v>
      </c>
      <c r="H56" s="20" t="n">
        <v>3.52312588</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497.23052299</v>
      </c>
      <c r="F61" s="20" t="n">
        <v>3.15246312</v>
      </c>
      <c r="G61" s="18" t="n">
        <v>487.57607634</v>
      </c>
      <c r="H61" s="20" t="n">
        <v>6.95852486</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419.28385205</v>
      </c>
      <c r="F67" s="20" t="n">
        <v>3.62146947</v>
      </c>
      <c r="G67" s="18" t="n">
        <v>422.3120678</v>
      </c>
      <c r="H67" s="20" t="n">
        <v>3.89636048</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439.49223507</v>
      </c>
      <c r="F73" s="20" t="n">
        <v>4.41884361</v>
      </c>
      <c r="G73" s="18" t="n">
        <v>429.93923105</v>
      </c>
      <c r="H73" s="20" t="n">
        <v>5.87275185</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517.78602835</v>
      </c>
      <c r="F7" s="20" t="n">
        <v>2.45851521</v>
      </c>
      <c r="G7" s="18" t="n">
        <v>568.7647713</v>
      </c>
      <c r="H7" s="20" t="n">
        <v>2.86044948</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495.18599754</v>
      </c>
      <c r="F9" s="20" t="n">
        <v>5.38575895</v>
      </c>
      <c r="G9" s="18" t="n">
        <v>531.4710154099999</v>
      </c>
      <c r="H9" s="20" t="n">
        <v>6.25805524</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504.08495382</v>
      </c>
      <c r="F13" s="20" t="n">
        <v>2.62191403</v>
      </c>
      <c r="G13" s="18" t="n">
        <v>537.28536922</v>
      </c>
      <c r="H13" s="20" t="n">
        <v>3.37039196</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442.33209087</v>
      </c>
      <c r="F18" s="20" t="n">
        <v>5.2502184</v>
      </c>
      <c r="G18" s="18" t="n">
        <v>478.90968383</v>
      </c>
      <c r="H18" s="20" t="n">
        <v>7.46591321</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487.27080837</v>
      </c>
      <c r="F19" s="20" t="n">
        <v>2.83468034</v>
      </c>
      <c r="G19" s="18" t="n">
        <v>518.53428263</v>
      </c>
      <c r="H19" s="20" t="n">
        <v>4.99474141</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482.62289136</v>
      </c>
      <c r="F20" s="20" t="n">
        <v>2.40609714</v>
      </c>
      <c r="G20" s="18" t="n">
        <v>509.52705612</v>
      </c>
      <c r="H20" s="20" t="n">
        <v>4.15323894</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496.36895401</v>
      </c>
      <c r="F23" s="20" t="n">
        <v>2.96762002</v>
      </c>
      <c r="G23" s="18" t="n">
        <v>521.8222112</v>
      </c>
      <c r="H23" s="20" t="n">
        <v>3.63447366</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486.58649615</v>
      </c>
      <c r="F25" s="20" t="n">
        <v>4.87828642</v>
      </c>
      <c r="G25" s="18" t="n">
        <v>496.83721804</v>
      </c>
      <c r="H25" s="20" t="n">
        <v>10.04889192</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505.89829949</v>
      </c>
      <c r="F26" s="20" t="n">
        <v>2.66278233</v>
      </c>
      <c r="G26" s="18" t="n">
        <v>519.57746645</v>
      </c>
      <c r="H26" s="20" t="n">
        <v>3.59044745</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519.62420048</v>
      </c>
      <c r="F32" s="20" t="n">
        <v>3.53478638</v>
      </c>
      <c r="G32" s="18" t="n">
        <v>544.38009382</v>
      </c>
      <c r="H32" s="20" t="n">
        <v>6.29989722</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479.74737892</v>
      </c>
      <c r="F34" s="20" t="n">
        <v>3.97951888</v>
      </c>
      <c r="G34" s="18" t="n">
        <v>503.25665066</v>
      </c>
      <c r="H34" s="20" t="n">
        <v>4.5254678</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523.4630942700001</v>
      </c>
      <c r="F35" s="20" t="n">
        <v>3.25096894</v>
      </c>
      <c r="G35" s="18" t="n">
        <v>551.25828405</v>
      </c>
      <c r="H35" s="20" t="n">
        <v>7.04071776</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503.32463796</v>
      </c>
      <c r="F36" s="20" t="n">
        <v>2.6641522</v>
      </c>
      <c r="G36" s="18" t="n">
        <v>530.14406883</v>
      </c>
      <c r="H36" s="20" t="n">
        <v>4.25671778</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524.16840161</v>
      </c>
      <c r="F40" s="20" t="n">
        <v>4.36216551</v>
      </c>
      <c r="G40" s="18" t="n">
        <v>577.78909276</v>
      </c>
      <c r="H40" s="20" t="n">
        <v>5.61872149</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429.6778911</v>
      </c>
      <c r="F47" s="20" t="n">
        <v>5.58068597</v>
      </c>
      <c r="G47" s="18" t="n">
        <v>488.87661956</v>
      </c>
      <c r="H47" s="20" t="n">
        <v>7.85285004</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539.8612411399999</v>
      </c>
      <c r="F48" s="20" t="n">
        <v>5.08398341</v>
      </c>
      <c r="G48" s="18" t="n">
        <v>551.8737331</v>
      </c>
      <c r="H48" s="20" t="n">
        <v>6.82627856</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490.78090295</v>
      </c>
      <c r="F52" s="20" t="n">
        <v>2.66662663</v>
      </c>
      <c r="G52" s="18" t="n">
        <v>510.66341255</v>
      </c>
      <c r="H52" s="20" t="n">
        <v>4.198318</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529.73982541</v>
      </c>
      <c r="F56" s="20" t="n">
        <v>3.50006937</v>
      </c>
      <c r="G56" s="18" t="n">
        <v>538.6618302000001</v>
      </c>
      <c r="H56" s="20" t="n">
        <v>3.56862562</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478.36129095</v>
      </c>
      <c r="F61" s="20" t="n">
        <v>3.23242191</v>
      </c>
      <c r="G61" s="18" t="n">
        <v>521.69853187</v>
      </c>
      <c r="H61" s="20" t="n">
        <v>3.94768516</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419.96086963</v>
      </c>
      <c r="F67" s="20" t="n">
        <v>3.12344676</v>
      </c>
      <c r="G67" s="18" t="n">
        <v>421.41385899</v>
      </c>
      <c r="H67" s="20" t="n">
        <v>5.00161335</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441.34618027</v>
      </c>
      <c r="F73" s="20" t="n">
        <v>4.14420459</v>
      </c>
      <c r="G73" s="18" t="n">
        <v>424.41227662</v>
      </c>
      <c r="H73" s="20" t="n">
        <v>6.31070174</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539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533.23439067</v>
      </c>
      <c r="F7" s="20" t="n">
        <v>2.06515459</v>
      </c>
      <c r="G7" s="18" t="n">
        <v>514.95419966</v>
      </c>
      <c r="H7" s="20" t="n">
        <v>10.71786357</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504.44702205</v>
      </c>
      <c r="F9" s="20" t="n">
        <v>4.98180972</v>
      </c>
      <c r="G9" s="18" t="n">
        <v>480.16482563</v>
      </c>
      <c r="H9" s="20" t="n">
        <v>12.82629533</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513.09571415</v>
      </c>
      <c r="F13" s="20" t="n">
        <v>2.56131994</v>
      </c>
      <c r="G13" s="18" t="n">
        <v>523.7202757</v>
      </c>
      <c r="H13" s="20" t="n">
        <v>4.40728492</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457.85905624</v>
      </c>
      <c r="F18" s="20" t="n">
        <v>5.02631223</v>
      </c>
      <c r="G18" s="18" t="n">
        <v>405.64596274</v>
      </c>
      <c r="H18" s="20" t="n">
        <v>11.99200777</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496.27704858</v>
      </c>
      <c r="F19" s="20" t="n">
        <v>2.71332208</v>
      </c>
      <c r="G19" s="18" t="n">
        <v>436.57591379</v>
      </c>
      <c r="H19" s="20" t="n">
        <v>11.08103231</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490.57974756</v>
      </c>
      <c r="F20" s="20" t="n">
        <v>2.02796728</v>
      </c>
      <c r="G20" s="18" t="n">
        <v>446.99936165</v>
      </c>
      <c r="H20" s="20" t="n">
        <v>11.97454754</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504.84422204</v>
      </c>
      <c r="F23" s="20" t="n">
        <v>2.78109658</v>
      </c>
      <c r="G23" s="18" t="n">
        <v>439.6856744</v>
      </c>
      <c r="H23" s="20" t="n">
        <v>10.77547661</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488.60145004</v>
      </c>
      <c r="F25" s="20" t="n">
        <v>5.01181523</v>
      </c>
      <c r="G25" s="18" t="n">
        <v>472.04900122</v>
      </c>
      <c r="H25" s="20" t="n">
        <v>14.32002957</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512.70431315</v>
      </c>
      <c r="F26" s="20" t="n">
        <v>2.31569385</v>
      </c>
      <c r="G26" s="18" t="n">
        <v>469.06246468</v>
      </c>
      <c r="H26" s="20" t="n">
        <v>9.68401413</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527.21212085</v>
      </c>
      <c r="F32" s="20" t="n">
        <v>3.34700901</v>
      </c>
      <c r="G32" s="18" t="n">
        <v>476.58642789</v>
      </c>
      <c r="H32" s="20" t="n">
        <v>12.82100564</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491.28548809</v>
      </c>
      <c r="F34" s="20" t="n">
        <v>3.39147904</v>
      </c>
      <c r="G34" s="18" t="n">
        <v>421.38439669</v>
      </c>
      <c r="H34" s="20" t="n">
        <v>11.57591196</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529.71716651</v>
      </c>
      <c r="F35" s="20" t="n">
        <v>3.32851049</v>
      </c>
      <c r="G35" s="18" t="n">
        <v>451.20680703</v>
      </c>
      <c r="H35" s="20" t="n">
        <v>10.239708</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510.53768919</v>
      </c>
      <c r="F36" s="20" t="n">
        <v>2.36448803</v>
      </c>
      <c r="G36" s="18" t="n">
        <v>485.08780639</v>
      </c>
      <c r="H36" s="20" t="n">
        <v>9.830240229999999</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537.30100407</v>
      </c>
      <c r="F40" s="20" t="n">
        <v>4.35143988</v>
      </c>
      <c r="G40" s="18" t="n">
        <v>512.88322128</v>
      </c>
      <c r="H40" s="20" t="n">
        <v>18.71414041</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438.76782105</v>
      </c>
      <c r="F47" s="20" t="n">
        <v>6.07477944</v>
      </c>
      <c r="G47" s="18" t="n">
        <v>475.4117421</v>
      </c>
      <c r="H47" s="20" t="n">
        <v>7.84022008</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545.65134463</v>
      </c>
      <c r="F48" s="20" t="n">
        <v>5.14238551</v>
      </c>
      <c r="G48" s="18" t="n">
        <v>511.27149775</v>
      </c>
      <c r="H48" s="20" t="n">
        <v>7.58822223</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496.05724641</v>
      </c>
      <c r="F52" s="20" t="n">
        <v>2.65774185</v>
      </c>
      <c r="G52" s="18" t="n">
        <v>469.28652229</v>
      </c>
      <c r="H52" s="20" t="n">
        <v>11.1170581</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535.65449979</v>
      </c>
      <c r="F56" s="20" t="n">
        <v>3.11759481</v>
      </c>
      <c r="G56" s="18" t="n">
        <v>486.5973028</v>
      </c>
      <c r="H56" s="20" t="n">
        <v>8.204594950000001</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498.44274626</v>
      </c>
      <c r="F61" s="20" t="n">
        <v>3.05688505</v>
      </c>
      <c r="G61" s="18" t="n">
        <v>444.8012361</v>
      </c>
      <c r="H61" s="20" t="n">
        <v>9.5799699</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422.10907207</v>
      </c>
      <c r="F67" s="20" t="n">
        <v>3.01771218</v>
      </c>
      <c r="G67" s="18" t="n">
        <v>378.88662859</v>
      </c>
      <c r="H67" s="20" t="n">
        <v>10.29414575</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442.98053311</v>
      </c>
      <c r="F73" s="20" t="n">
        <v>3.89521198</v>
      </c>
      <c r="G73" s="18" t="n">
        <v>403.80254858</v>
      </c>
      <c r="H73" s="20" t="n">
        <v>8.332521740000001</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530.25032099</v>
      </c>
      <c r="F7" s="20" t="n">
        <v>2.20827426</v>
      </c>
      <c r="G7" s="18" t="n">
        <v>547.43731252</v>
      </c>
      <c r="H7" s="20" t="n">
        <v>4.39151334</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503.46924828</v>
      </c>
      <c r="F9" s="20" t="n">
        <v>5.09071011</v>
      </c>
      <c r="G9" s="18" t="n">
        <v>512.75245863</v>
      </c>
      <c r="H9" s="20" t="n">
        <v>9.211534329999999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515.5467413699999</v>
      </c>
      <c r="F13" s="20" t="n">
        <v>2.42962984</v>
      </c>
      <c r="G13" s="18" t="n">
        <v>505.51437622</v>
      </c>
      <c r="H13" s="20" t="n">
        <v>6.29947306</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453.27892404</v>
      </c>
      <c r="F18" s="20" t="n">
        <v>5.38042282</v>
      </c>
      <c r="G18" s="18" t="n">
        <v>457.67698274</v>
      </c>
      <c r="H18" s="20" t="n">
        <v>8.97147923</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495.0231878</v>
      </c>
      <c r="F19" s="20" t="n">
        <v>2.81757869</v>
      </c>
      <c r="G19" s="18" t="n">
        <v>486.37321125</v>
      </c>
      <c r="H19" s="20" t="n">
        <v>7.34910623</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490.53386638</v>
      </c>
      <c r="F20" s="20" t="n">
        <v>2.12178184</v>
      </c>
      <c r="G20" s="18" t="n">
        <v>470.82986148</v>
      </c>
      <c r="H20" s="20" t="n">
        <v>8.642361749999999</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502.9221781</v>
      </c>
      <c r="F23" s="20" t="n">
        <v>2.87176499</v>
      </c>
      <c r="G23" s="18" t="n">
        <v>505.188298</v>
      </c>
      <c r="H23" s="20" t="n">
        <v>4.87996232</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487.92270297</v>
      </c>
      <c r="F25" s="20" t="n">
        <v>5.38211393</v>
      </c>
      <c r="G25" s="18" t="n">
        <v>487.77077496</v>
      </c>
      <c r="H25" s="20" t="n">
        <v>7.06539304</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511.39210554</v>
      </c>
      <c r="F26" s="20" t="n">
        <v>2.38237152</v>
      </c>
      <c r="G26" s="18" t="n">
        <v>505.26512641</v>
      </c>
      <c r="H26" s="20" t="n">
        <v>6.3727549</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524.64284513</v>
      </c>
      <c r="F32" s="20" t="n">
        <v>3.48130856</v>
      </c>
      <c r="G32" s="18" t="n">
        <v>530.1763717600001</v>
      </c>
      <c r="H32" s="20" t="n">
        <v>7.97618523</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489.19642129</v>
      </c>
      <c r="F34" s="20" t="n">
        <v>3.339695</v>
      </c>
      <c r="G34" s="18" t="n">
        <v>476.96073308</v>
      </c>
      <c r="H34" s="20" t="n">
        <v>6.94227305</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527.9686536</v>
      </c>
      <c r="F35" s="20" t="n">
        <v>3.39873944</v>
      </c>
      <c r="G35" s="18" t="n">
        <v>525.9511862000001</v>
      </c>
      <c r="H35" s="20" t="n">
        <v>8.407291150000001</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509.38185856</v>
      </c>
      <c r="F36" s="20" t="n">
        <v>2.47106538</v>
      </c>
      <c r="G36" s="18" t="n">
        <v>512.01826313</v>
      </c>
      <c r="H36" s="20" t="n">
        <v>6.03886823</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533.4440714900001</v>
      </c>
      <c r="F40" s="20" t="n">
        <v>4.29188916</v>
      </c>
      <c r="G40" s="18" t="n">
        <v>575.67465291</v>
      </c>
      <c r="H40" s="20" t="n">
        <v>9.656073019999999</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444.07816867</v>
      </c>
      <c r="F47" s="20" t="n">
        <v>5.76678967</v>
      </c>
      <c r="G47" s="18" t="n">
        <v>453.1880329</v>
      </c>
      <c r="H47" s="20" t="n">
        <v>8.67220285</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540.39970965</v>
      </c>
      <c r="F48" s="20" t="n">
        <v>5.33765096</v>
      </c>
      <c r="G48" s="18" t="n">
        <v>549.57714034</v>
      </c>
      <c r="H48" s="20" t="n">
        <v>6.53500805</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495.36018942</v>
      </c>
      <c r="F52" s="20" t="n">
        <v>2.79169471</v>
      </c>
      <c r="G52" s="18" t="n">
        <v>494.67319442</v>
      </c>
      <c r="H52" s="20" t="n">
        <v>6.04890296</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527.93704541</v>
      </c>
      <c r="F56" s="20" t="n">
        <v>3.63467721</v>
      </c>
      <c r="G56" s="18" t="n">
        <v>539.33954434</v>
      </c>
      <c r="H56" s="20" t="n">
        <v>3.6187037</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494.78297924</v>
      </c>
      <c r="F61" s="20" t="n">
        <v>3.07758118</v>
      </c>
      <c r="G61" s="18" t="n">
        <v>504.81710168</v>
      </c>
      <c r="H61" s="20" t="n">
        <v>6.08040206</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420.16921241</v>
      </c>
      <c r="F67" s="20" t="n">
        <v>2.92276327</v>
      </c>
      <c r="G67" s="18" t="n">
        <v>420.79113933</v>
      </c>
      <c r="H67" s="20" t="n">
        <v>10.88521821</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439.49746985</v>
      </c>
      <c r="F73" s="20" t="n">
        <v>3.85531967</v>
      </c>
      <c r="G73" s="18" t="n">
        <v>424.27073818</v>
      </c>
      <c r="H73" s="20" t="n">
        <v>8.169122939999999</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533.59649108</v>
      </c>
      <c r="F7" s="20" t="n">
        <v>2.14420867</v>
      </c>
      <c r="G7" s="18" t="n">
        <v>495.40775462</v>
      </c>
      <c r="H7" s="20" t="n">
        <v>9.64694856</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503.02846638</v>
      </c>
      <c r="F9" s="20" t="n">
        <v>5.05139165</v>
      </c>
      <c r="G9" s="18" t="n">
        <v>514.79418365</v>
      </c>
      <c r="H9" s="20" t="n">
        <v>8.835385410000001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515.54311553</v>
      </c>
      <c r="F13" s="20" t="n">
        <v>2.50267762</v>
      </c>
      <c r="G13" s="18" t="n">
        <v>505.1426327</v>
      </c>
      <c r="H13" s="20" t="n">
        <v>5.07195992</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457.56977899</v>
      </c>
      <c r="F18" s="20" t="n">
        <v>5.21623446</v>
      </c>
      <c r="G18" s="18" t="n">
        <v>426.00668031</v>
      </c>
      <c r="H18" s="20" t="n">
        <v>9.927555290000001</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495.74069327</v>
      </c>
      <c r="F19" s="20" t="n">
        <v>2.65482726</v>
      </c>
      <c r="G19" s="18" t="n">
        <v>456.28936085</v>
      </c>
      <c r="H19" s="20" t="n">
        <v>8.36401601</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490.96506774</v>
      </c>
      <c r="F20" s="20" t="n">
        <v>2.05623497</v>
      </c>
      <c r="G20" s="18" t="n">
        <v>444.58332185</v>
      </c>
      <c r="H20" s="20" t="n">
        <v>11.60498907</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505.62960755</v>
      </c>
      <c r="F23" s="20" t="n">
        <v>2.72387299</v>
      </c>
      <c r="G23" s="18" t="n">
        <v>460.67273316</v>
      </c>
      <c r="H23" s="20" t="n">
        <v>9.154179689999999</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488.76644327</v>
      </c>
      <c r="F25" s="20" t="n">
        <v>4.98357318</v>
      </c>
      <c r="G25" s="18" t="n">
        <v>464.626003</v>
      </c>
      <c r="H25" s="20" t="n">
        <v>18.37120266</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513.24389692</v>
      </c>
      <c r="F26" s="20" t="n">
        <v>2.30402516</v>
      </c>
      <c r="G26" s="18" t="n">
        <v>471.66592147</v>
      </c>
      <c r="H26" s="20" t="n">
        <v>8.556280409999999</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526.9782960700001</v>
      </c>
      <c r="F32" s="20" t="n">
        <v>3.31018874</v>
      </c>
      <c r="G32" s="18" t="n">
        <v>488.71361121</v>
      </c>
      <c r="H32" s="20" t="n">
        <v>12.22467358</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490.52526638</v>
      </c>
      <c r="F34" s="20" t="n">
        <v>3.41978514</v>
      </c>
      <c r="G34" s="18" t="n">
        <v>438.30835207</v>
      </c>
      <c r="H34" s="20" t="n">
        <v>9.215810400000001</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529.82050611</v>
      </c>
      <c r="F35" s="20" t="n">
        <v>3.36732851</v>
      </c>
      <c r="G35" s="18" t="n">
        <v>462.90398846</v>
      </c>
      <c r="H35" s="20" t="n">
        <v>10.35299653</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510.25305417</v>
      </c>
      <c r="F36" s="20" t="n">
        <v>2.32060058</v>
      </c>
      <c r="G36" s="18" t="n">
        <v>495.11098082</v>
      </c>
      <c r="H36" s="20" t="n">
        <v>9.457518309999999</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536.9019753600001</v>
      </c>
      <c r="F40" s="20" t="n">
        <v>4.41989573</v>
      </c>
      <c r="G40" s="18" t="n">
        <v>532.64250269</v>
      </c>
      <c r="H40" s="20" t="n">
        <v>11.90626697</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448.07326339</v>
      </c>
      <c r="F47" s="20" t="n">
        <v>5.85278353</v>
      </c>
      <c r="G47" s="18" t="n">
        <v>397.46715694</v>
      </c>
      <c r="H47" s="20" t="n">
        <v>9.77618854</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544.53792933</v>
      </c>
      <c r="F48" s="20" t="n">
        <v>5.05837455</v>
      </c>
      <c r="G48" s="18" t="n">
        <v>528.95677775</v>
      </c>
      <c r="H48" s="20" t="n">
        <v>8.623167690000001</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495.85394864</v>
      </c>
      <c r="F52" s="20" t="n">
        <v>2.56431085</v>
      </c>
      <c r="G52" s="18" t="n">
        <v>486.88786478</v>
      </c>
      <c r="H52" s="20" t="n">
        <v>8.127700340000001</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534.49146418</v>
      </c>
      <c r="F56" s="20" t="n">
        <v>3.22141296</v>
      </c>
      <c r="G56" s="18" t="n">
        <v>511.31479583</v>
      </c>
      <c r="H56" s="20" t="n">
        <v>6.91695517</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498.29893618</v>
      </c>
      <c r="F61" s="20" t="n">
        <v>3.12788198</v>
      </c>
      <c r="G61" s="18" t="n">
        <v>458.08211814</v>
      </c>
      <c r="H61" s="20" t="n">
        <v>6.94877221</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422.11352754</v>
      </c>
      <c r="F67" s="20" t="n">
        <v>3.05741894</v>
      </c>
      <c r="G67" s="18" t="n">
        <v>364.45353233</v>
      </c>
      <c r="H67" s="20" t="n">
        <v>12.04004968</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444.66135618</v>
      </c>
      <c r="F73" s="20" t="n">
        <v>3.72477597</v>
      </c>
      <c r="G73" s="18" t="n">
        <v>365.60148986</v>
      </c>
      <c r="H73" s="20" t="n">
        <v>7.13575998</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522.4911764</v>
      </c>
      <c r="F7" s="20" t="n">
        <v>2.2344522</v>
      </c>
      <c r="G7" s="18" t="n">
        <v>560.6505117299999</v>
      </c>
      <c r="H7" s="20" t="n">
        <v>3.02169689</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494.5492466</v>
      </c>
      <c r="F9" s="20" t="n">
        <v>5.45576767</v>
      </c>
      <c r="G9" s="18" t="n">
        <v>533.39034981</v>
      </c>
      <c r="H9" s="20" t="n">
        <v>5.26095852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498.24700898</v>
      </c>
      <c r="F13" s="20" t="n">
        <v>2.8048921</v>
      </c>
      <c r="G13" s="18" t="n">
        <v>540.69058681</v>
      </c>
      <c r="H13" s="20" t="n">
        <v>2.71188569</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454.72284735</v>
      </c>
      <c r="F18" s="20" t="n">
        <v>5.51436328</v>
      </c>
      <c r="G18" s="18" t="n">
        <v>452.10053587</v>
      </c>
      <c r="H18" s="20" t="n">
        <v>7.78998685</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489.72289856</v>
      </c>
      <c r="F19" s="20" t="n">
        <v>2.66939341</v>
      </c>
      <c r="G19" s="18" t="n">
        <v>511.89019537</v>
      </c>
      <c r="H19" s="20" t="n">
        <v>5.36221184</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480.32496434</v>
      </c>
      <c r="F20" s="20" t="n">
        <v>2.24911087</v>
      </c>
      <c r="G20" s="18" t="n">
        <v>513.46772131</v>
      </c>
      <c r="H20" s="20" t="n">
        <v>3.88592415</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496.98603076</v>
      </c>
      <c r="F23" s="20" t="n">
        <v>3.01047098</v>
      </c>
      <c r="G23" s="18" t="n">
        <v>524.0948631799999</v>
      </c>
      <c r="H23" s="20" t="n">
        <v>3.476823</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485.72099378</v>
      </c>
      <c r="F25" s="20" t="n">
        <v>5.49147771</v>
      </c>
      <c r="G25" s="18" t="n">
        <v>492.39284786</v>
      </c>
      <c r="H25" s="20" t="n">
        <v>5.75219091</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507.39135739</v>
      </c>
      <c r="F26" s="20" t="n">
        <v>2.54920055</v>
      </c>
      <c r="G26" s="18" t="n">
        <v>518.81947097</v>
      </c>
      <c r="H26" s="20" t="n">
        <v>4.43766815</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523.3831161000001</v>
      </c>
      <c r="F32" s="20" t="n">
        <v>3.53313594</v>
      </c>
      <c r="G32" s="18" t="n">
        <v>532.31141466</v>
      </c>
      <c r="H32" s="20" t="n">
        <v>5.85654212</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480.05440964</v>
      </c>
      <c r="F34" s="20" t="n">
        <v>3.65195594</v>
      </c>
      <c r="G34" s="18" t="n">
        <v>506.62274984</v>
      </c>
      <c r="H34" s="20" t="n">
        <v>4.8627706</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521.31287332</v>
      </c>
      <c r="F35" s="20" t="n">
        <v>3.54103708</v>
      </c>
      <c r="G35" s="18" t="n">
        <v>549.37543611</v>
      </c>
      <c r="H35" s="20" t="n">
        <v>5.91235247</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501.06296737</v>
      </c>
      <c r="F36" s="20" t="n">
        <v>2.72765053</v>
      </c>
      <c r="G36" s="18" t="n">
        <v>530.97829547</v>
      </c>
      <c r="H36" s="20" t="n">
        <v>4.12060498</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526.77340343</v>
      </c>
      <c r="F40" s="20" t="n">
        <v>4.63067603</v>
      </c>
      <c r="G40" s="18" t="n">
        <v>568.21517505</v>
      </c>
      <c r="H40" s="20" t="n">
        <v>5.56790926</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440.49875587</v>
      </c>
      <c r="F47" s="20" t="n">
        <v>5.82076401</v>
      </c>
      <c r="G47" s="18" t="n">
        <v>467.55517454</v>
      </c>
      <c r="H47" s="20" t="n">
        <v>7.8007876</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546.56498045</v>
      </c>
      <c r="F48" s="20" t="n">
        <v>5.16520096</v>
      </c>
      <c r="G48" s="18" t="n">
        <v>535.36937661</v>
      </c>
      <c r="H48" s="20" t="n">
        <v>6.27219137</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489.86763397</v>
      </c>
      <c r="F52" s="20" t="n">
        <v>2.76961154</v>
      </c>
      <c r="G52" s="18" t="n">
        <v>516.17755528</v>
      </c>
      <c r="H52" s="20" t="n">
        <v>4.75156569</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526.2856523200001</v>
      </c>
      <c r="F56" s="20" t="n">
        <v>3.33289912</v>
      </c>
      <c r="G56" s="18" t="n">
        <v>542.18700001</v>
      </c>
      <c r="H56" s="20" t="n">
        <v>3.70701781</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494.54646653</v>
      </c>
      <c r="F61" s="20" t="n">
        <v>3.26493125</v>
      </c>
      <c r="G61" s="18" t="n">
        <v>503.24413386</v>
      </c>
      <c r="H61" s="20" t="n">
        <v>5.16193846</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413.96018752</v>
      </c>
      <c r="F67" s="20" t="n">
        <v>3.0587759</v>
      </c>
      <c r="G67" s="18" t="n">
        <v>433.05212348</v>
      </c>
      <c r="H67" s="20" t="n">
        <v>3.9962213</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439.66792426</v>
      </c>
      <c r="F73" s="20" t="n">
        <v>3.93261725</v>
      </c>
      <c r="G73" s="18" t="n">
        <v>427.31469837</v>
      </c>
      <c r="H73" s="20" t="n">
        <v>7.08178315</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533.51260805</v>
      </c>
      <c r="F7" s="20" t="n">
        <v>2.15304267</v>
      </c>
      <c r="G7" s="18" t="n">
        <v>517.3678321</v>
      </c>
      <c r="H7" s="20" t="n">
        <v>5.81037076</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504.54997679</v>
      </c>
      <c r="F9" s="20" t="n">
        <v>4.93542865</v>
      </c>
      <c r="G9" s="18" t="n">
        <v>494.25386025</v>
      </c>
      <c r="H9" s="20" t="n">
        <v>10.73913178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514.23020276</v>
      </c>
      <c r="F13" s="20" t="n">
        <v>2.53427051</v>
      </c>
      <c r="G13" s="18" t="n">
        <v>518.67053014</v>
      </c>
      <c r="H13" s="20" t="n">
        <v>4.77323793</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458.58235509</v>
      </c>
      <c r="F18" s="20" t="n">
        <v>5.0752105</v>
      </c>
      <c r="G18" s="18" t="n">
        <v>414.08713082</v>
      </c>
      <c r="H18" s="20" t="n">
        <v>9.290915419999999</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496.38459855</v>
      </c>
      <c r="F19" s="20" t="n">
        <v>2.73518897</v>
      </c>
      <c r="G19" s="18" t="n">
        <v>455.65826152</v>
      </c>
      <c r="H19" s="20" t="n">
        <v>7.75174449</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488.82966336</v>
      </c>
      <c r="F20" s="20" t="n">
        <v>2.13685121</v>
      </c>
      <c r="G20" s="18" t="n">
        <v>494.41046359</v>
      </c>
      <c r="H20" s="20" t="n">
        <v>6.35925582</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504.25490299</v>
      </c>
      <c r="F23" s="20" t="n">
        <v>2.74669226</v>
      </c>
      <c r="G23" s="18" t="n">
        <v>492.70798335</v>
      </c>
      <c r="H23" s="20" t="n">
        <v>6.23366713</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488.95983674</v>
      </c>
      <c r="F25" s="20" t="n">
        <v>4.74689304</v>
      </c>
      <c r="G25" s="18" t="n">
        <v>470.54267082</v>
      </c>
      <c r="H25" s="20" t="n">
        <v>17.66916839</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512.88269056</v>
      </c>
      <c r="F26" s="20" t="n">
        <v>2.49415727</v>
      </c>
      <c r="G26" s="18" t="n">
        <v>494.92115831</v>
      </c>
      <c r="H26" s="20" t="n">
        <v>5.63693495</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525.63089783</v>
      </c>
      <c r="F32" s="20" t="n">
        <v>3.47972488</v>
      </c>
      <c r="G32" s="18" t="n">
        <v>520.59211509</v>
      </c>
      <c r="H32" s="20" t="n">
        <v>8.70371926</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489.85773052</v>
      </c>
      <c r="F34" s="20" t="n">
        <v>3.41475378</v>
      </c>
      <c r="G34" s="18" t="n">
        <v>465.02502151</v>
      </c>
      <c r="H34" s="20" t="n">
        <v>7.66363628</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526.6072471700001</v>
      </c>
      <c r="F35" s="20" t="n">
        <v>3.53574036</v>
      </c>
      <c r="G35" s="18" t="n">
        <v>537.4136984199999</v>
      </c>
      <c r="H35" s="20" t="n">
        <v>8.154520229999999</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510.53780831</v>
      </c>
      <c r="F36" s="20" t="n">
        <v>2.40160115</v>
      </c>
      <c r="G36" s="18" t="n">
        <v>492.91599713</v>
      </c>
      <c r="H36" s="20" t="n">
        <v>7.26200426</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536.37406442</v>
      </c>
      <c r="F40" s="20" t="n">
        <v>4.53450869</v>
      </c>
      <c r="G40" s="18" t="n">
        <v>541.63017891</v>
      </c>
      <c r="H40" s="20" t="n">
        <v>8.0748552</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449.00225608</v>
      </c>
      <c r="F47" s="20" t="n">
        <v>5.87761261</v>
      </c>
      <c r="G47" s="18" t="n">
        <v>399.43566998</v>
      </c>
      <c r="H47" s="20" t="n">
        <v>9.2022832</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550.91049894</v>
      </c>
      <c r="F48" s="20" t="n">
        <v>5.20231355</v>
      </c>
      <c r="G48" s="18" t="n">
        <v>510.17523883</v>
      </c>
      <c r="H48" s="20" t="n">
        <v>7.01562719</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495.96940329</v>
      </c>
      <c r="F52" s="20" t="n">
        <v>2.72361085</v>
      </c>
      <c r="G52" s="18" t="n">
        <v>484.72689933</v>
      </c>
      <c r="H52" s="20" t="n">
        <v>7.00261457</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535.8991578500001</v>
      </c>
      <c r="F56" s="20" t="n">
        <v>3.21087295</v>
      </c>
      <c r="G56" s="18" t="n">
        <v>510.28131857</v>
      </c>
      <c r="H56" s="20" t="n">
        <v>5.77565435</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498.02081999</v>
      </c>
      <c r="F61" s="20" t="n">
        <v>3.29308188</v>
      </c>
      <c r="G61" s="18" t="n">
        <v>478.65504235</v>
      </c>
      <c r="H61" s="20" t="n">
        <v>5.43974431</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423.10989285</v>
      </c>
      <c r="F67" s="20" t="n">
        <v>3.56748181</v>
      </c>
      <c r="G67" s="18" t="n">
        <v>414.63116667</v>
      </c>
      <c r="H67" s="20" t="n">
        <v>3.48693947</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440.42722925</v>
      </c>
      <c r="F73" s="20" t="n">
        <v>4.27201429</v>
      </c>
      <c r="G73" s="18" t="n">
        <v>425.76145575</v>
      </c>
      <c r="H73" s="20" t="n">
        <v>6.90601098</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524.60302869</v>
      </c>
      <c r="F7" s="20" t="n">
        <v>2.53185854</v>
      </c>
      <c r="G7" s="18" t="n">
        <v>554.64143746</v>
      </c>
      <c r="H7" s="20" t="n">
        <v>3.05855163</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499.56554339</v>
      </c>
      <c r="F9" s="20" t="n">
        <v>5.59984522</v>
      </c>
      <c r="G9" s="18" t="n">
        <v>515.88117156</v>
      </c>
      <c r="H9" s="20" t="n">
        <v>5.13082962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512.1832859</v>
      </c>
      <c r="F13" s="20" t="n">
        <v>3.04974904</v>
      </c>
      <c r="G13" s="18" t="n">
        <v>518.8652383</v>
      </c>
      <c r="H13" s="20" t="n">
        <v>2.7826248</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449.75914595</v>
      </c>
      <c r="F18" s="20" t="n">
        <v>5.14268721</v>
      </c>
      <c r="G18" s="18" t="n">
        <v>468.55528577</v>
      </c>
      <c r="H18" s="20" t="n">
        <v>8.166888589999999</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491.38795948</v>
      </c>
      <c r="F19" s="20" t="n">
        <v>3.07311329</v>
      </c>
      <c r="G19" s="18" t="n">
        <v>500.43506678</v>
      </c>
      <c r="H19" s="20" t="n">
        <v>3.93976018</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484.05042354</v>
      </c>
      <c r="F20" s="20" t="n">
        <v>2.63262822</v>
      </c>
      <c r="G20" s="18" t="n">
        <v>500.21271944</v>
      </c>
      <c r="H20" s="20" t="n">
        <v>3.70180282</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502.93651335</v>
      </c>
      <c r="F23" s="20" t="n">
        <v>2.83437586</v>
      </c>
      <c r="G23" s="18" t="n">
        <v>504.58352152</v>
      </c>
      <c r="H23" s="20" t="n">
        <v>4.96668794</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488.22793312</v>
      </c>
      <c r="F25" s="20" t="n">
        <v>4.99346732</v>
      </c>
      <c r="G25" s="18" t="n">
        <v>482.64687226</v>
      </c>
      <c r="H25" s="20" t="n">
        <v>14.68333772</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511.5303761</v>
      </c>
      <c r="F26" s="20" t="n">
        <v>2.80492805</v>
      </c>
      <c r="G26" s="18" t="n">
        <v>508.71790335</v>
      </c>
      <c r="H26" s="20" t="n">
        <v>3.56500683</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527.14252277</v>
      </c>
      <c r="F32" s="20" t="n">
        <v>3.83842773</v>
      </c>
      <c r="G32" s="18" t="n">
        <v>520.05890315</v>
      </c>
      <c r="H32" s="20" t="n">
        <v>4.74737404</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484.61334754</v>
      </c>
      <c r="F34" s="20" t="n">
        <v>3.71818616</v>
      </c>
      <c r="G34" s="18" t="n">
        <v>495.59082686</v>
      </c>
      <c r="H34" s="20" t="n">
        <v>4.20490479</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525.77192581</v>
      </c>
      <c r="F35" s="20" t="n">
        <v>4.00970311</v>
      </c>
      <c r="G35" s="18" t="n">
        <v>531.59316442</v>
      </c>
      <c r="H35" s="20" t="n">
        <v>4.55269319</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508.5413233</v>
      </c>
      <c r="F36" s="20" t="n">
        <v>2.52959495</v>
      </c>
      <c r="G36" s="18" t="n">
        <v>512.52907189</v>
      </c>
      <c r="H36" s="20" t="n">
        <v>3.60133818</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530.30886997</v>
      </c>
      <c r="F40" s="20" t="n">
        <v>4.44628851</v>
      </c>
      <c r="G40" s="18" t="n">
        <v>559.29465985</v>
      </c>
      <c r="H40" s="20" t="n">
        <v>5.60205258</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440.92744976</v>
      </c>
      <c r="F47" s="20" t="n">
        <v>5.76845595</v>
      </c>
      <c r="G47" s="18" t="n">
        <v>466.57183101</v>
      </c>
      <c r="H47" s="20" t="n">
        <v>9.48757782</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544.77080772</v>
      </c>
      <c r="F48" s="20" t="n">
        <v>5.04133555</v>
      </c>
      <c r="G48" s="18" t="n">
        <v>531.1216826899999</v>
      </c>
      <c r="H48" s="20" t="n">
        <v>7.97444467</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492.82518668</v>
      </c>
      <c r="F52" s="20" t="n">
        <v>3.12501673</v>
      </c>
      <c r="G52" s="18" t="n">
        <v>501.52893058</v>
      </c>
      <c r="H52" s="20" t="n">
        <v>3.5881601</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533.87457611</v>
      </c>
      <c r="F56" s="20" t="n">
        <v>3.37835671</v>
      </c>
      <c r="G56" s="18" t="n">
        <v>525.35059289</v>
      </c>
      <c r="H56" s="20" t="n">
        <v>5.00348271</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495.11708527</v>
      </c>
      <c r="F61" s="20" t="n">
        <v>3.60669424</v>
      </c>
      <c r="G61" s="18" t="n">
        <v>499.44807816</v>
      </c>
      <c r="H61" s="20" t="n">
        <v>4.1359572</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421.33460037</v>
      </c>
      <c r="F67" s="20" t="n">
        <v>3.02550134</v>
      </c>
      <c r="G67" s="18" t="n">
        <v>416.54279858</v>
      </c>
      <c r="H67" s="20" t="n">
        <v>5.40423992</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442.34786607</v>
      </c>
      <c r="F73" s="20" t="n">
        <v>3.94386044</v>
      </c>
      <c r="G73" s="18" t="n">
        <v>417.59945671</v>
      </c>
      <c r="H73" s="20" t="n">
        <v>6.80712147</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(2122.0/B7*100)</f>
        <v/>
      </c>
      <c r="D7" s="19" t="n">
        <v>12408</v>
      </c>
      <c r="E7" s="18" t="n">
        <v>522.91294573</v>
      </c>
      <c r="F7" s="20" t="n">
        <v>2.51367587</v>
      </c>
      <c r="G7" s="18" t="n">
        <v>558.5694764</v>
      </c>
      <c r="H7" s="20" t="n">
        <v>3.01673901</v>
      </c>
      <c r="I7" s="18" t="n">
        <v>491.11125172</v>
      </c>
      <c r="J7" s="20" t="n">
        <v>1.99175201</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(7566.0/B9*100)</f>
        <v/>
      </c>
      <c r="D9" s="19" t="n">
        <v>2085</v>
      </c>
      <c r="E9" s="18" t="n">
        <v>497.66002552</v>
      </c>
      <c r="F9" s="20" t="n">
        <v>5.48880575</v>
      </c>
      <c r="G9" s="18" t="n">
        <v>523.21476232</v>
      </c>
      <c r="H9" s="20" t="n">
        <v>5.40844942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(193.0/B13*100)</f>
        <v/>
      </c>
      <c r="D13" s="19" t="n">
        <v>6968</v>
      </c>
      <c r="E13" s="18" t="n">
        <v>514.40068801</v>
      </c>
      <c r="F13" s="20" t="n">
        <v>2.88971573</v>
      </c>
      <c r="G13" s="18" t="n">
        <v>515.52377147</v>
      </c>
      <c r="H13" s="20" t="n">
        <v>2.86886813</v>
      </c>
      <c r="I13" s="18" t="n">
        <v>448.77732523</v>
      </c>
      <c r="J13" s="20" t="n">
        <v>3.65385954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(46.0/B18*100)</f>
        <v/>
      </c>
      <c r="D18" s="19" t="n">
        <v>5486</v>
      </c>
      <c r="E18" s="18" t="n">
        <v>453.49129702</v>
      </c>
      <c r="F18" s="20" t="n">
        <v>5.40349688</v>
      </c>
      <c r="G18" s="18" t="n">
        <v>457.15284775</v>
      </c>
      <c r="H18" s="20" t="n">
        <v>7.44784408</v>
      </c>
      <c r="I18" s="18" t="n">
        <v>455.69963614</v>
      </c>
      <c r="J18" s="20" t="n">
        <v>3.82635181</v>
      </c>
      <c r="K18" s="18" t="s">
        <v>327</v>
      </c>
      <c r="L18" s="20" t="s">
        <v>327</v>
      </c>
      <c r="M18" s="18" t="s">
        <v>327</v>
      </c>
      <c r="N18" s="20" t="s">
        <v>327</v>
      </c>
      <c r="O18" s="18" t="s">
        <v>327</v>
      </c>
      <c r="P18" s="20" t="s">
        <v>327</v>
      </c>
      <c r="Q18" s="18" t="s">
        <v>327</v>
      </c>
      <c r="R18" s="20" t="s">
        <v>327</v>
      </c>
    </row>
    <row r="19" spans="1:18">
      <c r="A19" s="15" t="s">
        <v>339</v>
      </c>
      <c r="B19" s="17" t="n">
        <v>5658</v>
      </c>
      <c r="C19" s="18">
        <f>(247.0/B19*100)</f>
        <v/>
      </c>
      <c r="D19" s="19" t="n">
        <v>5411</v>
      </c>
      <c r="E19" s="18" t="n">
        <v>492.56796083</v>
      </c>
      <c r="F19" s="20" t="n">
        <v>2.87649101</v>
      </c>
      <c r="G19" s="18" t="n">
        <v>498.70230037</v>
      </c>
      <c r="H19" s="20" t="n">
        <v>4.77232923</v>
      </c>
      <c r="I19" s="18" t="n">
        <v>453.53878683</v>
      </c>
      <c r="J19" s="20" t="n">
        <v>3.55918828</v>
      </c>
      <c r="K19" s="18" t="s">
        <v>327</v>
      </c>
      <c r="L19" s="20" t="s">
        <v>327</v>
      </c>
      <c r="M19" s="18" t="s">
        <v>327</v>
      </c>
      <c r="N19" s="20" t="s">
        <v>327</v>
      </c>
      <c r="O19" s="18" t="s">
        <v>327</v>
      </c>
      <c r="P19" s="20" t="s">
        <v>327</v>
      </c>
      <c r="Q19" s="18" t="s">
        <v>327</v>
      </c>
      <c r="R19" s="20" t="s">
        <v>327</v>
      </c>
    </row>
    <row r="20" spans="1:18">
      <c r="A20" s="15" t="s">
        <v>340</v>
      </c>
      <c r="B20" s="17" t="n">
        <v>3371</v>
      </c>
      <c r="C20" s="18">
        <f>(83.0/B20*100)</f>
        <v/>
      </c>
      <c r="D20" s="19" t="n">
        <v>3288</v>
      </c>
      <c r="E20" s="18" t="n">
        <v>487.6183726</v>
      </c>
      <c r="F20" s="20" t="n">
        <v>2.39107287</v>
      </c>
      <c r="G20" s="18" t="n">
        <v>494.56342695</v>
      </c>
      <c r="H20" s="20" t="n">
        <v>3.57164006</v>
      </c>
      <c r="I20" s="18" t="n">
        <v>442.69614165</v>
      </c>
      <c r="J20" s="20" t="n">
        <v>3.0006199</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(673.0/B23*100)</f>
        <v/>
      </c>
      <c r="D23" s="19" t="n">
        <v>10910</v>
      </c>
      <c r="E23" s="18" t="n">
        <v>503.61080722</v>
      </c>
      <c r="F23" s="20" t="n">
        <v>2.90925696</v>
      </c>
      <c r="G23" s="18" t="n">
        <v>501.24475203</v>
      </c>
      <c r="H23" s="20" t="n">
        <v>4.35761724</v>
      </c>
      <c r="I23" s="18" t="n">
        <v>455.12296855</v>
      </c>
      <c r="J23" s="20" t="n">
        <v>3.17486582</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(35.0/B25*100)</f>
        <v/>
      </c>
      <c r="D25" s="19" t="n">
        <v>5546</v>
      </c>
      <c r="E25" s="18" t="n">
        <v>488.02417455</v>
      </c>
      <c r="F25" s="20" t="n">
        <v>4.95674061</v>
      </c>
      <c r="G25" s="18" t="n">
        <v>486.87686385</v>
      </c>
      <c r="H25" s="20" t="n">
        <v>9.704453150000001</v>
      </c>
      <c r="I25" s="18" t="n">
        <v>524.63751826</v>
      </c>
      <c r="J25" s="20" t="n">
        <v>3.11365726</v>
      </c>
      <c r="K25" s="18" t="s">
        <v>327</v>
      </c>
      <c r="L25" s="20" t="s">
        <v>327</v>
      </c>
      <c r="M25" s="18" t="s">
        <v>327</v>
      </c>
      <c r="N25" s="20" t="s">
        <v>327</v>
      </c>
      <c r="O25" s="18" t="s">
        <v>327</v>
      </c>
      <c r="P25" s="20" t="s">
        <v>327</v>
      </c>
      <c r="Q25" s="18" t="s">
        <v>327</v>
      </c>
      <c r="R25" s="20" t="s">
        <v>327</v>
      </c>
    </row>
    <row r="26" spans="1:18">
      <c r="A26" s="15" t="s">
        <v>346</v>
      </c>
      <c r="B26" s="17" t="n">
        <v>4869</v>
      </c>
      <c r="C26" s="18">
        <f>(186.0/B26*100)</f>
        <v/>
      </c>
      <c r="D26" s="19" t="n">
        <v>4683</v>
      </c>
      <c r="E26" s="18" t="n">
        <v>513.29072748</v>
      </c>
      <c r="F26" s="20" t="n">
        <v>2.80904849</v>
      </c>
      <c r="G26" s="18" t="n">
        <v>505.3695165</v>
      </c>
      <c r="H26" s="20" t="n">
        <v>3.38330975</v>
      </c>
      <c r="I26" s="18" t="n">
        <v>477.11267757</v>
      </c>
      <c r="J26" s="20" t="n">
        <v>1.97877632</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(32.0/B32*100)</f>
        <v/>
      </c>
      <c r="D32" s="19" t="n">
        <v>4446</v>
      </c>
      <c r="E32" s="18" t="n">
        <v>530.18982042</v>
      </c>
      <c r="F32" s="20" t="n">
        <v>3.79884134</v>
      </c>
      <c r="G32" s="18" t="n">
        <v>509.81888786</v>
      </c>
      <c r="H32" s="20" t="n">
        <v>4.23150346</v>
      </c>
      <c r="I32" s="18" t="n">
        <v>485.55284211</v>
      </c>
      <c r="J32" s="20" t="n">
        <v>2.68942679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(135.0/B34*100)</f>
        <v/>
      </c>
      <c r="D34" s="19" t="n">
        <v>6215</v>
      </c>
      <c r="E34" s="18" t="n">
        <v>483.50037621</v>
      </c>
      <c r="F34" s="20" t="n">
        <v>3.74025717</v>
      </c>
      <c r="G34" s="18" t="n">
        <v>498.06573542</v>
      </c>
      <c r="H34" s="20" t="n">
        <v>4.6669132</v>
      </c>
      <c r="I34" s="18" t="n">
        <v>447.25411203</v>
      </c>
      <c r="J34" s="20" t="n">
        <v>2.63464044</v>
      </c>
      <c r="K34" s="18" t="s">
        <v>327</v>
      </c>
      <c r="L34" s="20" t="s">
        <v>327</v>
      </c>
      <c r="M34" s="18" t="n">
        <v>306.56969545</v>
      </c>
      <c r="N34" s="20" t="n">
        <v>10.27624616</v>
      </c>
      <c r="O34" s="18" t="s">
        <v>327</v>
      </c>
      <c r="P34" s="20" t="s">
        <v>327</v>
      </c>
      <c r="Q34" s="18" t="s">
        <v>327</v>
      </c>
      <c r="R34" s="20" t="s">
        <v>327</v>
      </c>
    </row>
    <row r="35" spans="1:18">
      <c r="A35" s="15" t="s">
        <v>355</v>
      </c>
      <c r="B35" s="17" t="n">
        <v>6406</v>
      </c>
      <c r="C35" s="18">
        <f>(95.0/B35*100)</f>
        <v/>
      </c>
      <c r="D35" s="19" t="n">
        <v>6311</v>
      </c>
      <c r="E35" s="18" t="n">
        <v>526.68078166</v>
      </c>
      <c r="F35" s="20" t="n">
        <v>4.23092402</v>
      </c>
      <c r="G35" s="18" t="n">
        <v>529.63545511</v>
      </c>
      <c r="H35" s="20" t="n">
        <v>4.39794282</v>
      </c>
      <c r="I35" s="18" t="n">
        <v>508.56689656</v>
      </c>
      <c r="J35" s="20" t="n">
        <v>1.70940016</v>
      </c>
      <c r="K35" s="18" t="s">
        <v>327</v>
      </c>
      <c r="L35" s="20" t="s">
        <v>327</v>
      </c>
      <c r="M35" s="18" t="n">
        <v>374.85244494</v>
      </c>
      <c r="N35" s="20" t="n">
        <v>5.84040672</v>
      </c>
      <c r="O35" s="18" t="s">
        <v>327</v>
      </c>
      <c r="P35" s="20" t="s">
        <v>327</v>
      </c>
      <c r="Q35" s="18" t="s">
        <v>327</v>
      </c>
      <c r="R35" s="20" t="s">
        <v>327</v>
      </c>
    </row>
    <row r="36" spans="1:18">
      <c r="A36" s="15" t="s">
        <v>356</v>
      </c>
      <c r="B36" s="17" t="n">
        <v>6736</v>
      </c>
      <c r="C36" s="18">
        <f>(118.0/B36*100)</f>
        <v/>
      </c>
      <c r="D36" s="19" t="n">
        <v>6618</v>
      </c>
      <c r="E36" s="18" t="n">
        <v>507.76617594</v>
      </c>
      <c r="F36" s="20" t="n">
        <v>2.70753593</v>
      </c>
      <c r="G36" s="18" t="n">
        <v>514.76391575</v>
      </c>
      <c r="H36" s="20" t="n">
        <v>3.21909414</v>
      </c>
      <c r="I36" s="18" t="n">
        <v>473.90713976</v>
      </c>
      <c r="J36" s="20" t="n">
        <v>2.49194328</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(5807.0/B40*100)</f>
        <v/>
      </c>
      <c r="D40" s="19" t="n">
        <v>8350</v>
      </c>
      <c r="E40" s="18" t="n">
        <v>526.08994666</v>
      </c>
      <c r="F40" s="20" t="n">
        <v>4.42192617</v>
      </c>
      <c r="G40" s="18" t="n">
        <v>565.7636181</v>
      </c>
      <c r="H40" s="20" t="n">
        <v>5.56050558</v>
      </c>
      <c r="I40" s="18" t="n">
        <v>493.96852846</v>
      </c>
      <c r="J40" s="20" t="n">
        <v>3.18431599</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(192.0/B47*100)</f>
        <v/>
      </c>
      <c r="D47" s="19" t="n">
        <v>5736</v>
      </c>
      <c r="E47" s="18" t="n">
        <v>439.85843812</v>
      </c>
      <c r="F47" s="20" t="n">
        <v>5.80504444</v>
      </c>
      <c r="G47" s="18" t="n">
        <v>472.14271836</v>
      </c>
      <c r="H47" s="20" t="n">
        <v>8.090915559999999</v>
      </c>
      <c r="I47" s="18" t="n">
        <v>448.19352717</v>
      </c>
      <c r="J47" s="20" t="n">
        <v>4.07059928</v>
      </c>
      <c r="K47" s="18" t="s">
        <v>327</v>
      </c>
      <c r="L47" s="20" t="s">
        <v>327</v>
      </c>
      <c r="M47" s="18" t="s">
        <v>327</v>
      </c>
      <c r="N47" s="20" t="s">
        <v>327</v>
      </c>
      <c r="O47" s="18" t="s">
        <v>327</v>
      </c>
      <c r="P47" s="20" t="s">
        <v>327</v>
      </c>
      <c r="Q47" s="18" t="s">
        <v>327</v>
      </c>
      <c r="R47" s="20" t="s">
        <v>327</v>
      </c>
    </row>
    <row r="48" spans="1:18">
      <c r="A48" s="15" t="s">
        <v>368</v>
      </c>
      <c r="B48" s="17" t="n">
        <v>9841</v>
      </c>
      <c r="C48" s="18">
        <f>(28.0/B48*100)</f>
        <v/>
      </c>
      <c r="D48" s="19" t="n">
        <v>9813</v>
      </c>
      <c r="E48" s="18" t="n">
        <v>537.41248005</v>
      </c>
      <c r="F48" s="20" t="n">
        <v>5.18222979</v>
      </c>
      <c r="G48" s="18" t="n">
        <v>553.36081715</v>
      </c>
      <c r="H48" s="20" t="n">
        <v>6.11970028</v>
      </c>
      <c r="I48" s="18" t="n">
        <v>504.40906625</v>
      </c>
      <c r="J48" s="20" t="n">
        <v>4.98457227</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(151.0/B52*100)</f>
        <v/>
      </c>
      <c r="D52" s="19" t="n">
        <v>5658</v>
      </c>
      <c r="E52" s="18" t="n">
        <v>492.55566762</v>
      </c>
      <c r="F52" s="20" t="n">
        <v>3.27651402</v>
      </c>
      <c r="G52" s="18" t="n">
        <v>500.75552146</v>
      </c>
      <c r="H52" s="20" t="n">
        <v>3.38264242</v>
      </c>
      <c r="I52" s="18" t="n">
        <v>455.44518236</v>
      </c>
      <c r="J52" s="20" t="n">
        <v>2.88500009</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(94.0/B56*100)</f>
        <v/>
      </c>
      <c r="D56" s="19" t="n">
        <v>5265</v>
      </c>
      <c r="E56" s="18" t="n">
        <v>527.79254608</v>
      </c>
      <c r="F56" s="20" t="n">
        <v>3.37517998</v>
      </c>
      <c r="G56" s="18" t="n">
        <v>540.72340402</v>
      </c>
      <c r="H56" s="20" t="n">
        <v>4.45328138</v>
      </c>
      <c r="I56" s="18" t="n">
        <v>517.7789012</v>
      </c>
      <c r="J56" s="20" t="n">
        <v>2.75325737</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(331.0/B61*100)</f>
        <v/>
      </c>
      <c r="D61" s="19" t="n">
        <v>6194</v>
      </c>
      <c r="E61" s="18" t="n">
        <v>492.59787062</v>
      </c>
      <c r="F61" s="20" t="n">
        <v>3.51393889</v>
      </c>
      <c r="G61" s="18" t="n">
        <v>505.04042436</v>
      </c>
      <c r="H61" s="20" t="n">
        <v>3.70688709</v>
      </c>
      <c r="I61" s="18" t="n">
        <v>457.47610131</v>
      </c>
      <c r="J61" s="20" t="n">
        <v>3.25810217</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(25.0/B67*100)</f>
        <v/>
      </c>
      <c r="D67" s="19" t="n">
        <v>6946</v>
      </c>
      <c r="E67" s="18" t="n">
        <v>422.16577067</v>
      </c>
      <c r="F67" s="20" t="n">
        <v>3.24086031</v>
      </c>
      <c r="G67" s="18" t="n">
        <v>415.09432043</v>
      </c>
      <c r="H67" s="20" t="n">
        <v>4.74574523</v>
      </c>
      <c r="I67" s="18" t="n">
        <v>383.33106778</v>
      </c>
      <c r="J67" s="20" t="n">
        <v>2.49818172</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(372.0/B73*100)</f>
        <v/>
      </c>
      <c r="D73" s="19" t="n">
        <v>7877</v>
      </c>
      <c r="E73" s="18" t="n">
        <v>438.65496681</v>
      </c>
      <c r="F73" s="20" t="n">
        <v>3.93940882</v>
      </c>
      <c r="G73" s="18" t="n">
        <v>432.26673382</v>
      </c>
      <c r="H73" s="20" t="n">
        <v>6.31469278</v>
      </c>
      <c r="I73" s="18" t="n">
        <v>418.58896638</v>
      </c>
      <c r="J73" s="20" t="n">
        <v>3.02500088</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479.00490455</v>
      </c>
      <c r="F7" s="20" t="n">
        <v>2.25288745</v>
      </c>
      <c r="G7" s="18" t="n">
        <v>463.2092564</v>
      </c>
      <c r="H7" s="20" t="n">
        <v>4.93598161</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453.54853351</v>
      </c>
      <c r="F9" s="20" t="n">
        <v>4.79279693</v>
      </c>
      <c r="G9" s="18" t="n">
        <v>422.67282702</v>
      </c>
      <c r="H9" s="20" t="n">
        <v>8.08640201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446.22655698</v>
      </c>
      <c r="F13" s="20" t="n">
        <v>4.24002829</v>
      </c>
      <c r="G13" s="18" t="n">
        <v>429.63947168</v>
      </c>
      <c r="H13" s="20" t="n">
        <v>10.5416155</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445.30483376</v>
      </c>
      <c r="F18" s="20" t="n">
        <v>4.67524068</v>
      </c>
      <c r="G18" s="18" t="n">
        <v>444.59345809</v>
      </c>
      <c r="H18" s="20" t="n">
        <v>4.18934687</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435.7589186</v>
      </c>
      <c r="F19" s="20" t="n">
        <v>3.73156201</v>
      </c>
      <c r="G19" s="18" t="n">
        <v>416.7405344</v>
      </c>
      <c r="H19" s="20" t="n">
        <v>5.98586531</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428.60537985</v>
      </c>
      <c r="F20" s="20" t="n">
        <v>3.7891841</v>
      </c>
      <c r="G20" s="18" t="n">
        <v>406.3388962</v>
      </c>
      <c r="H20" s="20" t="n">
        <v>7.26294366</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431.21723816</v>
      </c>
      <c r="F23" s="20" t="n">
        <v>3.67635706</v>
      </c>
      <c r="G23" s="18" t="n">
        <v>425.89772282</v>
      </c>
      <c r="H23" s="20" t="n">
        <v>4.20837721</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519.19228176</v>
      </c>
      <c r="F25" s="20" t="n">
        <v>3.47889501</v>
      </c>
      <c r="G25" s="18" t="n">
        <v>480.55010673</v>
      </c>
      <c r="H25" s="20" t="n">
        <v>9.04851764</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464.43248069</v>
      </c>
      <c r="F26" s="20" t="n">
        <v>2.96506999</v>
      </c>
      <c r="G26" s="18" t="n">
        <v>455.5449114</v>
      </c>
      <c r="H26" s="20" t="n">
        <v>3.48661841</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483.90347841</v>
      </c>
      <c r="F32" s="20" t="n">
        <v>3.62740825</v>
      </c>
      <c r="G32" s="18" t="n">
        <v>465.77781486</v>
      </c>
      <c r="H32" s="20" t="n">
        <v>4.68699702</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447.03160119</v>
      </c>
      <c r="F34" s="20" t="n">
        <v>2.96561196</v>
      </c>
      <c r="G34" s="18" t="n">
        <v>424.22067639</v>
      </c>
      <c r="H34" s="20" t="n">
        <v>3.64284682</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509.36411568</v>
      </c>
      <c r="F35" s="20" t="n">
        <v>1.82398983</v>
      </c>
      <c r="G35" s="18" t="n">
        <v>453.58304994</v>
      </c>
      <c r="H35" s="20" t="n">
        <v>5.87972955</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455.80615042</v>
      </c>
      <c r="F36" s="20" t="n">
        <v>3.07086012</v>
      </c>
      <c r="G36" s="18" t="n">
        <v>441.5884614</v>
      </c>
      <c r="H36" s="20" t="n">
        <v>4.08574477</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492.09934586</v>
      </c>
      <c r="F40" s="20" t="n">
        <v>3.43276727</v>
      </c>
      <c r="G40" s="18" t="n">
        <v>476.65458191</v>
      </c>
      <c r="H40" s="20" t="n">
        <v>4.97034432</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455.7956009</v>
      </c>
      <c r="F47" s="20" t="n">
        <v>4.1698122</v>
      </c>
      <c r="G47" s="18" t="n">
        <v>415.60421787</v>
      </c>
      <c r="H47" s="20" t="n">
        <v>4.71743364</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496.93659833</v>
      </c>
      <c r="F48" s="20" t="n">
        <v>4.35423345</v>
      </c>
      <c r="G48" s="18" t="n">
        <v>461.07539224</v>
      </c>
      <c r="H48" s="20" t="n">
        <v>6.37620423</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427.56281941</v>
      </c>
      <c r="F52" s="20" t="n">
        <v>3.42366746</v>
      </c>
      <c r="G52" s="18" t="n">
        <v>423.55170187</v>
      </c>
      <c r="H52" s="20" t="n">
        <v>4.05837424</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514.49390405</v>
      </c>
      <c r="F56" s="20" t="n">
        <v>3.06130883</v>
      </c>
      <c r="G56" s="18" t="n">
        <v>497.82475322</v>
      </c>
      <c r="H56" s="20" t="n">
        <v>4.90686522</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450.80478156</v>
      </c>
      <c r="F61" s="20" t="n">
        <v>3.157367</v>
      </c>
      <c r="G61" s="18" t="n">
        <v>437.54189167</v>
      </c>
      <c r="H61" s="20" t="n">
        <v>5.52193146</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393.97741028</v>
      </c>
      <c r="F67" s="20" t="n">
        <v>3.18582393</v>
      </c>
      <c r="G67" s="18" t="n">
        <v>364.36513293</v>
      </c>
      <c r="H67" s="20" t="n">
        <v>3.18811862</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417.44604548</v>
      </c>
      <c r="F73" s="20" t="n">
        <v>2.65082813</v>
      </c>
      <c r="G73" s="18" t="n">
        <v>390.06905881</v>
      </c>
      <c r="H73" s="20" t="n">
        <v>2.97755876</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480.86324016</v>
      </c>
      <c r="F7" s="20" t="n">
        <v>2.12063376</v>
      </c>
      <c r="G7" s="18" t="n">
        <v>406.83301405</v>
      </c>
      <c r="H7" s="20" t="n">
        <v>6.2025881</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451.86199734</v>
      </c>
      <c r="F9" s="20" t="n">
        <v>4.91427441</v>
      </c>
      <c r="G9" s="18" t="n">
        <v>400.80585063</v>
      </c>
      <c r="H9" s="20" t="n">
        <v>10.83113643</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445.71303732</v>
      </c>
      <c r="F13" s="20" t="n">
        <v>4.11011402</v>
      </c>
      <c r="G13" s="18" t="n">
        <v>396.99149004</v>
      </c>
      <c r="H13" s="20" t="n">
        <v>14.28634059</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451.69447731</v>
      </c>
      <c r="F18" s="20" t="n">
        <v>3.87536039</v>
      </c>
      <c r="G18" s="18" t="n">
        <v>383.79728775</v>
      </c>
      <c r="H18" s="20" t="n">
        <v>5.86245477</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436.05520331</v>
      </c>
      <c r="F19" s="20" t="n">
        <v>3.4417693</v>
      </c>
      <c r="G19" s="18" t="n">
        <v>382.36675305</v>
      </c>
      <c r="H19" s="20" t="n">
        <v>7.25510401</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426.89295236</v>
      </c>
      <c r="F20" s="20" t="n">
        <v>3.41530513</v>
      </c>
      <c r="G20" s="18" t="n">
        <v>362.50355811</v>
      </c>
      <c r="H20" s="20" t="n">
        <v>13.64328988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431.41404567</v>
      </c>
      <c r="F23" s="20" t="n">
        <v>3.37088795</v>
      </c>
      <c r="G23" s="18" t="n">
        <v>416.3085514</v>
      </c>
      <c r="H23" s="20" t="n">
        <v>6.98825209</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518.30351343</v>
      </c>
      <c r="F25" s="20" t="n">
        <v>3.41312064</v>
      </c>
      <c r="G25" s="18" t="n">
        <v>473.48352074</v>
      </c>
      <c r="H25" s="20" t="n">
        <v>10.28421409</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466.42535968</v>
      </c>
      <c r="F26" s="20" t="n">
        <v>2.41376294</v>
      </c>
      <c r="G26" s="18" t="n">
        <v>407.46288356</v>
      </c>
      <c r="H26" s="20" t="n">
        <v>5.80735031</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483.85328403</v>
      </c>
      <c r="F32" s="20" t="n">
        <v>3.28888373</v>
      </c>
      <c r="G32" s="18" t="n">
        <v>428.37709321</v>
      </c>
      <c r="H32" s="20" t="n">
        <v>6.73354168</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447.87427532</v>
      </c>
      <c r="F34" s="20" t="n">
        <v>2.57390038</v>
      </c>
      <c r="G34" s="18" t="n">
        <v>396.98740902</v>
      </c>
      <c r="H34" s="20" t="n">
        <v>4.22350475</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504.43758301</v>
      </c>
      <c r="F35" s="20" t="n">
        <v>1.91402884</v>
      </c>
      <c r="G35" s="18" t="n">
        <v>455.01147755</v>
      </c>
      <c r="H35" s="20" t="n">
        <v>7.41699731</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455.58387349</v>
      </c>
      <c r="F36" s="20" t="n">
        <v>2.69605971</v>
      </c>
      <c r="G36" s="18" t="n">
        <v>394.33490445</v>
      </c>
      <c r="H36" s="20" t="n">
        <v>7.79103281</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492.89049398</v>
      </c>
      <c r="F40" s="20" t="n">
        <v>3.28149653</v>
      </c>
      <c r="G40" s="18" t="n">
        <v>408.44284383</v>
      </c>
      <c r="H40" s="20" t="n">
        <v>7.85427981</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455.56096982</v>
      </c>
      <c r="F47" s="20" t="n">
        <v>4.00401789</v>
      </c>
      <c r="G47" s="18" t="n">
        <v>391.60522857</v>
      </c>
      <c r="H47" s="20" t="n">
        <v>4.79314028</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500.30238062</v>
      </c>
      <c r="F48" s="20" t="n">
        <v>4.32432858</v>
      </c>
      <c r="G48" s="18" t="n">
        <v>431.68482537</v>
      </c>
      <c r="H48" s="20" t="n">
        <v>6.6821035</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429.97748685</v>
      </c>
      <c r="F52" s="20" t="n">
        <v>3.2371369</v>
      </c>
      <c r="G52" s="18" t="n">
        <v>405.59075582</v>
      </c>
      <c r="H52" s="20" t="n">
        <v>5.08298079</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514.89849047</v>
      </c>
      <c r="F56" s="20" t="n">
        <v>2.95184794</v>
      </c>
      <c r="G56" s="18" t="n">
        <v>441.82879802</v>
      </c>
      <c r="H56" s="20" t="n">
        <v>7.13152422</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454.59088426</v>
      </c>
      <c r="F61" s="20" t="n">
        <v>3.2708208</v>
      </c>
      <c r="G61" s="18" t="n">
        <v>396.47050467</v>
      </c>
      <c r="H61" s="20" t="n">
        <v>5.37069914</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387.17865108</v>
      </c>
      <c r="F67" s="20" t="n">
        <v>2.72216315</v>
      </c>
      <c r="G67" s="18" t="n">
        <v>345.24042603</v>
      </c>
      <c r="H67" s="20" t="n">
        <v>4.63187213</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416.24995543</v>
      </c>
      <c r="F73" s="20" t="n">
        <v>2.55342819</v>
      </c>
      <c r="G73" s="18" t="n">
        <v>378.27491939</v>
      </c>
      <c r="H73" s="20" t="n">
        <v>3.2636147</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480.951076</v>
      </c>
      <c r="F7" s="20" t="n">
        <v>2.09504655</v>
      </c>
      <c r="G7" s="18" t="n">
        <v>426.03735335</v>
      </c>
      <c r="H7" s="20" t="n">
        <v>5.34489763</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451.54542639</v>
      </c>
      <c r="F9" s="20" t="n">
        <v>4.78153323</v>
      </c>
      <c r="G9" s="18" t="n">
        <v>411.00845228</v>
      </c>
      <c r="H9" s="20" t="n">
        <v>9.746320689999999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445.60439657</v>
      </c>
      <c r="F13" s="20" t="n">
        <v>4.07049674</v>
      </c>
      <c r="G13" s="18" t="n">
        <v>425.84038736</v>
      </c>
      <c r="H13" s="20" t="n">
        <v>13.60846086</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452.08314225</v>
      </c>
      <c r="F18" s="20" t="n">
        <v>3.82867011</v>
      </c>
      <c r="G18" s="18" t="n">
        <v>387.89598887</v>
      </c>
      <c r="H18" s="20" t="n">
        <v>5.41611742</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437.71733799</v>
      </c>
      <c r="F19" s="20" t="n">
        <v>3.74161766</v>
      </c>
      <c r="G19" s="18" t="n">
        <v>382.19350796</v>
      </c>
      <c r="H19" s="20" t="n">
        <v>7.00583276</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426.21977039</v>
      </c>
      <c r="F20" s="20" t="n">
        <v>3.43221263</v>
      </c>
      <c r="G20" s="18" t="n">
        <v>397.59967259</v>
      </c>
      <c r="H20" s="20" t="n">
        <v>12.44612907</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432.9737918</v>
      </c>
      <c r="F23" s="20" t="n">
        <v>3.59850924</v>
      </c>
      <c r="G23" s="18" t="n">
        <v>409.46924339</v>
      </c>
      <c r="H23" s="20" t="n">
        <v>6.0031251</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517.58054228</v>
      </c>
      <c r="F25" s="20" t="n">
        <v>3.54367318</v>
      </c>
      <c r="G25" s="18" t="n">
        <v>509.69284118</v>
      </c>
      <c r="H25" s="20" t="n">
        <v>6.83678478</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467.5943216</v>
      </c>
      <c r="F26" s="20" t="n">
        <v>2.47207163</v>
      </c>
      <c r="G26" s="18" t="n">
        <v>428.68851144</v>
      </c>
      <c r="H26" s="20" t="n">
        <v>5.43238964</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485.87366979</v>
      </c>
      <c r="F32" s="20" t="n">
        <v>3.34495114</v>
      </c>
      <c r="G32" s="18" t="n">
        <v>441.2303697</v>
      </c>
      <c r="H32" s="20" t="n">
        <v>5.52171624</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447.67557396</v>
      </c>
      <c r="F34" s="20" t="n">
        <v>2.71379166</v>
      </c>
      <c r="G34" s="18" t="n">
        <v>401.71331479</v>
      </c>
      <c r="H34" s="20" t="n">
        <v>4.33986272</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505.2930539</v>
      </c>
      <c r="F35" s="20" t="n">
        <v>1.95256975</v>
      </c>
      <c r="G35" s="18" t="n">
        <v>461.21463346</v>
      </c>
      <c r="H35" s="20" t="n">
        <v>7.15884861</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456.68419882</v>
      </c>
      <c r="F36" s="20" t="n">
        <v>2.64177559</v>
      </c>
      <c r="G36" s="18" t="n">
        <v>388.04703973</v>
      </c>
      <c r="H36" s="20" t="n">
        <v>7.66670902</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492.57324632</v>
      </c>
      <c r="F40" s="20" t="n">
        <v>3.41485172</v>
      </c>
      <c r="G40" s="18" t="n">
        <v>436.85416453</v>
      </c>
      <c r="H40" s="20" t="n">
        <v>7.59474376</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454.699496</v>
      </c>
      <c r="F47" s="20" t="n">
        <v>4.03426502</v>
      </c>
      <c r="G47" s="18" t="n">
        <v>400.31531718</v>
      </c>
      <c r="H47" s="20" t="n">
        <v>5.50828595</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495.20781557</v>
      </c>
      <c r="F48" s="20" t="n">
        <v>4.47405531</v>
      </c>
      <c r="G48" s="18" t="n">
        <v>440.01315131</v>
      </c>
      <c r="H48" s="20" t="n">
        <v>6.15583882</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429.03516494</v>
      </c>
      <c r="F52" s="20" t="n">
        <v>3.21722174</v>
      </c>
      <c r="G52" s="18" t="n">
        <v>413.37264465</v>
      </c>
      <c r="H52" s="20" t="n">
        <v>5.26014806</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514.79932589</v>
      </c>
      <c r="F56" s="20" t="n">
        <v>3.03623503</v>
      </c>
      <c r="G56" s="18" t="n">
        <v>474.20894297</v>
      </c>
      <c r="H56" s="20" t="n">
        <v>6.34154698</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453.62223539</v>
      </c>
      <c r="F61" s="20" t="n">
        <v>3.23521527</v>
      </c>
      <c r="G61" s="18" t="n">
        <v>416.4091157</v>
      </c>
      <c r="H61" s="20" t="n">
        <v>5.88009283</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388.60306768</v>
      </c>
      <c r="F67" s="20" t="n">
        <v>2.64079718</v>
      </c>
      <c r="G67" s="18" t="n">
        <v>353.64023825</v>
      </c>
      <c r="H67" s="20" t="n">
        <v>4.56524693</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413.69550385</v>
      </c>
      <c r="F73" s="20" t="n">
        <v>2.5920781</v>
      </c>
      <c r="G73" s="18" t="n">
        <v>389.98460926</v>
      </c>
      <c r="H73" s="20" t="n">
        <v>3.19703352</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549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481.45208603</v>
      </c>
      <c r="F7" s="20" t="n">
        <v>2.19249421</v>
      </c>
      <c r="G7" s="18" t="n">
        <v>445.02313834</v>
      </c>
      <c r="H7" s="20" t="n">
        <v>4.79121691</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453.07623948</v>
      </c>
      <c r="F9" s="20" t="n">
        <v>4.7886322</v>
      </c>
      <c r="G9" s="18" t="n">
        <v>412.63487019</v>
      </c>
      <c r="H9" s="20" t="n">
        <v>8.03704958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445.55164418</v>
      </c>
      <c r="F13" s="20" t="n">
        <v>4.08084537</v>
      </c>
      <c r="G13" s="18" t="n">
        <v>416.63978459</v>
      </c>
      <c r="H13" s="20" t="n">
        <v>15.84464844</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443.43079486</v>
      </c>
      <c r="F18" s="20" t="n">
        <v>4.72732968</v>
      </c>
      <c r="G18" s="18" t="n">
        <v>447.62933834</v>
      </c>
      <c r="H18" s="20" t="n">
        <v>4.55046009</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435.47205032</v>
      </c>
      <c r="F19" s="20" t="n">
        <v>3.54871614</v>
      </c>
      <c r="G19" s="18" t="n">
        <v>399.76437388</v>
      </c>
      <c r="H19" s="20" t="n">
        <v>6.8726564</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424.16871211</v>
      </c>
      <c r="F20" s="20" t="n">
        <v>3.76798405</v>
      </c>
      <c r="G20" s="18" t="n">
        <v>422.50267401</v>
      </c>
      <c r="H20" s="20" t="n">
        <v>6.78859538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431.85217479</v>
      </c>
      <c r="F23" s="20" t="n">
        <v>3.43870423</v>
      </c>
      <c r="G23" s="18" t="n">
        <v>419.47848429</v>
      </c>
      <c r="H23" s="20" t="n">
        <v>5.64504658</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501.61728569</v>
      </c>
      <c r="F25" s="20" t="n">
        <v>3.61479602</v>
      </c>
      <c r="G25" s="18" t="n">
        <v>529.26741785</v>
      </c>
      <c r="H25" s="20" t="n">
        <v>4.19657739</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465.19555609</v>
      </c>
      <c r="F26" s="20" t="n">
        <v>2.5089593</v>
      </c>
      <c r="G26" s="18" t="n">
        <v>446.61339989</v>
      </c>
      <c r="H26" s="20" t="n">
        <v>4.46503845</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475.01252578</v>
      </c>
      <c r="F32" s="20" t="n">
        <v>3.51189573</v>
      </c>
      <c r="G32" s="18" t="n">
        <v>488.5000527</v>
      </c>
      <c r="H32" s="20" t="n">
        <v>4.83336129</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445.71758165</v>
      </c>
      <c r="F34" s="20" t="n">
        <v>2.52398012</v>
      </c>
      <c r="G34" s="18" t="n">
        <v>415.98751975</v>
      </c>
      <c r="H34" s="20" t="n">
        <v>4.55077447</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505.8811145</v>
      </c>
      <c r="F35" s="20" t="n">
        <v>1.89987126</v>
      </c>
      <c r="G35" s="18" t="n">
        <v>435.14859089</v>
      </c>
      <c r="H35" s="20" t="n">
        <v>5.90926309</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454.39604236</v>
      </c>
      <c r="F36" s="20" t="n">
        <v>2.64969881</v>
      </c>
      <c r="G36" s="18" t="n">
        <v>435.53697215</v>
      </c>
      <c r="H36" s="20" t="n">
        <v>5.87176194</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490.3387449</v>
      </c>
      <c r="F40" s="20" t="n">
        <v>3.2219749</v>
      </c>
      <c r="G40" s="18" t="n">
        <v>471.47422892</v>
      </c>
      <c r="H40" s="20" t="n">
        <v>7.93171014</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451.41845631</v>
      </c>
      <c r="F47" s="20" t="n">
        <v>4.5865187</v>
      </c>
      <c r="G47" s="18" t="n">
        <v>433.72683881</v>
      </c>
      <c r="H47" s="20" t="n">
        <v>4.10125917</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488.1197738</v>
      </c>
      <c r="F48" s="20" t="n">
        <v>4.63552648</v>
      </c>
      <c r="G48" s="18" t="n">
        <v>486.54312246</v>
      </c>
      <c r="H48" s="20" t="n">
        <v>5.65486846</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429.04769571</v>
      </c>
      <c r="F52" s="20" t="n">
        <v>3.38168313</v>
      </c>
      <c r="G52" s="18" t="n">
        <v>419.49337042</v>
      </c>
      <c r="H52" s="20" t="n">
        <v>4.52507027</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513.71780974</v>
      </c>
      <c r="F56" s="20" t="n">
        <v>3.32001529</v>
      </c>
      <c r="G56" s="18" t="n">
        <v>504.16798264</v>
      </c>
      <c r="H56" s="20" t="n">
        <v>4.08586192</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452.04264672</v>
      </c>
      <c r="F61" s="20" t="n">
        <v>3.24784883</v>
      </c>
      <c r="G61" s="18" t="n">
        <v>429.31546557</v>
      </c>
      <c r="H61" s="20" t="n">
        <v>4.73979082</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384.54398408</v>
      </c>
      <c r="F67" s="20" t="n">
        <v>2.96646388</v>
      </c>
      <c r="G67" s="18" t="n">
        <v>376.93343813</v>
      </c>
      <c r="H67" s="20" t="n">
        <v>3.25737757</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414.50153624</v>
      </c>
      <c r="F73" s="20" t="n">
        <v>2.7430145</v>
      </c>
      <c r="G73" s="18" t="n">
        <v>392.42688268</v>
      </c>
      <c r="H73" s="20" t="n">
        <v>3.13048354</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550</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480.37545299</v>
      </c>
      <c r="F7" s="20" t="n">
        <v>2.05876426</v>
      </c>
      <c r="G7" s="18" t="n">
        <v>409.29909441</v>
      </c>
      <c r="H7" s="20" t="n">
        <v>6.97084411</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451.54705667</v>
      </c>
      <c r="F9" s="20" t="n">
        <v>4.62942307</v>
      </c>
      <c r="G9" s="18" t="n">
        <v>400.93457773</v>
      </c>
      <c r="H9" s="20" t="n">
        <v>10.14885875</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447.58540613</v>
      </c>
      <c r="F13" s="20" t="n">
        <v>4.0117819</v>
      </c>
      <c r="G13" s="18" t="n">
        <v>375.80972198</v>
      </c>
      <c r="H13" s="20" t="n">
        <v>15.67483527</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451.43802454</v>
      </c>
      <c r="F18" s="20" t="n">
        <v>3.86710883</v>
      </c>
      <c r="G18" s="18" t="n">
        <v>385.01864323</v>
      </c>
      <c r="H18" s="20" t="n">
        <v>5.16181219</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436.88191905</v>
      </c>
      <c r="F19" s="20" t="n">
        <v>3.66264887</v>
      </c>
      <c r="G19" s="18" t="n">
        <v>374.8856095</v>
      </c>
      <c r="H19" s="20" t="n">
        <v>7.50550252</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426.94393564</v>
      </c>
      <c r="F20" s="20" t="n">
        <v>3.60634848</v>
      </c>
      <c r="G20" s="18" t="n">
        <v>392.70300986</v>
      </c>
      <c r="H20" s="20" t="n">
        <v>10.17304698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432.02224457</v>
      </c>
      <c r="F23" s="20" t="n">
        <v>3.46844992</v>
      </c>
      <c r="G23" s="18" t="n">
        <v>411.92929427</v>
      </c>
      <c r="H23" s="20" t="n">
        <v>6.4376396</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517.54052799</v>
      </c>
      <c r="F25" s="20" t="n">
        <v>3.48031564</v>
      </c>
      <c r="G25" s="18" t="n">
        <v>502.46605966</v>
      </c>
      <c r="H25" s="20" t="n">
        <v>9.58818048</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465.88694028</v>
      </c>
      <c r="F26" s="20" t="n">
        <v>2.38799269</v>
      </c>
      <c r="G26" s="18" t="n">
        <v>418.85727104</v>
      </c>
      <c r="H26" s="20" t="n">
        <v>5.52083402</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484.62030065</v>
      </c>
      <c r="F32" s="20" t="n">
        <v>3.2855942</v>
      </c>
      <c r="G32" s="18" t="n">
        <v>425.02024548</v>
      </c>
      <c r="H32" s="20" t="n">
        <v>5.9408504</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447.44466299</v>
      </c>
      <c r="F34" s="20" t="n">
        <v>2.49740549</v>
      </c>
      <c r="G34" s="18" t="n">
        <v>394.78843016</v>
      </c>
      <c r="H34" s="20" t="n">
        <v>5.27916942</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505.99159215</v>
      </c>
      <c r="F35" s="20" t="n">
        <v>1.80004254</v>
      </c>
      <c r="G35" s="18" t="n">
        <v>426.78663635</v>
      </c>
      <c r="H35" s="20" t="n">
        <v>6.36524602</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454.91481213</v>
      </c>
      <c r="F36" s="20" t="n">
        <v>2.72613815</v>
      </c>
      <c r="G36" s="18" t="n">
        <v>401.57839023</v>
      </c>
      <c r="H36" s="20" t="n">
        <v>8.837182260000001</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491.88502212</v>
      </c>
      <c r="F40" s="20" t="n">
        <v>3.37880327</v>
      </c>
      <c r="G40" s="18" t="n">
        <v>430.92418412</v>
      </c>
      <c r="H40" s="20" t="n">
        <v>8.90209658</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454.7001713</v>
      </c>
      <c r="F47" s="20" t="n">
        <v>4.07085389</v>
      </c>
      <c r="G47" s="18" t="n">
        <v>390.4407586</v>
      </c>
      <c r="H47" s="20" t="n">
        <v>5.47999455</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494.47499877</v>
      </c>
      <c r="F48" s="20" t="n">
        <v>4.37012124</v>
      </c>
      <c r="G48" s="18" t="n">
        <v>434.71819188</v>
      </c>
      <c r="H48" s="20" t="n">
        <v>7.04939871</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428.96513309</v>
      </c>
      <c r="F52" s="20" t="n">
        <v>3.26631914</v>
      </c>
      <c r="G52" s="18" t="n">
        <v>410.11656968</v>
      </c>
      <c r="H52" s="20" t="n">
        <v>5.40750324</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507.20901656</v>
      </c>
      <c r="F56" s="20" t="n">
        <v>3.10769418</v>
      </c>
      <c r="G56" s="18" t="n">
        <v>524.18910412</v>
      </c>
      <c r="H56" s="20" t="n">
        <v>5.10597369</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453.83722016</v>
      </c>
      <c r="F61" s="20" t="n">
        <v>3.19431896</v>
      </c>
      <c r="G61" s="18" t="n">
        <v>414.89057565</v>
      </c>
      <c r="H61" s="20" t="n">
        <v>5.73999881</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386.55484864</v>
      </c>
      <c r="F67" s="20" t="n">
        <v>2.8530024</v>
      </c>
      <c r="G67" s="18" t="n">
        <v>367.13202536</v>
      </c>
      <c r="H67" s="20" t="n">
        <v>3.9032491</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412.6799364</v>
      </c>
      <c r="F73" s="20" t="n">
        <v>2.38839106</v>
      </c>
      <c r="G73" s="18" t="n">
        <v>391.8360017</v>
      </c>
      <c r="H73" s="20" t="n">
        <v>3.73262002</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551</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477.92823433</v>
      </c>
      <c r="F7" s="20" t="n">
        <v>2.22158594</v>
      </c>
      <c r="G7" s="18" t="n">
        <v>466.51389473</v>
      </c>
      <c r="H7" s="20" t="n">
        <v>4.59578507</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450.24759237</v>
      </c>
      <c r="F9" s="20" t="n">
        <v>4.96877001</v>
      </c>
      <c r="G9" s="18" t="n">
        <v>424.04472934</v>
      </c>
      <c r="H9" s="20" t="n">
        <v>11.10022221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444.19431724</v>
      </c>
      <c r="F13" s="20" t="n">
        <v>4.42467389</v>
      </c>
      <c r="G13" s="18" t="n">
        <v>436.8945039</v>
      </c>
      <c r="H13" s="20" t="n">
        <v>11.83143228</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441.12645782</v>
      </c>
      <c r="F18" s="20" t="n">
        <v>3.9898113</v>
      </c>
      <c r="G18" s="18" t="n">
        <v>457.36676847</v>
      </c>
      <c r="H18" s="20" t="n">
        <v>5.8796181</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434.0443955</v>
      </c>
      <c r="F19" s="20" t="n">
        <v>3.66146354</v>
      </c>
      <c r="G19" s="18" t="n">
        <v>401.14789095</v>
      </c>
      <c r="H19" s="20" t="n">
        <v>7.96812803</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424.91590241</v>
      </c>
      <c r="F20" s="20" t="n">
        <v>3.69350488</v>
      </c>
      <c r="G20" s="18" t="n">
        <v>416.69527013</v>
      </c>
      <c r="H20" s="20" t="n">
        <v>9.63189438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430.94792899</v>
      </c>
      <c r="F23" s="20" t="n">
        <v>3.29241009</v>
      </c>
      <c r="G23" s="18" t="n">
        <v>422.6603236</v>
      </c>
      <c r="H23" s="20" t="n">
        <v>6.21016582</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516.15889756</v>
      </c>
      <c r="F25" s="20" t="n">
        <v>3.51848898</v>
      </c>
      <c r="G25" s="18" t="n">
        <v>525.9764716</v>
      </c>
      <c r="H25" s="20" t="n">
        <v>7.20841881</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461.17725683</v>
      </c>
      <c r="F26" s="20" t="n">
        <v>2.38309102</v>
      </c>
      <c r="G26" s="18" t="n">
        <v>456.07194097</v>
      </c>
      <c r="H26" s="20" t="n">
        <v>4.96706267</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477.81400303</v>
      </c>
      <c r="F32" s="20" t="n">
        <v>3.76970692</v>
      </c>
      <c r="G32" s="18" t="n">
        <v>480.92536169</v>
      </c>
      <c r="H32" s="20" t="n">
        <v>4.17494685</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444.73151908</v>
      </c>
      <c r="F34" s="20" t="n">
        <v>2.59682765</v>
      </c>
      <c r="G34" s="18" t="n">
        <v>417.3197477</v>
      </c>
      <c r="H34" s="20" t="n">
        <v>4.77174914</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503.98710764</v>
      </c>
      <c r="F35" s="20" t="n">
        <v>1.86442616</v>
      </c>
      <c r="G35" s="18" t="n">
        <v>478.23790356</v>
      </c>
      <c r="H35" s="20" t="n">
        <v>6.83502955</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452.20349791</v>
      </c>
      <c r="F36" s="20" t="n">
        <v>2.83382636</v>
      </c>
      <c r="G36" s="18" t="n">
        <v>446.1555391</v>
      </c>
      <c r="H36" s="20" t="n">
        <v>5.59913962</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485.75041478</v>
      </c>
      <c r="F40" s="20" t="n">
        <v>3.83787146</v>
      </c>
      <c r="G40" s="18" t="n">
        <v>491.82303787</v>
      </c>
      <c r="H40" s="20" t="n">
        <v>4.80802569</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453.11633495</v>
      </c>
      <c r="F47" s="20" t="n">
        <v>4.09869426</v>
      </c>
      <c r="G47" s="18" t="n">
        <v>401.75093172</v>
      </c>
      <c r="H47" s="20" t="n">
        <v>5.53905249</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494.26658425</v>
      </c>
      <c r="F48" s="20" t="n">
        <v>4.34769983</v>
      </c>
      <c r="G48" s="18" t="n">
        <v>475.08561003</v>
      </c>
      <c r="H48" s="20" t="n">
        <v>5.81063464</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429.0965803</v>
      </c>
      <c r="F52" s="20" t="n">
        <v>3.20510534</v>
      </c>
      <c r="G52" s="18" t="n">
        <v>414.88788291</v>
      </c>
      <c r="H52" s="20" t="n">
        <v>5.25165528</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513.19409687</v>
      </c>
      <c r="F56" s="20" t="n">
        <v>3.01745021</v>
      </c>
      <c r="G56" s="18" t="n">
        <v>500.09780787</v>
      </c>
      <c r="H56" s="20" t="n">
        <v>5.23277831</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450.27543697</v>
      </c>
      <c r="F61" s="20" t="n">
        <v>3.18834383</v>
      </c>
      <c r="G61" s="18" t="n">
        <v>436.82405688</v>
      </c>
      <c r="H61" s="20" t="n">
        <v>5.29268011</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387.37989231</v>
      </c>
      <c r="F67" s="20" t="n">
        <v>3.05290176</v>
      </c>
      <c r="G67" s="18" t="n">
        <v>369.46011982</v>
      </c>
      <c r="H67" s="20" t="n">
        <v>3.2465968</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413.42581244</v>
      </c>
      <c r="F73" s="20" t="n">
        <v>2.84972663</v>
      </c>
      <c r="G73" s="18" t="n">
        <v>394.69470931</v>
      </c>
      <c r="H73" s="20" t="n">
        <v>2.97943523</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552</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480.16543228</v>
      </c>
      <c r="F7" s="20" t="n">
        <v>1.97217229</v>
      </c>
      <c r="G7" s="18" t="n">
        <v>446.19844778</v>
      </c>
      <c r="H7" s="20" t="n">
        <v>5.95131433</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451.78228886</v>
      </c>
      <c r="F9" s="20" t="n">
        <v>4.92043936</v>
      </c>
      <c r="G9" s="18" t="n">
        <v>405.29134868</v>
      </c>
      <c r="H9" s="20" t="n">
        <v>9.71057388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445.0935582</v>
      </c>
      <c r="F13" s="20" t="n">
        <v>4.18689964</v>
      </c>
      <c r="G13" s="18" t="n">
        <v>426.23863527</v>
      </c>
      <c r="H13" s="20" t="n">
        <v>14.36115175</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449.99135893</v>
      </c>
      <c r="F18" s="20" t="n">
        <v>3.9167794</v>
      </c>
      <c r="G18" s="18" t="n">
        <v>412.22941812</v>
      </c>
      <c r="H18" s="20" t="n">
        <v>6.34372919</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435.59607534</v>
      </c>
      <c r="F19" s="20" t="n">
        <v>3.63429618</v>
      </c>
      <c r="G19" s="18" t="n">
        <v>390.81917486</v>
      </c>
      <c r="H19" s="20" t="n">
        <v>7.26959189</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424.47141456</v>
      </c>
      <c r="F20" s="20" t="n">
        <v>3.51823659</v>
      </c>
      <c r="G20" s="18" t="n">
        <v>419.09419947</v>
      </c>
      <c r="H20" s="20" t="n">
        <v>9.85979378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433.83591292</v>
      </c>
      <c r="F23" s="20" t="n">
        <v>3.54843416</v>
      </c>
      <c r="G23" s="18" t="n">
        <v>403.74888429</v>
      </c>
      <c r="H23" s="20" t="n">
        <v>6.0373974</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515.49362849</v>
      </c>
      <c r="F25" s="20" t="n">
        <v>3.42602572</v>
      </c>
      <c r="G25" s="18" t="n">
        <v>537.62884142</v>
      </c>
      <c r="H25" s="20" t="n">
        <v>8.69020596</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464.89439955</v>
      </c>
      <c r="F26" s="20" t="n">
        <v>2.49979725</v>
      </c>
      <c r="G26" s="18" t="n">
        <v>439.59815455</v>
      </c>
      <c r="H26" s="20" t="n">
        <v>5.08483828</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473.25544539</v>
      </c>
      <c r="F32" s="20" t="n">
        <v>3.61030543</v>
      </c>
      <c r="G32" s="18" t="n">
        <v>488.87048194</v>
      </c>
      <c r="H32" s="20" t="n">
        <v>4.63213732</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440.97063775</v>
      </c>
      <c r="F34" s="20" t="n">
        <v>2.59266623</v>
      </c>
      <c r="G34" s="18" t="n">
        <v>433.01119081</v>
      </c>
      <c r="H34" s="20" t="n">
        <v>5.03647209</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504.29525096</v>
      </c>
      <c r="F35" s="20" t="n">
        <v>1.81429168</v>
      </c>
      <c r="G35" s="18" t="n">
        <v>456.2534367</v>
      </c>
      <c r="H35" s="20" t="n">
        <v>8.0123389</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454.15540725</v>
      </c>
      <c r="F36" s="20" t="n">
        <v>2.72407544</v>
      </c>
      <c r="G36" s="18" t="n">
        <v>421.87196523</v>
      </c>
      <c r="H36" s="20" t="n">
        <v>8.769232880000001</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485.30275489</v>
      </c>
      <c r="F40" s="20" t="n">
        <v>3.8891157</v>
      </c>
      <c r="G40" s="18" t="n">
        <v>492.97096396</v>
      </c>
      <c r="H40" s="20" t="n">
        <v>4.98854234</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453.28172135</v>
      </c>
      <c r="F47" s="20" t="n">
        <v>4.07691884</v>
      </c>
      <c r="G47" s="18" t="n">
        <v>401.03723335</v>
      </c>
      <c r="H47" s="20" t="n">
        <v>5.43598212</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491.92463643</v>
      </c>
      <c r="F48" s="20" t="n">
        <v>4.24220521</v>
      </c>
      <c r="G48" s="18" t="n">
        <v>475.4914903</v>
      </c>
      <c r="H48" s="20" t="n">
        <v>6.66070313</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429.55059783</v>
      </c>
      <c r="F52" s="20" t="n">
        <v>3.11456815</v>
      </c>
      <c r="G52" s="18" t="n">
        <v>407.45389309</v>
      </c>
      <c r="H52" s="20" t="n">
        <v>5.89181909</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511.60812258</v>
      </c>
      <c r="F56" s="20" t="n">
        <v>3.0815433</v>
      </c>
      <c r="G56" s="18" t="n">
        <v>505.3768934</v>
      </c>
      <c r="H56" s="20" t="n">
        <v>5.41722386</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452.08833214</v>
      </c>
      <c r="F61" s="20" t="n">
        <v>3.28678187</v>
      </c>
      <c r="G61" s="18" t="n">
        <v>424.11500417</v>
      </c>
      <c r="H61" s="20" t="n">
        <v>6.04302792</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383.79735539</v>
      </c>
      <c r="F67" s="20" t="n">
        <v>2.69313368</v>
      </c>
      <c r="G67" s="18" t="n">
        <v>374.43125888</v>
      </c>
      <c r="H67" s="20" t="n">
        <v>3.99843902</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413.08230375</v>
      </c>
      <c r="F73" s="20" t="n">
        <v>2.81137572</v>
      </c>
      <c r="G73" s="18" t="n">
        <v>394.63522731</v>
      </c>
      <c r="H73" s="20" t="n">
        <v>3.02431581</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553</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(2522.0/B7*100)</f>
        <v/>
      </c>
      <c r="D7" s="19" t="n">
        <v>12008</v>
      </c>
      <c r="E7" s="18" t="n">
        <v>479.77458974</v>
      </c>
      <c r="F7" s="20" t="n">
        <v>2.34049535</v>
      </c>
      <c r="G7" s="18" t="n">
        <v>452.59217899</v>
      </c>
      <c r="H7" s="20" t="n">
        <v>4.66161245</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(8475.0/B9*100)</f>
        <v/>
      </c>
      <c r="D9" s="19" t="n">
        <v>1176</v>
      </c>
      <c r="E9" s="18" t="n">
        <v>449.15873428</v>
      </c>
      <c r="F9" s="20" t="n">
        <v>4.64235853</v>
      </c>
      <c r="G9" s="18" t="n">
        <v>437.71403028</v>
      </c>
      <c r="H9" s="20" t="n">
        <v>10.22167422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(208.0/B13*100)</f>
        <v/>
      </c>
      <c r="D13" s="19" t="n">
        <v>6953</v>
      </c>
      <c r="E13" s="18" t="n">
        <v>441.98846198</v>
      </c>
      <c r="F13" s="20" t="n">
        <v>4.15642624</v>
      </c>
      <c r="G13" s="18" t="n">
        <v>451.53123482</v>
      </c>
      <c r="H13" s="20" t="n">
        <v>10.74194002</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(62.0/B18*100)</f>
        <v/>
      </c>
      <c r="D18" s="19" t="n">
        <v>5470</v>
      </c>
      <c r="E18" s="18" t="n">
        <v>451.76867446</v>
      </c>
      <c r="F18" s="20" t="n">
        <v>4.11508528</v>
      </c>
      <c r="G18" s="18" t="n">
        <v>403.65030681</v>
      </c>
      <c r="H18" s="20" t="n">
        <v>5.2898429</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(322.0/B19*100)</f>
        <v/>
      </c>
      <c r="D19" s="19" t="n">
        <v>5336</v>
      </c>
      <c r="E19" s="18" t="n">
        <v>433.33480279</v>
      </c>
      <c r="F19" s="20" t="n">
        <v>3.82725404</v>
      </c>
      <c r="G19" s="18" t="n">
        <v>409.75447496</v>
      </c>
      <c r="H19" s="20" t="n">
        <v>7.00607674</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424.68538435</v>
      </c>
      <c r="F20" s="20" t="n">
        <v>3.55558427</v>
      </c>
      <c r="G20" s="18" t="n">
        <v>417.33427141</v>
      </c>
      <c r="H20" s="20" t="n">
        <v>10.04724437</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(708.0/B23*100)</f>
        <v/>
      </c>
      <c r="D23" s="19" t="n">
        <v>10875</v>
      </c>
      <c r="E23" s="18" t="n">
        <v>430.65381282</v>
      </c>
      <c r="F23" s="20" t="n">
        <v>3.50616165</v>
      </c>
      <c r="G23" s="18" t="n">
        <v>423.50257858</v>
      </c>
      <c r="H23" s="20" t="n">
        <v>5.30834154</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521.52162561</v>
      </c>
      <c r="F25" s="20" t="n">
        <v>3.57546671</v>
      </c>
      <c r="G25" s="18" t="n">
        <v>488.50509029</v>
      </c>
      <c r="H25" s="20" t="n">
        <v>5.21165361</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465.27379845</v>
      </c>
      <c r="F26" s="20" t="n">
        <v>2.57800539</v>
      </c>
      <c r="G26" s="18" t="n">
        <v>442.89606763</v>
      </c>
      <c r="H26" s="20" t="n">
        <v>4.23742578</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482.57830929</v>
      </c>
      <c r="F32" s="20" t="n">
        <v>3.26896638</v>
      </c>
      <c r="G32" s="18" t="n">
        <v>463.96381445</v>
      </c>
      <c r="H32" s="20" t="n">
        <v>5.55427515</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445.08001882</v>
      </c>
      <c r="F34" s="20" t="n">
        <v>2.58410413</v>
      </c>
      <c r="G34" s="18" t="n">
        <v>421.02767626</v>
      </c>
      <c r="H34" s="20" t="n">
        <v>4.40026787</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(145.0/B35*100)</f>
        <v/>
      </c>
      <c r="D35" s="19" t="n">
        <v>6261</v>
      </c>
      <c r="E35" s="18" t="n">
        <v>500.61512733</v>
      </c>
      <c r="F35" s="20" t="n">
        <v>2.14733162</v>
      </c>
      <c r="G35" s="18" t="n">
        <v>504.48118394</v>
      </c>
      <c r="H35" s="20" t="n">
        <v>4.11052294</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455.21793488</v>
      </c>
      <c r="F36" s="20" t="n">
        <v>2.79583671</v>
      </c>
      <c r="G36" s="18" t="n">
        <v>422.7313679</v>
      </c>
      <c r="H36" s="20" t="n">
        <v>6.56479186</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(5837.0/B40*100)</f>
        <v/>
      </c>
      <c r="D40" s="19" t="n">
        <v>8320</v>
      </c>
      <c r="E40" s="18" t="n">
        <v>491.2017811</v>
      </c>
      <c r="F40" s="20" t="n">
        <v>3.44018035</v>
      </c>
      <c r="G40" s="18" t="n">
        <v>460.04886019</v>
      </c>
      <c r="H40" s="20" t="n">
        <v>7.6978485</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(333.0/B47*100)</f>
        <v/>
      </c>
      <c r="D47" s="19" t="n">
        <v>5595</v>
      </c>
      <c r="E47" s="18" t="n">
        <v>449.24196433</v>
      </c>
      <c r="F47" s="20" t="n">
        <v>3.8931422</v>
      </c>
      <c r="G47" s="18" t="n">
        <v>429.90241958</v>
      </c>
      <c r="H47" s="20" t="n">
        <v>6.16228927</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495.57653402</v>
      </c>
      <c r="F48" s="20" t="n">
        <v>4.24053967</v>
      </c>
      <c r="G48" s="18" t="n">
        <v>471.81990618</v>
      </c>
      <c r="H48" s="20" t="n">
        <v>5.96444502</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427.4217001</v>
      </c>
      <c r="F52" s="20" t="n">
        <v>3.32693502</v>
      </c>
      <c r="G52" s="18" t="n">
        <v>421.66556609</v>
      </c>
      <c r="H52" s="20" t="n">
        <v>4.80115981</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(100.0/B56*100)</f>
        <v/>
      </c>
      <c r="D56" s="19" t="n">
        <v>5259</v>
      </c>
      <c r="E56" s="18" t="n">
        <v>516.45886941</v>
      </c>
      <c r="F56" s="20" t="n">
        <v>2.82157249</v>
      </c>
      <c r="G56" s="18" t="n">
        <v>468.41606881</v>
      </c>
      <c r="H56" s="20" t="n">
        <v>7.40539542</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447.76607765</v>
      </c>
      <c r="F61" s="20" t="n">
        <v>3.28291413</v>
      </c>
      <c r="G61" s="18" t="n">
        <v>449.0229851</v>
      </c>
      <c r="H61" s="20" t="n">
        <v>4.90176114</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(625.0/B67*100)</f>
        <v/>
      </c>
      <c r="D67" s="19" t="n">
        <v>6346</v>
      </c>
      <c r="E67" s="18" t="n">
        <v>388.47502672</v>
      </c>
      <c r="F67" s="20" t="n">
        <v>2.90583347</v>
      </c>
      <c r="G67" s="18" t="n">
        <v>371.13712393</v>
      </c>
      <c r="H67" s="20" t="n">
        <v>3.44227308</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(439.0/B73*100)</f>
        <v/>
      </c>
      <c r="D73" s="19" t="n">
        <v>7810</v>
      </c>
      <c r="E73" s="18" t="n">
        <v>409.59927861</v>
      </c>
      <c r="F73" s="20" t="n">
        <v>2.60326388</v>
      </c>
      <c r="G73" s="18" t="n">
        <v>401.65391202</v>
      </c>
      <c r="H73" s="20" t="n">
        <v>3.05798917</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554</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496.32661944</v>
      </c>
      <c r="F7" s="20" t="n">
        <v>2.53899965</v>
      </c>
      <c r="G7" s="18" t="n">
        <v>453.30042338</v>
      </c>
      <c r="H7" s="20" t="n">
        <v>2.80158756</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461.26301816</v>
      </c>
      <c r="F9" s="20" t="n">
        <v>5.17057973</v>
      </c>
      <c r="G9" s="18" t="n">
        <v>422.12720798</v>
      </c>
      <c r="H9" s="20" t="n">
        <v>5.30089048</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(209.0/B13*100)</f>
        <v/>
      </c>
      <c r="D13" s="19" t="n">
        <v>6952</v>
      </c>
      <c r="E13" s="18" t="n">
        <v>448.11499483</v>
      </c>
      <c r="F13" s="20" t="n">
        <v>4.95792893</v>
      </c>
      <c r="G13" s="18" t="n">
        <v>433.61388034</v>
      </c>
      <c r="H13" s="20" t="n">
        <v>7.15352203</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467.99850647</v>
      </c>
      <c r="F18" s="20" t="n">
        <v>3.45008238</v>
      </c>
      <c r="G18" s="18" t="n">
        <v>389.5032112</v>
      </c>
      <c r="H18" s="20" t="n">
        <v>4.2365731</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443.40430115</v>
      </c>
      <c r="F19" s="20" t="n">
        <v>3.92525399</v>
      </c>
      <c r="G19" s="18" t="n">
        <v>408.12519921</v>
      </c>
      <c r="H19" s="20" t="n">
        <v>4.76892781</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425.89966867</v>
      </c>
      <c r="F20" s="20" t="n">
        <v>4.1923749</v>
      </c>
      <c r="G20" s="18" t="n">
        <v>421.02452692</v>
      </c>
      <c r="H20" s="20" t="n">
        <v>5.23225367</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(712.0/B23*100)</f>
        <v/>
      </c>
      <c r="D23" s="19" t="n">
        <v>10871</v>
      </c>
      <c r="E23" s="18" t="n">
        <v>443.27819297</v>
      </c>
      <c r="F23" s="20" t="n">
        <v>4.03151816</v>
      </c>
      <c r="G23" s="18" t="n">
        <v>412.42129564</v>
      </c>
      <c r="H23" s="20" t="n">
        <v>4.2331937</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518.63419148</v>
      </c>
      <c r="F25" s="20" t="n">
        <v>3.57147168</v>
      </c>
      <c r="G25" s="18" t="n">
        <v>515.7449354399999</v>
      </c>
      <c r="H25" s="20" t="n">
        <v>4.49482084</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464.00624864</v>
      </c>
      <c r="F26" s="20" t="n">
        <v>3.91501346</v>
      </c>
      <c r="G26" s="18" t="n">
        <v>458.36499241</v>
      </c>
      <c r="H26" s="20" t="n">
        <v>2.7913947</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476.41280762</v>
      </c>
      <c r="F32" s="20" t="n">
        <v>5.53279937</v>
      </c>
      <c r="G32" s="18" t="n">
        <v>479.16478216</v>
      </c>
      <c r="H32" s="20" t="n">
        <v>3.52570506</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451.22608299</v>
      </c>
      <c r="F34" s="20" t="n">
        <v>3.31588609</v>
      </c>
      <c r="G34" s="18" t="n">
        <v>427.76245476</v>
      </c>
      <c r="H34" s="20" t="n">
        <v>3.15014085</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(148.0/B35*100)</f>
        <v/>
      </c>
      <c r="D35" s="19" t="n">
        <v>6258</v>
      </c>
      <c r="E35" s="18" t="n">
        <v>508.459717</v>
      </c>
      <c r="F35" s="20" t="n">
        <v>2.1420048</v>
      </c>
      <c r="G35" s="18" t="n">
        <v>484.40707318</v>
      </c>
      <c r="H35" s="20" t="n">
        <v>3.55663183</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461.62604181</v>
      </c>
      <c r="F36" s="20" t="n">
        <v>2.75456487</v>
      </c>
      <c r="G36" s="18" t="n">
        <v>417.02859995</v>
      </c>
      <c r="H36" s="20" t="n">
        <v>4.73900355</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(5839.0/B40*100)</f>
        <v/>
      </c>
      <c r="D40" s="19" t="n">
        <v>8318</v>
      </c>
      <c r="E40" s="18" t="n">
        <v>489.71723902</v>
      </c>
      <c r="F40" s="20" t="n">
        <v>6.02196803</v>
      </c>
      <c r="G40" s="18" t="n">
        <v>486.69516268</v>
      </c>
      <c r="H40" s="20" t="n">
        <v>3.52531156</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(338.0/B47*100)</f>
        <v/>
      </c>
      <c r="D47" s="19" t="n">
        <v>5590</v>
      </c>
      <c r="E47" s="18" t="n">
        <v>463.22744777</v>
      </c>
      <c r="F47" s="20" t="n">
        <v>4.87983593</v>
      </c>
      <c r="G47" s="18" t="n">
        <v>430.07828737</v>
      </c>
      <c r="H47" s="20" t="n">
        <v>3.90700021</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502.88157031</v>
      </c>
      <c r="F48" s="20" t="n">
        <v>5.10032968</v>
      </c>
      <c r="G48" s="18" t="n">
        <v>477.42480481</v>
      </c>
      <c r="H48" s="20" t="n">
        <v>5.03106095</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435.28465848</v>
      </c>
      <c r="F52" s="20" t="n">
        <v>4.4147885</v>
      </c>
      <c r="G52" s="18" t="n">
        <v>419.09331252</v>
      </c>
      <c r="H52" s="20" t="n">
        <v>3.3033384</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533.63300775</v>
      </c>
      <c r="F56" s="20" t="n">
        <v>3.54394536</v>
      </c>
      <c r="G56" s="18" t="n">
        <v>488.38054678</v>
      </c>
      <c r="H56" s="20" t="n">
        <v>3.25309086</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451.35723125</v>
      </c>
      <c r="F61" s="20" t="n">
        <v>4.01977279</v>
      </c>
      <c r="G61" s="18" t="n">
        <v>445.34847388</v>
      </c>
      <c r="H61" s="20" t="n">
        <v>3.56810065</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(651.0/B67*100)</f>
        <v/>
      </c>
      <c r="D67" s="19" t="n">
        <v>6320</v>
      </c>
      <c r="E67" s="18" t="n">
        <v>416.05867609</v>
      </c>
      <c r="F67" s="20" t="n">
        <v>4.05824824</v>
      </c>
      <c r="G67" s="18" t="n">
        <v>369.89426592</v>
      </c>
      <c r="H67" s="20" t="n">
        <v>2.66270659</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(440.0/B73*100)</f>
        <v/>
      </c>
      <c r="D73" s="19" t="n">
        <v>7809</v>
      </c>
      <c r="E73" s="18" t="n">
        <v>419.57157939</v>
      </c>
      <c r="F73" s="20" t="n">
        <v>4.46115178</v>
      </c>
      <c r="G73" s="18" t="n">
        <v>403.58727667</v>
      </c>
      <c r="H73" s="20" t="n">
        <v>2.46308557</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555</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(2538.0/B7*100)</f>
        <v/>
      </c>
      <c r="D7" s="19" t="n">
        <v>11992</v>
      </c>
      <c r="E7" s="18" t="n">
        <v>470.06603244</v>
      </c>
      <c r="F7" s="20" t="n">
        <v>2.31038928</v>
      </c>
      <c r="G7" s="18" t="n">
        <v>497.51459772</v>
      </c>
      <c r="H7" s="20" t="n">
        <v>4.5560478</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448.36470489</v>
      </c>
      <c r="F9" s="20" t="n">
        <v>4.71842072</v>
      </c>
      <c r="G9" s="18" t="n">
        <v>443.1162924</v>
      </c>
      <c r="H9" s="20" t="n">
        <v>8.773844860000001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(209.0/B13*100)</f>
        <v/>
      </c>
      <c r="D13" s="19" t="n">
        <v>6952</v>
      </c>
      <c r="E13" s="18" t="n">
        <v>442.61486011</v>
      </c>
      <c r="F13" s="20" t="n">
        <v>4.01174515</v>
      </c>
      <c r="G13" s="18" t="n">
        <v>448.11253377</v>
      </c>
      <c r="H13" s="20" t="n">
        <v>11.10420198</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405.857373</v>
      </c>
      <c r="F18" s="20" t="n">
        <v>4.81344224</v>
      </c>
      <c r="G18" s="18" t="n">
        <v>465.79524186</v>
      </c>
      <c r="H18" s="20" t="n">
        <v>3.58225995</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(325.0/B19*100)</f>
        <v/>
      </c>
      <c r="D19" s="19" t="n">
        <v>5333</v>
      </c>
      <c r="E19" s="18" t="n">
        <v>427.82769578</v>
      </c>
      <c r="F19" s="20" t="n">
        <v>4.06347659</v>
      </c>
      <c r="G19" s="18" t="n">
        <v>431.3667066</v>
      </c>
      <c r="H19" s="20" t="n">
        <v>5.45442478</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425.3743747</v>
      </c>
      <c r="F20" s="20" t="n">
        <v>3.52035899</v>
      </c>
      <c r="G20" s="18" t="n">
        <v>414.91738743</v>
      </c>
      <c r="H20" s="20" t="n">
        <v>8.74404348</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(712.0/B23*100)</f>
        <v/>
      </c>
      <c r="D23" s="19" t="n">
        <v>10871</v>
      </c>
      <c r="E23" s="18" t="n">
        <v>424.55276727</v>
      </c>
      <c r="F23" s="20" t="n">
        <v>3.62559706</v>
      </c>
      <c r="G23" s="18" t="n">
        <v>440.88358621</v>
      </c>
      <c r="H23" s="20" t="n">
        <v>5.07725794</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506.79971129</v>
      </c>
      <c r="F25" s="20" t="n">
        <v>4.43696832</v>
      </c>
      <c r="G25" s="18" t="n">
        <v>534.53264677</v>
      </c>
      <c r="H25" s="20" t="n">
        <v>3.83115423</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(196.0/B26*100)</f>
        <v/>
      </c>
      <c r="D26" s="19" t="n">
        <v>4673</v>
      </c>
      <c r="E26" s="18" t="n">
        <v>460.73448596</v>
      </c>
      <c r="F26" s="20" t="n">
        <v>2.59354853</v>
      </c>
      <c r="G26" s="18" t="n">
        <v>456.51297379</v>
      </c>
      <c r="H26" s="20" t="n">
        <v>5.03322269</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480.78714</v>
      </c>
      <c r="F32" s="20" t="n">
        <v>3.54725886</v>
      </c>
      <c r="G32" s="18" t="n">
        <v>466.20844374</v>
      </c>
      <c r="H32" s="20" t="n">
        <v>6.6614403</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(160.0/B34*100)</f>
        <v/>
      </c>
      <c r="D34" s="19" t="n">
        <v>6190</v>
      </c>
      <c r="E34" s="18" t="n">
        <v>439.79137606</v>
      </c>
      <c r="F34" s="20" t="n">
        <v>2.74501978</v>
      </c>
      <c r="G34" s="18" t="n">
        <v>437.64008584</v>
      </c>
      <c r="H34" s="20" t="n">
        <v>3.89037669</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(148.0/B35*100)</f>
        <v/>
      </c>
      <c r="D35" s="19" t="n">
        <v>6258</v>
      </c>
      <c r="E35" s="18" t="n">
        <v>506.16595879</v>
      </c>
      <c r="F35" s="20" t="n">
        <v>2.30361574</v>
      </c>
      <c r="G35" s="18" t="n">
        <v>490.71209099</v>
      </c>
      <c r="H35" s="20" t="n">
        <v>3.38490297</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451.24674092</v>
      </c>
      <c r="F36" s="20" t="n">
        <v>3.33060569</v>
      </c>
      <c r="G36" s="18" t="n">
        <v>451.08594791</v>
      </c>
      <c r="H36" s="20" t="n">
        <v>3.58110017</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(5839.0/B40*100)</f>
        <v/>
      </c>
      <c r="D40" s="19" t="n">
        <v>8318</v>
      </c>
      <c r="E40" s="18" t="n">
        <v>487.62318009</v>
      </c>
      <c r="F40" s="20" t="n">
        <v>3.50088092</v>
      </c>
      <c r="G40" s="18" t="n">
        <v>487.16179773</v>
      </c>
      <c r="H40" s="20" t="n">
        <v>7.44198368</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(338.0/B47*100)</f>
        <v/>
      </c>
      <c r="D47" s="19" t="n">
        <v>5590</v>
      </c>
      <c r="E47" s="18" t="n">
        <v>445.34098916</v>
      </c>
      <c r="F47" s="20" t="n">
        <v>3.82298985</v>
      </c>
      <c r="G47" s="18" t="n">
        <v>443.99869638</v>
      </c>
      <c r="H47" s="20" t="n">
        <v>5.92316821</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482.08697207</v>
      </c>
      <c r="F48" s="20" t="n">
        <v>4.93928537</v>
      </c>
      <c r="G48" s="18" t="n">
        <v>495.21029564</v>
      </c>
      <c r="H48" s="20" t="n">
        <v>5.15967472</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(169.0/B52*100)</f>
        <v/>
      </c>
      <c r="D52" s="19" t="n">
        <v>5640</v>
      </c>
      <c r="E52" s="18" t="n">
        <v>425.1399656</v>
      </c>
      <c r="F52" s="20" t="n">
        <v>3.04469475</v>
      </c>
      <c r="G52" s="18" t="n">
        <v>428.91821964</v>
      </c>
      <c r="H52" s="20" t="n">
        <v>5.05223851</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493.62480515</v>
      </c>
      <c r="F56" s="20" t="n">
        <v>3.12227205</v>
      </c>
      <c r="G56" s="18" t="n">
        <v>530.37603469</v>
      </c>
      <c r="H56" s="20" t="n">
        <v>3.78567011</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446.73675948</v>
      </c>
      <c r="F61" s="20" t="n">
        <v>3.16204634</v>
      </c>
      <c r="G61" s="18" t="n">
        <v>453.10675257</v>
      </c>
      <c r="H61" s="20" t="n">
        <v>5.12636711</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(651.0/B67*100)</f>
        <v/>
      </c>
      <c r="D67" s="19" t="n">
        <v>6320</v>
      </c>
      <c r="E67" s="18" t="n">
        <v>370.76854317</v>
      </c>
      <c r="F67" s="20" t="n">
        <v>2.62106857</v>
      </c>
      <c r="G67" s="18" t="n">
        <v>406.94735867</v>
      </c>
      <c r="H67" s="20" t="n">
        <v>4.32330409</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(440.0/B73*100)</f>
        <v/>
      </c>
      <c r="D73" s="19" t="n">
        <v>7809</v>
      </c>
      <c r="E73" s="18" t="n">
        <v>411.49780598</v>
      </c>
      <c r="F73" s="20" t="n">
        <v>2.54193649</v>
      </c>
      <c r="G73" s="18" t="n">
        <v>398.23418083</v>
      </c>
      <c r="H73" s="20" t="n">
        <v>3.20457952</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556</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491.16754509</v>
      </c>
      <c r="F7" s="20" t="n">
        <v>2.51501082</v>
      </c>
      <c r="G7" s="18" t="n">
        <v>454.19837224</v>
      </c>
      <c r="H7" s="20" t="n">
        <v>3.08045183</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454.03536779</v>
      </c>
      <c r="F9" s="20" t="n">
        <v>5.22958406</v>
      </c>
      <c r="G9" s="18" t="n">
        <v>428.46214317</v>
      </c>
      <c r="H9" s="20" t="n">
        <v>6.81740676</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(210.0/B13*100)</f>
        <v/>
      </c>
      <c r="D13" s="19" t="n">
        <v>6951</v>
      </c>
      <c r="E13" s="18" t="n">
        <v>450.51446033</v>
      </c>
      <c r="F13" s="20" t="n">
        <v>4.6469867</v>
      </c>
      <c r="G13" s="18" t="n">
        <v>429.74635355</v>
      </c>
      <c r="H13" s="20" t="n">
        <v>7.13982145</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464.57617657</v>
      </c>
      <c r="F18" s="20" t="n">
        <v>3.82832385</v>
      </c>
      <c r="G18" s="18" t="n">
        <v>399.19605166</v>
      </c>
      <c r="H18" s="20" t="n">
        <v>4.16201434</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436.35542341</v>
      </c>
      <c r="F19" s="20" t="n">
        <v>3.48501133</v>
      </c>
      <c r="G19" s="18" t="n">
        <v>415.09218663</v>
      </c>
      <c r="H19" s="20" t="n">
        <v>6.26832243</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423.1648278</v>
      </c>
      <c r="F20" s="20" t="n">
        <v>3.76552063</v>
      </c>
      <c r="G20" s="18" t="n">
        <v>425.0363207</v>
      </c>
      <c r="H20" s="20" t="n">
        <v>6.01453171</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(717.0/B23*100)</f>
        <v/>
      </c>
      <c r="D23" s="19" t="n">
        <v>10866</v>
      </c>
      <c r="E23" s="18" t="n">
        <v>436.52754345</v>
      </c>
      <c r="F23" s="20" t="n">
        <v>3.71663532</v>
      </c>
      <c r="G23" s="18" t="n">
        <v>415.10848457</v>
      </c>
      <c r="H23" s="20" t="n">
        <v>4.80493139</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519.58098736</v>
      </c>
      <c r="F25" s="20" t="n">
        <v>3.90511899</v>
      </c>
      <c r="G25" s="18" t="n">
        <v>514.63220566</v>
      </c>
      <c r="H25" s="20" t="n">
        <v>4.55615327</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453.76780964</v>
      </c>
      <c r="F26" s="20" t="n">
        <v>3.67550918</v>
      </c>
      <c r="G26" s="18" t="n">
        <v>463.64810202</v>
      </c>
      <c r="H26" s="20" t="n">
        <v>3.2720889</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460.13637538</v>
      </c>
      <c r="F32" s="20" t="n">
        <v>4.14572381</v>
      </c>
      <c r="G32" s="18" t="n">
        <v>486.59009839</v>
      </c>
      <c r="H32" s="20" t="n">
        <v>3.622113</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(161.0/B34*100)</f>
        <v/>
      </c>
      <c r="D34" s="19" t="n">
        <v>6189</v>
      </c>
      <c r="E34" s="18" t="n">
        <v>444.87153077</v>
      </c>
      <c r="F34" s="20" t="n">
        <v>3.39361027</v>
      </c>
      <c r="G34" s="18" t="n">
        <v>432.95621447</v>
      </c>
      <c r="H34" s="20" t="n">
        <v>3.16675284</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(149.0/B35*100)</f>
        <v/>
      </c>
      <c r="D35" s="19" t="n">
        <v>6257</v>
      </c>
      <c r="E35" s="18" t="n">
        <v>508.58333399</v>
      </c>
      <c r="F35" s="20" t="n">
        <v>2.27025469</v>
      </c>
      <c r="G35" s="18" t="n">
        <v>488.48059453</v>
      </c>
      <c r="H35" s="20" t="n">
        <v>3.28647026</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459.43973853</v>
      </c>
      <c r="F36" s="20" t="n">
        <v>2.90963528</v>
      </c>
      <c r="G36" s="18" t="n">
        <v>423.55863404</v>
      </c>
      <c r="H36" s="20" t="n">
        <v>4.55867829</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(5840.0/B40*100)</f>
        <v/>
      </c>
      <c r="D40" s="19" t="n">
        <v>8317</v>
      </c>
      <c r="E40" s="18" t="n">
        <v>483.6474585</v>
      </c>
      <c r="F40" s="20" t="n">
        <v>5.09564835</v>
      </c>
      <c r="G40" s="18" t="n">
        <v>489.7431149</v>
      </c>
      <c r="H40" s="20" t="n">
        <v>3.9683698</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(345.0/B47*100)</f>
        <v/>
      </c>
      <c r="D47" s="19" t="n">
        <v>5583</v>
      </c>
      <c r="E47" s="18" t="n">
        <v>453.2285428</v>
      </c>
      <c r="F47" s="20" t="n">
        <v>4.64423267</v>
      </c>
      <c r="G47" s="18" t="n">
        <v>436.25575233</v>
      </c>
      <c r="H47" s="20" t="n">
        <v>4.25291115</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497.78667741</v>
      </c>
      <c r="F48" s="20" t="n">
        <v>5.06033429</v>
      </c>
      <c r="G48" s="18" t="n">
        <v>480.99306394</v>
      </c>
      <c r="H48" s="20" t="n">
        <v>4.92545268</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(171.0/B52*100)</f>
        <v/>
      </c>
      <c r="D52" s="19" t="n">
        <v>5638</v>
      </c>
      <c r="E52" s="18" t="n">
        <v>433.94659146</v>
      </c>
      <c r="F52" s="20" t="n">
        <v>3.97621702</v>
      </c>
      <c r="G52" s="18" t="n">
        <v>418.7663691</v>
      </c>
      <c r="H52" s="20" t="n">
        <v>3.70999807</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528.102718</v>
      </c>
      <c r="F56" s="20" t="n">
        <v>3.38162012</v>
      </c>
      <c r="G56" s="18" t="n">
        <v>487.50224584</v>
      </c>
      <c r="H56" s="20" t="n">
        <v>3.59715982</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444.88463938</v>
      </c>
      <c r="F61" s="20" t="n">
        <v>3.85494523</v>
      </c>
      <c r="G61" s="18" t="n">
        <v>451.53503961</v>
      </c>
      <c r="H61" s="20" t="n">
        <v>3.50425433</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(661.0/B67*100)</f>
        <v/>
      </c>
      <c r="D67" s="19" t="n">
        <v>6310</v>
      </c>
      <c r="E67" s="18" t="n">
        <v>413.32082616</v>
      </c>
      <c r="F67" s="20" t="n">
        <v>4.19984106</v>
      </c>
      <c r="G67" s="18" t="n">
        <v>370.06002972</v>
      </c>
      <c r="H67" s="20" t="n">
        <v>2.80464274</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(441.0/B73*100)</f>
        <v/>
      </c>
      <c r="D73" s="19" t="n">
        <v>7808</v>
      </c>
      <c r="E73" s="18" t="n">
        <v>410.47134246</v>
      </c>
      <c r="F73" s="20" t="n">
        <v>4.21481003</v>
      </c>
      <c r="G73" s="18" t="n">
        <v>404.48383892</v>
      </c>
      <c r="H73" s="20" t="n">
        <v>2.47579731</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557</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480.63700113</v>
      </c>
      <c r="F7" s="20" t="n">
        <v>2.20463027</v>
      </c>
      <c r="G7" s="18" t="n">
        <v>454.27442949</v>
      </c>
      <c r="H7" s="20" t="n">
        <v>5.06084935</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450.79687817</v>
      </c>
      <c r="F9" s="20" t="n">
        <v>4.91977821</v>
      </c>
      <c r="G9" s="18" t="n">
        <v>428.27705828</v>
      </c>
      <c r="H9" s="20" t="n">
        <v>9.16991161</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(210.0/B13*100)</f>
        <v/>
      </c>
      <c r="D13" s="19" t="n">
        <v>6951</v>
      </c>
      <c r="E13" s="18" t="n">
        <v>445.79312654</v>
      </c>
      <c r="F13" s="20" t="n">
        <v>4.15104005</v>
      </c>
      <c r="G13" s="18" t="n">
        <v>428.2157996</v>
      </c>
      <c r="H13" s="20" t="n">
        <v>11.09489315</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452.59392995</v>
      </c>
      <c r="F18" s="20" t="n">
        <v>4.07882769</v>
      </c>
      <c r="G18" s="18" t="n">
        <v>421.28995064</v>
      </c>
      <c r="H18" s="20" t="n">
        <v>5.03465449</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438.5400671</v>
      </c>
      <c r="F19" s="20" t="n">
        <v>3.83184083</v>
      </c>
      <c r="G19" s="18" t="n">
        <v>399.71063357</v>
      </c>
      <c r="H19" s="20" t="n">
        <v>5.58983122</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427.01807338</v>
      </c>
      <c r="F20" s="20" t="n">
        <v>3.76666588</v>
      </c>
      <c r="G20" s="18" t="n">
        <v>406.00986409</v>
      </c>
      <c r="H20" s="20" t="n">
        <v>8.483495270000001</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(717.0/B23*100)</f>
        <v/>
      </c>
      <c r="D23" s="19" t="n">
        <v>10866</v>
      </c>
      <c r="E23" s="18" t="n">
        <v>431.55925888</v>
      </c>
      <c r="F23" s="20" t="n">
        <v>3.5954828</v>
      </c>
      <c r="G23" s="18" t="n">
        <v>422.74898283</v>
      </c>
      <c r="H23" s="20" t="n">
        <v>5.3191736</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515.86428649</v>
      </c>
      <c r="F25" s="20" t="n">
        <v>3.36612646</v>
      </c>
      <c r="G25" s="18" t="n">
        <v>524.09992528</v>
      </c>
      <c r="H25" s="20" t="n">
        <v>7.62675201</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466.69190307</v>
      </c>
      <c r="F26" s="20" t="n">
        <v>2.56133128</v>
      </c>
      <c r="G26" s="18" t="n">
        <v>438.37172842</v>
      </c>
      <c r="H26" s="20" t="n">
        <v>4.16779218</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486.50376638</v>
      </c>
      <c r="F32" s="20" t="n">
        <v>3.33929637</v>
      </c>
      <c r="G32" s="18" t="n">
        <v>446.40174775</v>
      </c>
      <c r="H32" s="20" t="n">
        <v>5.75407311</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(161.0/B34*100)</f>
        <v/>
      </c>
      <c r="D34" s="19" t="n">
        <v>6189</v>
      </c>
      <c r="E34" s="18" t="n">
        <v>447.26846483</v>
      </c>
      <c r="F34" s="20" t="n">
        <v>2.61998092</v>
      </c>
      <c r="G34" s="18" t="n">
        <v>415.47784058</v>
      </c>
      <c r="H34" s="20" t="n">
        <v>4.54634768</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(149.0/B35*100)</f>
        <v/>
      </c>
      <c r="D35" s="19" t="n">
        <v>6257</v>
      </c>
      <c r="E35" s="18" t="n">
        <v>507.83021589</v>
      </c>
      <c r="F35" s="20" t="n">
        <v>1.90448465</v>
      </c>
      <c r="G35" s="18" t="n">
        <v>462.08686841</v>
      </c>
      <c r="H35" s="20" t="n">
        <v>5.4636386</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455.28390884</v>
      </c>
      <c r="F36" s="20" t="n">
        <v>2.88373857</v>
      </c>
      <c r="G36" s="18" t="n">
        <v>435.10439446</v>
      </c>
      <c r="H36" s="20" t="n">
        <v>4.98219742</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(5840.0/B40*100)</f>
        <v/>
      </c>
      <c r="D40" s="19" t="n">
        <v>8317</v>
      </c>
      <c r="E40" s="18" t="n">
        <v>493.21908987</v>
      </c>
      <c r="F40" s="20" t="n">
        <v>3.69532026</v>
      </c>
      <c r="G40" s="18" t="n">
        <v>465.55781166</v>
      </c>
      <c r="H40" s="20" t="n">
        <v>5.62613592</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(345.0/B47*100)</f>
        <v/>
      </c>
      <c r="D47" s="19" t="n">
        <v>5583</v>
      </c>
      <c r="E47" s="18" t="n">
        <v>457.72323009</v>
      </c>
      <c r="F47" s="20" t="n">
        <v>4.07083304</v>
      </c>
      <c r="G47" s="18" t="n">
        <v>399.73738111</v>
      </c>
      <c r="H47" s="20" t="n">
        <v>4.72914982</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496.62202164</v>
      </c>
      <c r="F48" s="20" t="n">
        <v>4.40140082</v>
      </c>
      <c r="G48" s="18" t="n">
        <v>466.64438172</v>
      </c>
      <c r="H48" s="20" t="n">
        <v>5.95471776</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(171.0/B52*100)</f>
        <v/>
      </c>
      <c r="D52" s="19" t="n">
        <v>5638</v>
      </c>
      <c r="E52" s="18" t="n">
        <v>430.4379046</v>
      </c>
      <c r="F52" s="20" t="n">
        <v>3.30262168</v>
      </c>
      <c r="G52" s="18" t="n">
        <v>413.07207982</v>
      </c>
      <c r="H52" s="20" t="n">
        <v>4.72067208</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516.45970514</v>
      </c>
      <c r="F56" s="20" t="n">
        <v>2.88910243</v>
      </c>
      <c r="G56" s="18" t="n">
        <v>474.59689491</v>
      </c>
      <c r="H56" s="20" t="n">
        <v>6.81314329</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453.01707431</v>
      </c>
      <c r="F61" s="20" t="n">
        <v>3.09495594</v>
      </c>
      <c r="G61" s="18" t="n">
        <v>426.88341327</v>
      </c>
      <c r="H61" s="20" t="n">
        <v>5.76295942</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(661.0/B67*100)</f>
        <v/>
      </c>
      <c r="D67" s="19" t="n">
        <v>6310</v>
      </c>
      <c r="E67" s="18" t="n">
        <v>390.62531689</v>
      </c>
      <c r="F67" s="20" t="n">
        <v>2.81144236</v>
      </c>
      <c r="G67" s="18" t="n">
        <v>361.76320282</v>
      </c>
      <c r="H67" s="20" t="n">
        <v>3.36586842</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(441.0/B73*100)</f>
        <v/>
      </c>
      <c r="D73" s="19" t="n">
        <v>7808</v>
      </c>
      <c r="E73" s="18" t="n">
        <v>419.38849807</v>
      </c>
      <c r="F73" s="20" t="n">
        <v>2.86685041</v>
      </c>
      <c r="G73" s="18" t="n">
        <v>389.56909733</v>
      </c>
      <c r="H73" s="20" t="n">
        <v>2.75928797</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558</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480.08145268</v>
      </c>
      <c r="F7" s="20" t="n">
        <v>2.11180492</v>
      </c>
      <c r="G7" s="18" t="n">
        <v>449.88044458</v>
      </c>
      <c r="H7" s="20" t="n">
        <v>6.03251034</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452.71278091</v>
      </c>
      <c r="F9" s="20" t="n">
        <v>5.09055273</v>
      </c>
      <c r="G9" s="18" t="n">
        <v>412.64882338</v>
      </c>
      <c r="H9" s="20" t="n">
        <v>8.54253739</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(210.0/B13*100)</f>
        <v/>
      </c>
      <c r="D13" s="19" t="n">
        <v>6951</v>
      </c>
      <c r="E13" s="18" t="n">
        <v>447.62401061</v>
      </c>
      <c r="F13" s="20" t="n">
        <v>4.04936232</v>
      </c>
      <c r="G13" s="18" t="n">
        <v>398.44363861</v>
      </c>
      <c r="H13" s="20" t="n">
        <v>17.65424795</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428.16519971</v>
      </c>
      <c r="F18" s="20" t="n">
        <v>4.3873178</v>
      </c>
      <c r="G18" s="18" t="n">
        <v>464.7439243</v>
      </c>
      <c r="H18" s="20" t="n">
        <v>3.92293396</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436.92270422</v>
      </c>
      <c r="F19" s="20" t="n">
        <v>3.73956333</v>
      </c>
      <c r="G19" s="18" t="n">
        <v>402.29317698</v>
      </c>
      <c r="H19" s="20" t="n">
        <v>6.33514388</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427.71209247</v>
      </c>
      <c r="F20" s="20" t="n">
        <v>3.49846224</v>
      </c>
      <c r="G20" s="18" t="n">
        <v>390.1265868</v>
      </c>
      <c r="H20" s="20" t="n">
        <v>9.895431009999999</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(717.0/B23*100)</f>
        <v/>
      </c>
      <c r="D23" s="19" t="n">
        <v>10866</v>
      </c>
      <c r="E23" s="18" t="n">
        <v>433.28778301</v>
      </c>
      <c r="F23" s="20" t="n">
        <v>3.60598506</v>
      </c>
      <c r="G23" s="18" t="n">
        <v>413.10494303</v>
      </c>
      <c r="H23" s="20" t="n">
        <v>5.39789251</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508.06959793</v>
      </c>
      <c r="F25" s="20" t="n">
        <v>4.08177643</v>
      </c>
      <c r="G25" s="18" t="n">
        <v>538.83125775</v>
      </c>
      <c r="H25" s="20" t="n">
        <v>4.5793197</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470.0319954</v>
      </c>
      <c r="F26" s="20" t="n">
        <v>2.75838239</v>
      </c>
      <c r="G26" s="18" t="n">
        <v>421.79999015</v>
      </c>
      <c r="H26" s="20" t="n">
        <v>4.46981121</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486.67106775</v>
      </c>
      <c r="F32" s="20" t="n">
        <v>3.35186091</v>
      </c>
      <c r="G32" s="18" t="n">
        <v>432.21620451</v>
      </c>
      <c r="H32" s="20" t="n">
        <v>5.93868572</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(161.0/B34*100)</f>
        <v/>
      </c>
      <c r="D34" s="19" t="n">
        <v>6189</v>
      </c>
      <c r="E34" s="18" t="n">
        <v>449.01007827</v>
      </c>
      <c r="F34" s="20" t="n">
        <v>2.57061099</v>
      </c>
      <c r="G34" s="18" t="n">
        <v>402.07394472</v>
      </c>
      <c r="H34" s="20" t="n">
        <v>4.1260077</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(149.0/B35*100)</f>
        <v/>
      </c>
      <c r="D35" s="19" t="n">
        <v>6257</v>
      </c>
      <c r="E35" s="18" t="n">
        <v>507.53457429</v>
      </c>
      <c r="F35" s="20" t="n">
        <v>2.07714923</v>
      </c>
      <c r="G35" s="18" t="n">
        <v>457.02410632</v>
      </c>
      <c r="H35" s="20" t="n">
        <v>4.90811154</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455.09625061</v>
      </c>
      <c r="F36" s="20" t="n">
        <v>2.93803274</v>
      </c>
      <c r="G36" s="18" t="n">
        <v>438.49766475</v>
      </c>
      <c r="H36" s="20" t="n">
        <v>5.46583254</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(5840.0/B40*100)</f>
        <v/>
      </c>
      <c r="D40" s="19" t="n">
        <v>8317</v>
      </c>
      <c r="E40" s="18" t="n">
        <v>493.15506472</v>
      </c>
      <c r="F40" s="20" t="n">
        <v>3.25318238</v>
      </c>
      <c r="G40" s="18" t="n">
        <v>450.16035124</v>
      </c>
      <c r="H40" s="20" t="n">
        <v>6.99176088</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(345.0/B47*100)</f>
        <v/>
      </c>
      <c r="D47" s="19" t="n">
        <v>5583</v>
      </c>
      <c r="E47" s="18" t="n">
        <v>454.05927024</v>
      </c>
      <c r="F47" s="20" t="n">
        <v>4.05105363</v>
      </c>
      <c r="G47" s="18" t="n">
        <v>419.44328539</v>
      </c>
      <c r="H47" s="20" t="n">
        <v>5.2636468</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497.73576206</v>
      </c>
      <c r="F48" s="20" t="n">
        <v>4.05630267</v>
      </c>
      <c r="G48" s="18" t="n">
        <v>461.35916725</v>
      </c>
      <c r="H48" s="20" t="n">
        <v>6.76289062</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(171.0/B52*100)</f>
        <v/>
      </c>
      <c r="D52" s="19" t="n">
        <v>5638</v>
      </c>
      <c r="E52" s="18" t="n">
        <v>429.64870182</v>
      </c>
      <c r="F52" s="20" t="n">
        <v>3.27578427</v>
      </c>
      <c r="G52" s="18" t="n">
        <v>412.26624385</v>
      </c>
      <c r="H52" s="20" t="n">
        <v>4.99909904</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501.29568439</v>
      </c>
      <c r="F56" s="20" t="n">
        <v>2.96102537</v>
      </c>
      <c r="G56" s="18" t="n">
        <v>526.40308624</v>
      </c>
      <c r="H56" s="20" t="n">
        <v>4.63419837</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454.23331934</v>
      </c>
      <c r="F61" s="20" t="n">
        <v>3.15080508</v>
      </c>
      <c r="G61" s="18" t="n">
        <v>420.07790712</v>
      </c>
      <c r="H61" s="20" t="n">
        <v>5.80589577</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(661.0/B67*100)</f>
        <v/>
      </c>
      <c r="D67" s="19" t="n">
        <v>6310</v>
      </c>
      <c r="E67" s="18" t="n">
        <v>384.83976975</v>
      </c>
      <c r="F67" s="20" t="n">
        <v>2.75815815</v>
      </c>
      <c r="G67" s="18" t="n">
        <v>373.83404756</v>
      </c>
      <c r="H67" s="20" t="n">
        <v>4.16102463</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(441.0/B73*100)</f>
        <v/>
      </c>
      <c r="D73" s="19" t="n">
        <v>7808</v>
      </c>
      <c r="E73" s="18" t="n">
        <v>418.42376402</v>
      </c>
      <c r="F73" s="20" t="n">
        <v>2.88993469</v>
      </c>
      <c r="G73" s="18" t="n">
        <v>390.84134467</v>
      </c>
      <c r="H73" s="20" t="n">
        <v>2.65979329</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559</v>
      </c>
    </row>
    <row customHeight="1" ht="30" r="4" spans="1:18">
      <c r="A4" s="6" t="n"/>
      <c r="B4" s="7" t="s">
        <v>311</v>
      </c>
      <c r="C4" s="7" t="s">
        <v>312</v>
      </c>
      <c r="D4" s="8" t="s">
        <v>311</v>
      </c>
      <c r="E4" s="9" t="s">
        <v>313</v>
      </c>
      <c r="F4" s="10" t="n"/>
      <c r="G4" s="9" t="s">
        <v>314</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(2547.0/B7*100)</f>
        <v/>
      </c>
      <c r="D7" s="19" t="n">
        <v>11983</v>
      </c>
      <c r="E7" s="18" t="n">
        <v>477.92885732</v>
      </c>
      <c r="F7" s="20" t="n">
        <v>2.14941027</v>
      </c>
      <c r="G7" s="18" t="n">
        <v>461.54645444</v>
      </c>
      <c r="H7" s="20" t="n">
        <v>6.25314025</v>
      </c>
      <c r="I7" s="18" t="n">
        <v>537.61947188</v>
      </c>
      <c r="J7" s="20" t="n">
        <v>1.93633533</v>
      </c>
      <c r="K7" s="18" t="s">
        <v>327</v>
      </c>
      <c r="L7" s="20" t="s">
        <v>327</v>
      </c>
      <c r="M7" s="18" t="s">
        <v>327</v>
      </c>
      <c r="N7" s="20" t="s">
        <v>327</v>
      </c>
      <c r="O7" s="18" t="s">
        <v>327</v>
      </c>
      <c r="P7" s="20" t="s">
        <v>327</v>
      </c>
      <c r="Q7" s="18" t="s">
        <v>327</v>
      </c>
      <c r="R7" s="20" t="s">
        <v>327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(8476.0/B9*100)</f>
        <v/>
      </c>
      <c r="D9" s="19" t="n">
        <v>1175</v>
      </c>
      <c r="E9" s="18" t="n">
        <v>447.22478743</v>
      </c>
      <c r="F9" s="20" t="n">
        <v>5.0605755</v>
      </c>
      <c r="G9" s="18" t="n">
        <v>449.23707034</v>
      </c>
      <c r="H9" s="20" t="n">
        <v>10.52271562</v>
      </c>
      <c r="I9" s="18" t="s">
        <v>327</v>
      </c>
      <c r="J9" s="20" t="s">
        <v>327</v>
      </c>
      <c r="K9" s="18" t="s">
        <v>327</v>
      </c>
      <c r="L9" s="20" t="s">
        <v>327</v>
      </c>
      <c r="M9" s="18" t="n">
        <v>374.78530698</v>
      </c>
      <c r="N9" s="20" t="n">
        <v>11.62763904</v>
      </c>
      <c r="O9" s="18" t="s">
        <v>327</v>
      </c>
      <c r="P9" s="20" t="s">
        <v>327</v>
      </c>
      <c r="Q9" s="18" t="s">
        <v>327</v>
      </c>
      <c r="R9" s="20" t="s">
        <v>327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(210.0/B13*100)</f>
        <v/>
      </c>
      <c r="D13" s="19" t="n">
        <v>6951</v>
      </c>
      <c r="E13" s="18" t="n">
        <v>443.40992561</v>
      </c>
      <c r="F13" s="20" t="n">
        <v>4.10712337</v>
      </c>
      <c r="G13" s="18" t="n">
        <v>444.08992689</v>
      </c>
      <c r="H13" s="20" t="n">
        <v>12.70676747</v>
      </c>
      <c r="I13" s="18" t="n">
        <v>513.69758376</v>
      </c>
      <c r="J13" s="20" t="n">
        <v>2.46102384</v>
      </c>
      <c r="K13" s="18" t="s">
        <v>327</v>
      </c>
      <c r="L13" s="20" t="s">
        <v>327</v>
      </c>
      <c r="M13" s="18" t="n">
        <v>436.36003517</v>
      </c>
      <c r="N13" s="20" t="n">
        <v>6.43426798</v>
      </c>
      <c r="O13" s="18" t="s">
        <v>327</v>
      </c>
      <c r="P13" s="20" t="s">
        <v>327</v>
      </c>
      <c r="Q13" s="18" t="s">
        <v>327</v>
      </c>
      <c r="R13" s="20" t="s">
        <v>327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(63.0/B18*100)</f>
        <v/>
      </c>
      <c r="D18" s="19" t="n">
        <v>5469</v>
      </c>
      <c r="E18" s="18" t="n">
        <v>451.70994433</v>
      </c>
      <c r="F18" s="20" t="n">
        <v>3.96809155</v>
      </c>
      <c r="G18" s="18" t="n">
        <v>416.79992579</v>
      </c>
      <c r="H18" s="20" t="n">
        <v>5.24037346</v>
      </c>
      <c r="I18" s="18" t="n">
        <v>468.88548555</v>
      </c>
      <c r="J18" s="20" t="n">
        <v>4.61886277</v>
      </c>
      <c r="K18" s="18" t="s">
        <v>327</v>
      </c>
      <c r="L18" s="20" t="s">
        <v>327</v>
      </c>
      <c r="M18" s="18" t="s">
        <v>327</v>
      </c>
      <c r="N18" s="20" t="s">
        <v>327</v>
      </c>
      <c r="O18" s="18" t="s">
        <v>327</v>
      </c>
      <c r="P18" s="20" t="s">
        <v>327</v>
      </c>
      <c r="Q18" s="18" t="s">
        <v>327</v>
      </c>
      <c r="R18" s="20" t="s">
        <v>327</v>
      </c>
    </row>
    <row r="19" spans="1:18">
      <c r="A19" s="15" t="s">
        <v>339</v>
      </c>
      <c r="B19" s="17" t="n">
        <v>5658</v>
      </c>
      <c r="C19" s="18">
        <f>(328.0/B19*100)</f>
        <v/>
      </c>
      <c r="D19" s="19" t="n">
        <v>5330</v>
      </c>
      <c r="E19" s="18" t="n">
        <v>434.87987095</v>
      </c>
      <c r="F19" s="20" t="n">
        <v>3.81575901</v>
      </c>
      <c r="G19" s="18" t="n">
        <v>401.99537857</v>
      </c>
      <c r="H19" s="20" t="n">
        <v>6.25880061</v>
      </c>
      <c r="I19" s="18" t="n">
        <v>497.83773454</v>
      </c>
      <c r="J19" s="20" t="n">
        <v>2.4020002</v>
      </c>
      <c r="K19" s="18" t="s">
        <v>327</v>
      </c>
      <c r="L19" s="20" t="s">
        <v>327</v>
      </c>
      <c r="M19" s="18" t="s">
        <v>327</v>
      </c>
      <c r="N19" s="20" t="s">
        <v>327</v>
      </c>
      <c r="O19" s="18" t="s">
        <v>327</v>
      </c>
      <c r="P19" s="20" t="s">
        <v>327</v>
      </c>
      <c r="Q19" s="18" t="s">
        <v>327</v>
      </c>
      <c r="R19" s="20" t="s">
        <v>327</v>
      </c>
    </row>
    <row r="20" spans="1:18">
      <c r="A20" s="15" t="s">
        <v>340</v>
      </c>
      <c r="B20" s="17" t="n">
        <v>3371</v>
      </c>
      <c r="C20" s="18">
        <f>(82.0/B20*100)</f>
        <v/>
      </c>
      <c r="D20" s="19" t="n">
        <v>3289</v>
      </c>
      <c r="E20" s="18" t="n">
        <v>427.99711273</v>
      </c>
      <c r="F20" s="20" t="n">
        <v>3.59102941</v>
      </c>
      <c r="G20" s="18" t="n">
        <v>378.43000787</v>
      </c>
      <c r="H20" s="20" t="n">
        <v>10.46187086</v>
      </c>
      <c r="I20" s="18" t="n">
        <v>487.97556417</v>
      </c>
      <c r="J20" s="20" t="n">
        <v>1.84266241</v>
      </c>
      <c r="K20" s="18" t="s">
        <v>327</v>
      </c>
      <c r="L20" s="20" t="s">
        <v>327</v>
      </c>
      <c r="M20" s="18" t="s">
        <v>327</v>
      </c>
      <c r="N20" s="20" t="s">
        <v>327</v>
      </c>
      <c r="O20" s="18" t="s">
        <v>327</v>
      </c>
      <c r="P20" s="20" t="s">
        <v>327</v>
      </c>
      <c r="Q20" s="18" t="s">
        <v>327</v>
      </c>
      <c r="R20" s="20" t="s">
        <v>327</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(717.0/B23*100)</f>
        <v/>
      </c>
      <c r="D23" s="19" t="n">
        <v>10866</v>
      </c>
      <c r="E23" s="18" t="n">
        <v>428.84296489</v>
      </c>
      <c r="F23" s="20" t="n">
        <v>3.42657213</v>
      </c>
      <c r="G23" s="18" t="n">
        <v>431.44621554</v>
      </c>
      <c r="H23" s="20" t="n">
        <v>5.97700309</v>
      </c>
      <c r="I23" s="18" t="n">
        <v>505.51336986</v>
      </c>
      <c r="J23" s="20" t="n">
        <v>2.47214977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(36.0/B25*100)</f>
        <v/>
      </c>
      <c r="D25" s="19" t="n">
        <v>5545</v>
      </c>
      <c r="E25" s="18" t="n">
        <v>519.16560481</v>
      </c>
      <c r="F25" s="20" t="n">
        <v>3.49419248</v>
      </c>
      <c r="G25" s="18" t="n">
        <v>481.98746123</v>
      </c>
      <c r="H25" s="20" t="n">
        <v>6.39796126</v>
      </c>
      <c r="I25" s="18" t="n">
        <v>514.8960459</v>
      </c>
      <c r="J25" s="20" t="n">
        <v>3.76565147</v>
      </c>
      <c r="K25" s="18" t="s">
        <v>327</v>
      </c>
      <c r="L25" s="20" t="s">
        <v>327</v>
      </c>
      <c r="M25" s="18" t="s">
        <v>327</v>
      </c>
      <c r="N25" s="20" t="s">
        <v>327</v>
      </c>
      <c r="O25" s="18" t="s">
        <v>327</v>
      </c>
      <c r="P25" s="20" t="s">
        <v>327</v>
      </c>
      <c r="Q25" s="18" t="s">
        <v>327</v>
      </c>
      <c r="R25" s="20" t="s">
        <v>327</v>
      </c>
    </row>
    <row r="26" spans="1:18">
      <c r="A26" s="15" t="s">
        <v>346</v>
      </c>
      <c r="B26" s="17" t="n">
        <v>4869</v>
      </c>
      <c r="C26" s="18">
        <f>(197.0/B26*100)</f>
        <v/>
      </c>
      <c r="D26" s="19" t="n">
        <v>4672</v>
      </c>
      <c r="E26" s="18" t="n">
        <v>465.45719262</v>
      </c>
      <c r="F26" s="20" t="n">
        <v>2.32052274</v>
      </c>
      <c r="G26" s="18" t="n">
        <v>422.81956551</v>
      </c>
      <c r="H26" s="20" t="n">
        <v>6.22461167</v>
      </c>
      <c r="I26" s="18" t="n">
        <v>512.68537497</v>
      </c>
      <c r="J26" s="20" t="n">
        <v>1.98253431</v>
      </c>
      <c r="K26" s="18" t="s">
        <v>327</v>
      </c>
      <c r="L26" s="20" t="s">
        <v>327</v>
      </c>
      <c r="M26" s="18" t="s">
        <v>327</v>
      </c>
      <c r="N26" s="20" t="s">
        <v>327</v>
      </c>
      <c r="O26" s="18" t="s">
        <v>327</v>
      </c>
      <c r="P26" s="20" t="s">
        <v>327</v>
      </c>
      <c r="Q26" s="18" t="s">
        <v>327</v>
      </c>
      <c r="R26" s="20" t="s">
        <v>327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(42.0/B32*100)</f>
        <v/>
      </c>
      <c r="D32" s="19" t="n">
        <v>4436</v>
      </c>
      <c r="E32" s="18" t="n">
        <v>484.35899592</v>
      </c>
      <c r="F32" s="20" t="n">
        <v>3.45224385</v>
      </c>
      <c r="G32" s="18" t="n">
        <v>434.95224772</v>
      </c>
      <c r="H32" s="20" t="n">
        <v>6.19436157</v>
      </c>
      <c r="I32" s="18" t="n">
        <v>521.50840805</v>
      </c>
      <c r="J32" s="20" t="n">
        <v>2.80936649</v>
      </c>
      <c r="K32" s="18" t="s">
        <v>327</v>
      </c>
      <c r="L32" s="20" t="s">
        <v>327</v>
      </c>
      <c r="M32" s="18" t="s">
        <v>327</v>
      </c>
      <c r="N32" s="20" t="s">
        <v>327</v>
      </c>
      <c r="O32" s="18" t="s">
        <v>327</v>
      </c>
      <c r="P32" s="20" t="s">
        <v>327</v>
      </c>
      <c r="Q32" s="18" t="s">
        <v>327</v>
      </c>
      <c r="R32" s="20" t="s">
        <v>327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(161.0/B34*100)</f>
        <v/>
      </c>
      <c r="D34" s="19" t="n">
        <v>6189</v>
      </c>
      <c r="E34" s="18" t="n">
        <v>444.91596046</v>
      </c>
      <c r="F34" s="20" t="n">
        <v>2.62974409</v>
      </c>
      <c r="G34" s="18" t="n">
        <v>414.54728595</v>
      </c>
      <c r="H34" s="20" t="n">
        <v>5.02427589</v>
      </c>
      <c r="I34" s="18" t="n">
        <v>493.34812236</v>
      </c>
      <c r="J34" s="20" t="n">
        <v>3.19452036</v>
      </c>
      <c r="K34" s="18" t="s">
        <v>327</v>
      </c>
      <c r="L34" s="20" t="s">
        <v>327</v>
      </c>
      <c r="M34" s="18" t="n">
        <v>306.56969545</v>
      </c>
      <c r="N34" s="20" t="n">
        <v>10.27624616</v>
      </c>
      <c r="O34" s="18" t="s">
        <v>327</v>
      </c>
      <c r="P34" s="20" t="s">
        <v>327</v>
      </c>
      <c r="Q34" s="18" t="s">
        <v>327</v>
      </c>
      <c r="R34" s="20" t="s">
        <v>327</v>
      </c>
    </row>
    <row r="35" spans="1:18">
      <c r="A35" s="15" t="s">
        <v>355</v>
      </c>
      <c r="B35" s="17" t="n">
        <v>6406</v>
      </c>
      <c r="C35" s="18">
        <f>(149.0/B35*100)</f>
        <v/>
      </c>
      <c r="D35" s="19" t="n">
        <v>6257</v>
      </c>
      <c r="E35" s="18" t="n">
        <v>503.15338191</v>
      </c>
      <c r="F35" s="20" t="n">
        <v>1.96350077</v>
      </c>
      <c r="G35" s="18" t="n">
        <v>490.08849901</v>
      </c>
      <c r="H35" s="20" t="n">
        <v>5.99613441</v>
      </c>
      <c r="I35" s="18" t="n">
        <v>533.22921998</v>
      </c>
      <c r="J35" s="20" t="n">
        <v>2.63988766</v>
      </c>
      <c r="K35" s="18" t="s">
        <v>327</v>
      </c>
      <c r="L35" s="20" t="s">
        <v>327</v>
      </c>
      <c r="M35" s="18" t="n">
        <v>374.85244494</v>
      </c>
      <c r="N35" s="20" t="n">
        <v>5.84040672</v>
      </c>
      <c r="O35" s="18" t="s">
        <v>327</v>
      </c>
      <c r="P35" s="20" t="s">
        <v>327</v>
      </c>
      <c r="Q35" s="18" t="s">
        <v>327</v>
      </c>
      <c r="R35" s="20" t="s">
        <v>327</v>
      </c>
    </row>
    <row r="36" spans="1:18">
      <c r="A36" s="15" t="s">
        <v>356</v>
      </c>
      <c r="B36" s="17" t="n">
        <v>6736</v>
      </c>
      <c r="C36" s="18">
        <f>(147.0/B36*100)</f>
        <v/>
      </c>
      <c r="D36" s="19" t="n">
        <v>6589</v>
      </c>
      <c r="E36" s="18" t="n">
        <v>454.35222702</v>
      </c>
      <c r="F36" s="20" t="n">
        <v>2.82232481</v>
      </c>
      <c r="G36" s="18" t="n">
        <v>430.3571946</v>
      </c>
      <c r="H36" s="20" t="n">
        <v>5.97156244</v>
      </c>
      <c r="I36" s="18" t="n">
        <v>510.35537417</v>
      </c>
      <c r="J36" s="20" t="n">
        <v>2.06851454</v>
      </c>
      <c r="K36" s="18" t="s">
        <v>327</v>
      </c>
      <c r="L36" s="20" t="s">
        <v>327</v>
      </c>
      <c r="M36" s="18" t="s">
        <v>327</v>
      </c>
      <c r="N36" s="20" t="s">
        <v>327</v>
      </c>
      <c r="O36" s="18" t="s">
        <v>327</v>
      </c>
      <c r="P36" s="20" t="s">
        <v>327</v>
      </c>
      <c r="Q36" s="18" t="s">
        <v>327</v>
      </c>
      <c r="R36" s="20" t="s">
        <v>327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(5840.0/B40*100)</f>
        <v/>
      </c>
      <c r="D40" s="19" t="n">
        <v>8317</v>
      </c>
      <c r="E40" s="18" t="n">
        <v>492.17265123</v>
      </c>
      <c r="F40" s="20" t="n">
        <v>3.33454406</v>
      </c>
      <c r="G40" s="18" t="n">
        <v>439.44673832</v>
      </c>
      <c r="H40" s="20" t="n">
        <v>8.153219269999999</v>
      </c>
      <c r="I40" s="18" t="n">
        <v>536.61543281</v>
      </c>
      <c r="J40" s="20" t="n">
        <v>3.84241883</v>
      </c>
      <c r="K40" s="18" t="s">
        <v>327</v>
      </c>
      <c r="L40" s="20" t="s">
        <v>327</v>
      </c>
      <c r="M40" s="18" t="n">
        <v>496.75531263</v>
      </c>
      <c r="N40" s="20" t="n">
        <v>2.35939816</v>
      </c>
      <c r="O40" s="18" t="s">
        <v>327</v>
      </c>
      <c r="P40" s="20" t="s">
        <v>327</v>
      </c>
      <c r="Q40" s="18" t="s">
        <v>327</v>
      </c>
      <c r="R40" s="20" t="s">
        <v>327</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(345.0/B47*100)</f>
        <v/>
      </c>
      <c r="D47" s="19" t="n">
        <v>5583</v>
      </c>
      <c r="E47" s="18" t="n">
        <v>452.56522672</v>
      </c>
      <c r="F47" s="20" t="n">
        <v>4.02694424</v>
      </c>
      <c r="G47" s="18" t="n">
        <v>400.13802762</v>
      </c>
      <c r="H47" s="20" t="n">
        <v>5.87907495</v>
      </c>
      <c r="I47" s="18" t="n">
        <v>452.92459895</v>
      </c>
      <c r="J47" s="20" t="n">
        <v>5.7572853</v>
      </c>
      <c r="K47" s="18" t="s">
        <v>327</v>
      </c>
      <c r="L47" s="20" t="s">
        <v>327</v>
      </c>
      <c r="M47" s="18" t="s">
        <v>327</v>
      </c>
      <c r="N47" s="20" t="s">
        <v>327</v>
      </c>
      <c r="O47" s="18" t="s">
        <v>327</v>
      </c>
      <c r="P47" s="20" t="s">
        <v>327</v>
      </c>
      <c r="Q47" s="18" t="s">
        <v>327</v>
      </c>
      <c r="R47" s="20" t="s">
        <v>327</v>
      </c>
    </row>
    <row r="48" spans="1:18">
      <c r="A48" s="15" t="s">
        <v>368</v>
      </c>
      <c r="B48" s="17" t="n">
        <v>9841</v>
      </c>
      <c r="C48" s="18">
        <f>(33.0/B48*100)</f>
        <v/>
      </c>
      <c r="D48" s="19" t="n">
        <v>9808</v>
      </c>
      <c r="E48" s="18" t="n">
        <v>494.74989687</v>
      </c>
      <c r="F48" s="20" t="n">
        <v>4.08595891</v>
      </c>
      <c r="G48" s="18" t="n">
        <v>450.07789902</v>
      </c>
      <c r="H48" s="20" t="n">
        <v>8.691774300000001</v>
      </c>
      <c r="I48" s="18" t="n">
        <v>555.7143281</v>
      </c>
      <c r="J48" s="20" t="n">
        <v>5.00700129</v>
      </c>
      <c r="K48" s="18" t="s">
        <v>327</v>
      </c>
      <c r="L48" s="20" t="s">
        <v>327</v>
      </c>
      <c r="M48" s="18" t="s">
        <v>327</v>
      </c>
      <c r="N48" s="20" t="s">
        <v>327</v>
      </c>
      <c r="O48" s="18" t="s">
        <v>327</v>
      </c>
      <c r="P48" s="20" t="s">
        <v>327</v>
      </c>
      <c r="Q48" s="18" t="s">
        <v>327</v>
      </c>
      <c r="R48" s="20" t="s">
        <v>327</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(171.0/B52*100)</f>
        <v/>
      </c>
      <c r="D52" s="19" t="n">
        <v>5638</v>
      </c>
      <c r="E52" s="18" t="n">
        <v>426.49947891</v>
      </c>
      <c r="F52" s="20" t="n">
        <v>3.1254834</v>
      </c>
      <c r="G52" s="18" t="n">
        <v>425.21984262</v>
      </c>
      <c r="H52" s="20" t="n">
        <v>6.04526161</v>
      </c>
      <c r="I52" s="18" t="n">
        <v>496.82105201</v>
      </c>
      <c r="J52" s="20" t="n">
        <v>2.34595666</v>
      </c>
      <c r="K52" s="18" t="s">
        <v>327</v>
      </c>
      <c r="L52" s="20" t="s">
        <v>327</v>
      </c>
      <c r="M52" s="18" t="s">
        <v>327</v>
      </c>
      <c r="N52" s="20" t="s">
        <v>327</v>
      </c>
      <c r="O52" s="18" t="s">
        <v>327</v>
      </c>
      <c r="P52" s="20" t="s">
        <v>327</v>
      </c>
      <c r="Q52" s="18" t="s">
        <v>327</v>
      </c>
      <c r="R52" s="20" t="s">
        <v>327</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(99.0/B56*100)</f>
        <v/>
      </c>
      <c r="D56" s="19" t="n">
        <v>5260</v>
      </c>
      <c r="E56" s="18" t="n">
        <v>512.13697714</v>
      </c>
      <c r="F56" s="20" t="n">
        <v>3.14148829</v>
      </c>
      <c r="G56" s="18" t="n">
        <v>501.40801533</v>
      </c>
      <c r="H56" s="20" t="n">
        <v>5.01252329</v>
      </c>
      <c r="I56" s="18" t="n">
        <v>535.53701334</v>
      </c>
      <c r="J56" s="20" t="n">
        <v>2.68343978</v>
      </c>
      <c r="K56" s="18" t="s">
        <v>327</v>
      </c>
      <c r="L56" s="20" t="s">
        <v>327</v>
      </c>
      <c r="M56" s="18" t="s">
        <v>327</v>
      </c>
      <c r="N56" s="20" t="s">
        <v>327</v>
      </c>
      <c r="O56" s="18" t="s">
        <v>327</v>
      </c>
      <c r="P56" s="20" t="s">
        <v>327</v>
      </c>
      <c r="Q56" s="18" t="s">
        <v>327</v>
      </c>
      <c r="R56" s="20" t="s">
        <v>327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(349.0/B61*100)</f>
        <v/>
      </c>
      <c r="D61" s="19" t="n">
        <v>6176</v>
      </c>
      <c r="E61" s="18" t="n">
        <v>452.2598157</v>
      </c>
      <c r="F61" s="20" t="n">
        <v>3.17859445</v>
      </c>
      <c r="G61" s="18" t="n">
        <v>420.38859808</v>
      </c>
      <c r="H61" s="20" t="n">
        <v>6.73115247</v>
      </c>
      <c r="I61" s="18" t="n">
        <v>496.73326721</v>
      </c>
      <c r="J61" s="20" t="n">
        <v>2.83368749</v>
      </c>
      <c r="K61" s="18" t="s">
        <v>327</v>
      </c>
      <c r="L61" s="20" t="s">
        <v>327</v>
      </c>
      <c r="M61" s="18" t="s">
        <v>327</v>
      </c>
      <c r="N61" s="20" t="s">
        <v>327</v>
      </c>
      <c r="O61" s="18" t="s">
        <v>327</v>
      </c>
      <c r="P61" s="20" t="s">
        <v>327</v>
      </c>
      <c r="Q61" s="18" t="s">
        <v>327</v>
      </c>
      <c r="R61" s="20" t="s">
        <v>327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(661.0/B67*100)</f>
        <v/>
      </c>
      <c r="D67" s="19" t="n">
        <v>6310</v>
      </c>
      <c r="E67" s="18" t="n">
        <v>389.19026688</v>
      </c>
      <c r="F67" s="20" t="n">
        <v>2.71860897</v>
      </c>
      <c r="G67" s="18" t="n">
        <v>355.04360227</v>
      </c>
      <c r="H67" s="20" t="n">
        <v>4.52662818</v>
      </c>
      <c r="I67" s="18" t="n">
        <v>424.84261021</v>
      </c>
      <c r="J67" s="20" t="n">
        <v>3.11314025</v>
      </c>
      <c r="K67" s="18" t="s">
        <v>327</v>
      </c>
      <c r="L67" s="20" t="s">
        <v>327</v>
      </c>
      <c r="M67" s="18" t="s">
        <v>327</v>
      </c>
      <c r="N67" s="20" t="s">
        <v>327</v>
      </c>
      <c r="O67" s="18" t="s">
        <v>327</v>
      </c>
      <c r="P67" s="20" t="s">
        <v>327</v>
      </c>
      <c r="Q67" s="18" t="s">
        <v>327</v>
      </c>
      <c r="R67" s="20" t="s">
        <v>327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(441.0/B73*100)</f>
        <v/>
      </c>
      <c r="D73" s="19" t="n">
        <v>7808</v>
      </c>
      <c r="E73" s="18" t="n">
        <v>416.02167179</v>
      </c>
      <c r="F73" s="20" t="n">
        <v>2.6199758</v>
      </c>
      <c r="G73" s="18" t="n">
        <v>389.51569592</v>
      </c>
      <c r="H73" s="20" t="n">
        <v>3.1817079</v>
      </c>
      <c r="I73" s="18" t="n">
        <v>455.96812559</v>
      </c>
      <c r="J73" s="20" t="n">
        <v>3.95542286</v>
      </c>
      <c r="K73" s="18" t="s">
        <v>327</v>
      </c>
      <c r="L73" s="20" t="s">
        <v>327</v>
      </c>
      <c r="M73" s="18" t="s">
        <v>327</v>
      </c>
      <c r="N73" s="20" t="s">
        <v>327</v>
      </c>
      <c r="O73" s="18" t="s">
        <v>327</v>
      </c>
      <c r="P73" s="20" t="s">
        <v>327</v>
      </c>
      <c r="Q73" s="18" t="s">
        <v>327</v>
      </c>
      <c r="R73" s="20" t="s">
        <v>327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560</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453.4129176</v>
      </c>
      <c r="F7" s="20" t="n">
        <v>2.70054781</v>
      </c>
      <c r="G7" s="18" t="n">
        <v>543.96170778</v>
      </c>
      <c r="H7" s="20" t="n">
        <v>1.82743258</v>
      </c>
      <c r="I7" s="18" t="s">
        <v>327</v>
      </c>
      <c r="J7" s="20" t="s">
        <v>327</v>
      </c>
      <c r="K7" s="18" t="s">
        <v>327</v>
      </c>
      <c r="L7" s="20" t="s">
        <v>327</v>
      </c>
      <c r="M7" s="18" t="s">
        <v>327</v>
      </c>
      <c r="N7" s="20" t="s">
        <v>327</v>
      </c>
      <c r="O7" s="18" t="s">
        <v>327</v>
      </c>
      <c r="P7" s="20" t="s">
        <v>327</v>
      </c>
      <c r="Q7" s="18" t="n">
        <v>483.73284208</v>
      </c>
      <c r="R7" s="20" t="n">
        <v>3.29419582</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431.43715738</v>
      </c>
      <c r="F9" s="20" t="n">
        <v>6.8016288</v>
      </c>
      <c r="G9" s="18" t="n">
        <v>506.8255562</v>
      </c>
      <c r="H9" s="20" t="n">
        <v>4.11520963</v>
      </c>
      <c r="I9" s="18" t="s">
        <v>327</v>
      </c>
      <c r="J9" s="20" t="s">
        <v>327</v>
      </c>
      <c r="K9" s="18" t="s">
        <v>327</v>
      </c>
      <c r="L9" s="20" t="s">
        <v>327</v>
      </c>
      <c r="M9" s="18" t="n">
        <v>374.78530698</v>
      </c>
      <c r="N9" s="20" t="n">
        <v>11.62763904</v>
      </c>
      <c r="O9" s="18" t="s">
        <v>327</v>
      </c>
      <c r="P9" s="20" t="s">
        <v>327</v>
      </c>
      <c r="Q9" s="18" t="n">
        <v>445.31124141</v>
      </c>
      <c r="R9" s="20" t="n">
        <v>6.4216201</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(219.0/B13*100)</f>
        <v/>
      </c>
      <c r="D13" s="19" t="n">
        <v>6942</v>
      </c>
      <c r="E13" s="18" t="n">
        <v>517.6239253700001</v>
      </c>
      <c r="F13" s="20" t="n">
        <v>5.82312043</v>
      </c>
      <c r="G13" s="18" t="n">
        <v>512.24612081</v>
      </c>
      <c r="H13" s="20" t="n">
        <v>2.0877016</v>
      </c>
      <c r="I13" s="18" t="s">
        <v>327</v>
      </c>
      <c r="J13" s="20" t="s">
        <v>327</v>
      </c>
      <c r="K13" s="18" t="s">
        <v>327</v>
      </c>
      <c r="L13" s="20" t="s">
        <v>327</v>
      </c>
      <c r="M13" s="18" t="n">
        <v>436.36003517</v>
      </c>
      <c r="N13" s="20" t="n">
        <v>6.43426798</v>
      </c>
      <c r="O13" s="18" t="s">
        <v>327</v>
      </c>
      <c r="P13" s="20" t="s">
        <v>327</v>
      </c>
      <c r="Q13" s="18" t="n">
        <v>439.31891844</v>
      </c>
      <c r="R13" s="20" t="n">
        <v>5.07820256</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(68.0/B18*100)</f>
        <v/>
      </c>
      <c r="D18" s="19" t="n">
        <v>5464</v>
      </c>
      <c r="E18" s="18" t="n">
        <v>398.32965681</v>
      </c>
      <c r="F18" s="20" t="n">
        <v>6.62228175</v>
      </c>
      <c r="G18" s="18" t="n">
        <v>474.13129392</v>
      </c>
      <c r="H18" s="20" t="n">
        <v>3.59338123</v>
      </c>
      <c r="I18" s="18" t="s">
        <v>327</v>
      </c>
      <c r="J18" s="20" t="s">
        <v>327</v>
      </c>
      <c r="K18" s="18" t="s">
        <v>327</v>
      </c>
      <c r="L18" s="20" t="s">
        <v>327</v>
      </c>
      <c r="M18" s="18" t="s">
        <v>327</v>
      </c>
      <c r="N18" s="20" t="s">
        <v>327</v>
      </c>
      <c r="O18" s="18" t="s">
        <v>327</v>
      </c>
      <c r="P18" s="20" t="s">
        <v>327</v>
      </c>
      <c r="Q18" s="18" t="n">
        <v>425.66977597</v>
      </c>
      <c r="R18" s="20" t="n">
        <v>4.53979409</v>
      </c>
    </row>
    <row r="19" spans="1:18">
      <c r="A19" s="15" t="s">
        <v>339</v>
      </c>
      <c r="B19" s="17" t="n">
        <v>5658</v>
      </c>
      <c r="C19" s="18">
        <f>(373.0/B19*100)</f>
        <v/>
      </c>
      <c r="D19" s="19" t="n">
        <v>5285</v>
      </c>
      <c r="E19" s="18" t="n">
        <v>468.70981945</v>
      </c>
      <c r="F19" s="20" t="n">
        <v>4.97075394</v>
      </c>
      <c r="G19" s="18" t="n">
        <v>487.86895405</v>
      </c>
      <c r="H19" s="20" t="n">
        <v>2.43895795</v>
      </c>
      <c r="I19" s="18" t="s">
        <v>327</v>
      </c>
      <c r="J19" s="20" t="s">
        <v>327</v>
      </c>
      <c r="K19" s="18" t="s">
        <v>327</v>
      </c>
      <c r="L19" s="20" t="s">
        <v>327</v>
      </c>
      <c r="M19" s="18" t="s">
        <v>327</v>
      </c>
      <c r="N19" s="20" t="s">
        <v>327</v>
      </c>
      <c r="O19" s="18" t="s">
        <v>327</v>
      </c>
      <c r="P19" s="20" t="s">
        <v>327</v>
      </c>
      <c r="Q19" s="18" t="n">
        <v>439.03801876</v>
      </c>
      <c r="R19" s="20" t="n">
        <v>4.84758868</v>
      </c>
    </row>
    <row r="20" spans="1:18">
      <c r="A20" s="15" t="s">
        <v>340</v>
      </c>
      <c r="B20" s="17" t="n">
        <v>3371</v>
      </c>
      <c r="C20" s="18">
        <f>(83.0/B20*100)</f>
        <v/>
      </c>
      <c r="D20" s="19" t="n">
        <v>3288</v>
      </c>
      <c r="E20" s="18" t="n">
        <v>448.04956569</v>
      </c>
      <c r="F20" s="20" t="n">
        <v>7.92394634</v>
      </c>
      <c r="G20" s="18" t="n">
        <v>488.68682698</v>
      </c>
      <c r="H20" s="20" t="n">
        <v>1.81472512</v>
      </c>
      <c r="I20" s="18" t="s">
        <v>327</v>
      </c>
      <c r="J20" s="20" t="s">
        <v>327</v>
      </c>
      <c r="K20" s="18" t="s">
        <v>327</v>
      </c>
      <c r="L20" s="20" t="s">
        <v>327</v>
      </c>
      <c r="M20" s="18" t="s">
        <v>327</v>
      </c>
      <c r="N20" s="20" t="s">
        <v>327</v>
      </c>
      <c r="O20" s="18" t="s">
        <v>327</v>
      </c>
      <c r="P20" s="20" t="s">
        <v>327</v>
      </c>
      <c r="Q20" s="18" t="n">
        <v>422.78911595</v>
      </c>
      <c r="R20" s="20" t="n">
        <v>3.2454386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(11583.0/B23*100)</f>
        <v/>
      </c>
      <c r="D23" s="19" t="n">
        <v>0</v>
      </c>
      <c r="E23" s="18" t="s">
        <v>327</v>
      </c>
      <c r="F23" s="20" t="s">
        <v>327</v>
      </c>
      <c r="G23" s="18" t="s">
        <v>327</v>
      </c>
      <c r="H23" s="20" t="s">
        <v>327</v>
      </c>
      <c r="I23" s="18" t="s">
        <v>327</v>
      </c>
      <c r="J23" s="20" t="s">
        <v>327</v>
      </c>
      <c r="K23" s="18" t="s">
        <v>327</v>
      </c>
      <c r="L23" s="20" t="s">
        <v>327</v>
      </c>
      <c r="M23" s="18" t="s">
        <v>327</v>
      </c>
      <c r="N23" s="20" t="s">
        <v>327</v>
      </c>
      <c r="O23" s="18" t="s">
        <v>327</v>
      </c>
      <c r="P23" s="20" t="s">
        <v>327</v>
      </c>
      <c r="Q23" s="18" t="s">
        <v>327</v>
      </c>
      <c r="R23" s="20" t="s">
        <v>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(39.0/B25*100)</f>
        <v/>
      </c>
      <c r="D25" s="19" t="n">
        <v>5542</v>
      </c>
      <c r="E25" s="18" t="n">
        <v>506.31026989</v>
      </c>
      <c r="F25" s="20" t="n">
        <v>3.83773055</v>
      </c>
      <c r="G25" s="18" t="n">
        <v>529.59087788</v>
      </c>
      <c r="H25" s="20" t="n">
        <v>3.15789829</v>
      </c>
      <c r="I25" s="18" t="s">
        <v>327</v>
      </c>
      <c r="J25" s="20" t="s">
        <v>327</v>
      </c>
      <c r="K25" s="18" t="s">
        <v>327</v>
      </c>
      <c r="L25" s="20" t="s">
        <v>327</v>
      </c>
      <c r="M25" s="18" t="s">
        <v>327</v>
      </c>
      <c r="N25" s="20" t="s">
        <v>327</v>
      </c>
      <c r="O25" s="18" t="s">
        <v>327</v>
      </c>
      <c r="P25" s="20" t="s">
        <v>327</v>
      </c>
      <c r="Q25" s="18" t="n">
        <v>479.78126771</v>
      </c>
      <c r="R25" s="20" t="n">
        <v>5.96144522</v>
      </c>
    </row>
    <row r="26" spans="1:18">
      <c r="A26" s="15" t="s">
        <v>346</v>
      </c>
      <c r="B26" s="17" t="n">
        <v>4869</v>
      </c>
      <c r="C26" s="18">
        <f>(215.0/B26*100)</f>
        <v/>
      </c>
      <c r="D26" s="19" t="n">
        <v>4654</v>
      </c>
      <c r="E26" s="18" t="n">
        <v>498.56019455</v>
      </c>
      <c r="F26" s="20" t="n">
        <v>2.53095829</v>
      </c>
      <c r="G26" s="18" t="n">
        <v>497.37804862</v>
      </c>
      <c r="H26" s="20" t="n">
        <v>1.91238629</v>
      </c>
      <c r="I26" s="18" t="s">
        <v>327</v>
      </c>
      <c r="J26" s="20" t="s">
        <v>327</v>
      </c>
      <c r="K26" s="18" t="s">
        <v>327</v>
      </c>
      <c r="L26" s="20" t="s">
        <v>327</v>
      </c>
      <c r="M26" s="18" t="s">
        <v>327</v>
      </c>
      <c r="N26" s="20" t="s">
        <v>327</v>
      </c>
      <c r="O26" s="18" t="s">
        <v>327</v>
      </c>
      <c r="P26" s="20" t="s">
        <v>327</v>
      </c>
      <c r="Q26" s="18" t="n">
        <v>464.88540431</v>
      </c>
      <c r="R26" s="20" t="n">
        <v>3.25695113</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(51.0/B32*100)</f>
        <v/>
      </c>
      <c r="D32" s="19" t="n">
        <v>4427</v>
      </c>
      <c r="E32" s="18" t="n">
        <v>500.30846364</v>
      </c>
      <c r="F32" s="20" t="n">
        <v>3.11792758</v>
      </c>
      <c r="G32" s="18" t="n">
        <v>507.4096181</v>
      </c>
      <c r="H32" s="20" t="n">
        <v>3.03538712</v>
      </c>
      <c r="I32" s="18" t="s">
        <v>327</v>
      </c>
      <c r="J32" s="20" t="s">
        <v>327</v>
      </c>
      <c r="K32" s="18" t="s">
        <v>327</v>
      </c>
      <c r="L32" s="20" t="s">
        <v>327</v>
      </c>
      <c r="M32" s="18" t="s">
        <v>327</v>
      </c>
      <c r="N32" s="20" t="s">
        <v>327</v>
      </c>
      <c r="O32" s="18" t="s">
        <v>327</v>
      </c>
      <c r="P32" s="20" t="s">
        <v>327</v>
      </c>
      <c r="Q32" s="18" t="n">
        <v>480.52938074</v>
      </c>
      <c r="R32" s="20" t="n">
        <v>5.4381729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(177.0/B34*100)</f>
        <v/>
      </c>
      <c r="D34" s="19" t="n">
        <v>6173</v>
      </c>
      <c r="E34" s="18" t="n">
        <v>435.74585265</v>
      </c>
      <c r="F34" s="20" t="n">
        <v>4.1371315</v>
      </c>
      <c r="G34" s="18" t="n">
        <v>482.04655609</v>
      </c>
      <c r="H34" s="20" t="n">
        <v>2.63356852</v>
      </c>
      <c r="I34" s="18" t="s">
        <v>327</v>
      </c>
      <c r="J34" s="20" t="s">
        <v>327</v>
      </c>
      <c r="K34" s="18" t="s">
        <v>327</v>
      </c>
      <c r="L34" s="20" t="s">
        <v>327</v>
      </c>
      <c r="M34" s="18" t="n">
        <v>306.56969545</v>
      </c>
      <c r="N34" s="20" t="n">
        <v>10.27624616</v>
      </c>
      <c r="O34" s="18" t="s">
        <v>327</v>
      </c>
      <c r="P34" s="20" t="s">
        <v>327</v>
      </c>
      <c r="Q34" s="18" t="n">
        <v>442.50396929</v>
      </c>
      <c r="R34" s="20" t="n">
        <v>3.9020835</v>
      </c>
    </row>
    <row r="35" spans="1:18">
      <c r="A35" s="15" t="s">
        <v>355</v>
      </c>
      <c r="B35" s="17" t="n">
        <v>6406</v>
      </c>
      <c r="C35" s="18">
        <f>(160.0/B35*100)</f>
        <v/>
      </c>
      <c r="D35" s="19" t="n">
        <v>6246</v>
      </c>
      <c r="E35" s="18" t="n">
        <v>531.71900635</v>
      </c>
      <c r="F35" s="20" t="n">
        <v>5.21540741</v>
      </c>
      <c r="G35" s="18" t="n">
        <v>520.4479547</v>
      </c>
      <c r="H35" s="20" t="n">
        <v>1.76707211</v>
      </c>
      <c r="I35" s="18" t="s">
        <v>327</v>
      </c>
      <c r="J35" s="20" t="s">
        <v>327</v>
      </c>
      <c r="K35" s="18" t="s">
        <v>327</v>
      </c>
      <c r="L35" s="20" t="s">
        <v>327</v>
      </c>
      <c r="M35" s="18" t="n">
        <v>374.85244494</v>
      </c>
      <c r="N35" s="20" t="n">
        <v>5.84040672</v>
      </c>
      <c r="O35" s="18" t="s">
        <v>327</v>
      </c>
      <c r="P35" s="20" t="s">
        <v>327</v>
      </c>
      <c r="Q35" s="18" t="n">
        <v>480.80548576</v>
      </c>
      <c r="R35" s="20" t="n">
        <v>3.59562785</v>
      </c>
    </row>
    <row r="36" spans="1:18">
      <c r="A36" s="15" t="s">
        <v>356</v>
      </c>
      <c r="B36" s="17" t="n">
        <v>6736</v>
      </c>
      <c r="C36" s="18">
        <f>(173.0/B36*100)</f>
        <v/>
      </c>
      <c r="D36" s="19" t="n">
        <v>6563</v>
      </c>
      <c r="E36" s="18" t="n">
        <v>487.62209728</v>
      </c>
      <c r="F36" s="20" t="n">
        <v>3.56823424</v>
      </c>
      <c r="G36" s="18" t="n">
        <v>505.099423</v>
      </c>
      <c r="H36" s="20" t="n">
        <v>2.14540521</v>
      </c>
      <c r="I36" s="18" t="s">
        <v>327</v>
      </c>
      <c r="J36" s="20" t="s">
        <v>327</v>
      </c>
      <c r="K36" s="18" t="s">
        <v>327</v>
      </c>
      <c r="L36" s="20" t="s">
        <v>327</v>
      </c>
      <c r="M36" s="18" t="s">
        <v>327</v>
      </c>
      <c r="N36" s="20" t="s">
        <v>327</v>
      </c>
      <c r="O36" s="18" t="s">
        <v>327</v>
      </c>
      <c r="P36" s="20" t="s">
        <v>327</v>
      </c>
      <c r="Q36" s="18" t="n">
        <v>466.23334044</v>
      </c>
      <c r="R36" s="20" t="n">
        <v>3.54186116</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(5849.0/B40*100)</f>
        <v/>
      </c>
      <c r="D40" s="19" t="n">
        <v>8308</v>
      </c>
      <c r="E40" s="18" t="n">
        <v>478.61360652</v>
      </c>
      <c r="F40" s="20" t="n">
        <v>4.16598846</v>
      </c>
      <c r="G40" s="18" t="n">
        <v>541.9943774</v>
      </c>
      <c r="H40" s="20" t="n">
        <v>2.89956862</v>
      </c>
      <c r="I40" s="18" t="s">
        <v>327</v>
      </c>
      <c r="J40" s="20" t="s">
        <v>327</v>
      </c>
      <c r="K40" s="18" t="s">
        <v>327</v>
      </c>
      <c r="L40" s="20" t="s">
        <v>327</v>
      </c>
      <c r="M40" s="18" t="n">
        <v>496.75531263</v>
      </c>
      <c r="N40" s="20" t="n">
        <v>2.35939816</v>
      </c>
      <c r="O40" s="18" t="s">
        <v>327</v>
      </c>
      <c r="P40" s="20" t="s">
        <v>327</v>
      </c>
      <c r="Q40" s="18" t="n">
        <v>456.90701305</v>
      </c>
      <c r="R40" s="20" t="n">
        <v>4.62507588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(381.0/B47*100)</f>
        <v/>
      </c>
      <c r="D47" s="19" t="n">
        <v>5547</v>
      </c>
      <c r="E47" s="18" t="n">
        <v>421.08558998</v>
      </c>
      <c r="F47" s="20" t="n">
        <v>4.69576726</v>
      </c>
      <c r="G47" s="18" t="n">
        <v>477.69723236</v>
      </c>
      <c r="H47" s="20" t="n">
        <v>4.58286555</v>
      </c>
      <c r="I47" s="18" t="s">
        <v>327</v>
      </c>
      <c r="J47" s="20" t="s">
        <v>327</v>
      </c>
      <c r="K47" s="18" t="s">
        <v>327</v>
      </c>
      <c r="L47" s="20" t="s">
        <v>327</v>
      </c>
      <c r="M47" s="18" t="s">
        <v>327</v>
      </c>
      <c r="N47" s="20" t="s">
        <v>327</v>
      </c>
      <c r="O47" s="18" t="s">
        <v>327</v>
      </c>
      <c r="P47" s="20" t="s">
        <v>327</v>
      </c>
      <c r="Q47" s="18" t="n">
        <v>434.09789218</v>
      </c>
      <c r="R47" s="20" t="n">
        <v>5.15229802</v>
      </c>
    </row>
    <row r="48" spans="1:18">
      <c r="A48" s="15" t="s">
        <v>368</v>
      </c>
      <c r="B48" s="17" t="n">
        <v>9841</v>
      </c>
      <c r="C48" s="18">
        <f>(36.0/B48*100)</f>
        <v/>
      </c>
      <c r="D48" s="19" t="n">
        <v>9805</v>
      </c>
      <c r="E48" s="18" t="n">
        <v>490.16900995</v>
      </c>
      <c r="F48" s="20" t="n">
        <v>8.959895510000001</v>
      </c>
      <c r="G48" s="18" t="n">
        <v>530.7627889300001</v>
      </c>
      <c r="H48" s="20" t="n">
        <v>4.32465971</v>
      </c>
      <c r="I48" s="18" t="s">
        <v>327</v>
      </c>
      <c r="J48" s="20" t="s">
        <v>327</v>
      </c>
      <c r="K48" s="18" t="s">
        <v>327</v>
      </c>
      <c r="L48" s="20" t="s">
        <v>327</v>
      </c>
      <c r="M48" s="18" t="s">
        <v>327</v>
      </c>
      <c r="N48" s="20" t="s">
        <v>327</v>
      </c>
      <c r="O48" s="18" t="s">
        <v>327</v>
      </c>
      <c r="P48" s="20" t="s">
        <v>327</v>
      </c>
      <c r="Q48" s="18" t="n">
        <v>485.62216584</v>
      </c>
      <c r="R48" s="20" t="n">
        <v>5.64661683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(178.0/B52*100)</f>
        <v/>
      </c>
      <c r="D52" s="19" t="n">
        <v>5631</v>
      </c>
      <c r="E52" s="18" t="n">
        <v>443.89455628</v>
      </c>
      <c r="F52" s="20" t="n">
        <v>5.14169491</v>
      </c>
      <c r="G52" s="18" t="n">
        <v>489.91965518</v>
      </c>
      <c r="H52" s="20" t="n">
        <v>2.25234371</v>
      </c>
      <c r="I52" s="18" t="s">
        <v>327</v>
      </c>
      <c r="J52" s="20" t="s">
        <v>327</v>
      </c>
      <c r="K52" s="18" t="s">
        <v>327</v>
      </c>
      <c r="L52" s="20" t="s">
        <v>327</v>
      </c>
      <c r="M52" s="18" t="s">
        <v>327</v>
      </c>
      <c r="N52" s="20" t="s">
        <v>327</v>
      </c>
      <c r="O52" s="18" t="s">
        <v>327</v>
      </c>
      <c r="P52" s="20" t="s">
        <v>327</v>
      </c>
      <c r="Q52" s="18" t="n">
        <v>431.70580707</v>
      </c>
      <c r="R52" s="20" t="n">
        <v>3.90401829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498.35050061</v>
      </c>
      <c r="F56" s="20" t="n">
        <v>4.84993252</v>
      </c>
      <c r="G56" s="18" t="n">
        <v>532.8662816900001</v>
      </c>
      <c r="H56" s="20" t="n">
        <v>2.46196011</v>
      </c>
      <c r="I56" s="18" t="s">
        <v>327</v>
      </c>
      <c r="J56" s="20" t="s">
        <v>327</v>
      </c>
      <c r="K56" s="18" t="s">
        <v>327</v>
      </c>
      <c r="L56" s="20" t="s">
        <v>327</v>
      </c>
      <c r="M56" s="18" t="s">
        <v>327</v>
      </c>
      <c r="N56" s="20" t="s">
        <v>327</v>
      </c>
      <c r="O56" s="18" t="s">
        <v>327</v>
      </c>
      <c r="P56" s="20" t="s">
        <v>327</v>
      </c>
      <c r="Q56" s="18" t="n">
        <v>504.2422882</v>
      </c>
      <c r="R56" s="20" t="n">
        <v>5.02651707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(356.0/B61*100)</f>
        <v/>
      </c>
      <c r="D61" s="19" t="n">
        <v>6169</v>
      </c>
      <c r="E61" s="18" t="n">
        <v>454.04510594</v>
      </c>
      <c r="F61" s="20" t="n">
        <v>5.02059985</v>
      </c>
      <c r="G61" s="18" t="n">
        <v>491.50438121</v>
      </c>
      <c r="H61" s="20" t="n">
        <v>2.53494536</v>
      </c>
      <c r="I61" s="18" t="s">
        <v>327</v>
      </c>
      <c r="J61" s="20" t="s">
        <v>327</v>
      </c>
      <c r="K61" s="18" t="s">
        <v>327</v>
      </c>
      <c r="L61" s="20" t="s">
        <v>327</v>
      </c>
      <c r="M61" s="18" t="s">
        <v>327</v>
      </c>
      <c r="N61" s="20" t="s">
        <v>327</v>
      </c>
      <c r="O61" s="18" t="s">
        <v>327</v>
      </c>
      <c r="P61" s="20" t="s">
        <v>327</v>
      </c>
      <c r="Q61" s="18" t="n">
        <v>439.26846849</v>
      </c>
      <c r="R61" s="20" t="n">
        <v>4.1498982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(730.0/B67*100)</f>
        <v/>
      </c>
      <c r="D67" s="19" t="n">
        <v>6241</v>
      </c>
      <c r="E67" s="18" t="n">
        <v>376.71637202</v>
      </c>
      <c r="F67" s="20" t="n">
        <v>2.77239011</v>
      </c>
      <c r="G67" s="18" t="n">
        <v>416.77543808</v>
      </c>
      <c r="H67" s="20" t="n">
        <v>2.74320448</v>
      </c>
      <c r="I67" s="18" t="s">
        <v>327</v>
      </c>
      <c r="J67" s="20" t="s">
        <v>327</v>
      </c>
      <c r="K67" s="18" t="s">
        <v>327</v>
      </c>
      <c r="L67" s="20" t="s">
        <v>327</v>
      </c>
      <c r="M67" s="18" t="s">
        <v>327</v>
      </c>
      <c r="N67" s="20" t="s">
        <v>327</v>
      </c>
      <c r="O67" s="18" t="s">
        <v>327</v>
      </c>
      <c r="P67" s="20" t="s">
        <v>327</v>
      </c>
      <c r="Q67" s="18" t="n">
        <v>392.22817468</v>
      </c>
      <c r="R67" s="20" t="n">
        <v>4.5025167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(463.0/B73*100)</f>
        <v/>
      </c>
      <c r="D73" s="19" t="n">
        <v>7786</v>
      </c>
      <c r="E73" s="18" t="n">
        <v>406.53208537</v>
      </c>
      <c r="F73" s="20" t="n">
        <v>3.0430387</v>
      </c>
      <c r="G73" s="18" t="n">
        <v>444.56285539</v>
      </c>
      <c r="H73" s="20" t="n">
        <v>3.53637244</v>
      </c>
      <c r="I73" s="18" t="s">
        <v>327</v>
      </c>
      <c r="J73" s="20" t="s">
        <v>327</v>
      </c>
      <c r="K73" s="18" t="s">
        <v>327</v>
      </c>
      <c r="L73" s="20" t="s">
        <v>327</v>
      </c>
      <c r="M73" s="18" t="s">
        <v>327</v>
      </c>
      <c r="N73" s="20" t="s">
        <v>327</v>
      </c>
      <c r="O73" s="18" t="s">
        <v>327</v>
      </c>
      <c r="P73" s="20" t="s">
        <v>327</v>
      </c>
      <c r="Q73" s="18" t="n">
        <v>417.58419243</v>
      </c>
      <c r="R73" s="20" t="n">
        <v>4.02387898</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490.84298471</v>
      </c>
      <c r="F7" s="20" t="n">
        <v>2.62953343</v>
      </c>
      <c r="G7" s="18" t="n">
        <v>542.84928231</v>
      </c>
      <c r="H7" s="20" t="n">
        <v>2.00000212</v>
      </c>
      <c r="I7" s="18" t="s">
        <v>327</v>
      </c>
      <c r="J7" s="20" t="s">
        <v>327</v>
      </c>
      <c r="K7" s="18" t="s">
        <v>327</v>
      </c>
      <c r="L7" s="20" t="s">
        <v>327</v>
      </c>
      <c r="M7" s="18" t="s">
        <v>327</v>
      </c>
      <c r="N7" s="20" t="s">
        <v>327</v>
      </c>
      <c r="O7" s="18" t="s">
        <v>327</v>
      </c>
      <c r="P7" s="20" t="s">
        <v>327</v>
      </c>
      <c r="Q7" s="18" t="n">
        <v>479.04601626</v>
      </c>
      <c r="R7" s="20" t="n">
        <v>3.64758758</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451.47891103</v>
      </c>
      <c r="F9" s="20" t="n">
        <v>4.93762568</v>
      </c>
      <c r="G9" s="18" t="n">
        <v>514.5679685699999</v>
      </c>
      <c r="H9" s="20" t="n">
        <v>3.96921827</v>
      </c>
      <c r="I9" s="18" t="s">
        <v>327</v>
      </c>
      <c r="J9" s="20" t="s">
        <v>327</v>
      </c>
      <c r="K9" s="18" t="s">
        <v>327</v>
      </c>
      <c r="L9" s="20" t="s">
        <v>327</v>
      </c>
      <c r="M9" s="18" t="n">
        <v>374.78530698</v>
      </c>
      <c r="N9" s="20" t="n">
        <v>11.62763904</v>
      </c>
      <c r="O9" s="18" t="s">
        <v>327</v>
      </c>
      <c r="P9" s="20" t="s">
        <v>327</v>
      </c>
      <c r="Q9" s="18" t="n">
        <v>442.33071385</v>
      </c>
      <c r="R9" s="20" t="n">
        <v>7.01109153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(219.0/B13*100)</f>
        <v/>
      </c>
      <c r="D13" s="19" t="n">
        <v>6942</v>
      </c>
      <c r="E13" s="18" t="n">
        <v>502.20637537</v>
      </c>
      <c r="F13" s="20" t="n">
        <v>4.01141368</v>
      </c>
      <c r="G13" s="18" t="n">
        <v>514.3948216799999</v>
      </c>
      <c r="H13" s="20" t="n">
        <v>2.17943133</v>
      </c>
      <c r="I13" s="18" t="s">
        <v>327</v>
      </c>
      <c r="J13" s="20" t="s">
        <v>327</v>
      </c>
      <c r="K13" s="18" t="s">
        <v>327</v>
      </c>
      <c r="L13" s="20" t="s">
        <v>327</v>
      </c>
      <c r="M13" s="18" t="n">
        <v>436.36003517</v>
      </c>
      <c r="N13" s="20" t="n">
        <v>6.43426798</v>
      </c>
      <c r="O13" s="18" t="s">
        <v>327</v>
      </c>
      <c r="P13" s="20" t="s">
        <v>327</v>
      </c>
      <c r="Q13" s="18" t="n">
        <v>431.56390246</v>
      </c>
      <c r="R13" s="20" t="n">
        <v>4.7925487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(68.0/B18*100)</f>
        <v/>
      </c>
      <c r="D18" s="19" t="n">
        <v>5464</v>
      </c>
      <c r="E18" s="18" t="n">
        <v>424.08805857</v>
      </c>
      <c r="F18" s="20" t="n">
        <v>5.17783777</v>
      </c>
      <c r="G18" s="18" t="n">
        <v>476.59209666</v>
      </c>
      <c r="H18" s="20" t="n">
        <v>3.466069</v>
      </c>
      <c r="I18" s="18" t="s">
        <v>327</v>
      </c>
      <c r="J18" s="20" t="s">
        <v>327</v>
      </c>
      <c r="K18" s="18" t="s">
        <v>327</v>
      </c>
      <c r="L18" s="20" t="s">
        <v>327</v>
      </c>
      <c r="M18" s="18" t="s">
        <v>327</v>
      </c>
      <c r="N18" s="20" t="s">
        <v>327</v>
      </c>
      <c r="O18" s="18" t="s">
        <v>327</v>
      </c>
      <c r="P18" s="20" t="s">
        <v>327</v>
      </c>
      <c r="Q18" s="18" t="n">
        <v>425.7827206</v>
      </c>
      <c r="R18" s="20" t="n">
        <v>4.91872861</v>
      </c>
    </row>
    <row r="19" spans="1:18">
      <c r="A19" s="15" t="s">
        <v>339</v>
      </c>
      <c r="B19" s="17" t="n">
        <v>5658</v>
      </c>
      <c r="C19" s="18">
        <f>(373.0/B19*100)</f>
        <v/>
      </c>
      <c r="D19" s="19" t="n">
        <v>5285</v>
      </c>
      <c r="E19" s="18" t="n">
        <v>486.6420434</v>
      </c>
      <c r="F19" s="20" t="n">
        <v>4.79083962</v>
      </c>
      <c r="G19" s="18" t="n">
        <v>482.6913948</v>
      </c>
      <c r="H19" s="20" t="n">
        <v>2.48564028</v>
      </c>
      <c r="I19" s="18" t="s">
        <v>327</v>
      </c>
      <c r="J19" s="20" t="s">
        <v>327</v>
      </c>
      <c r="K19" s="18" t="s">
        <v>327</v>
      </c>
      <c r="L19" s="20" t="s">
        <v>327</v>
      </c>
      <c r="M19" s="18" t="s">
        <v>327</v>
      </c>
      <c r="N19" s="20" t="s">
        <v>327</v>
      </c>
      <c r="O19" s="18" t="s">
        <v>327</v>
      </c>
      <c r="P19" s="20" t="s">
        <v>327</v>
      </c>
      <c r="Q19" s="18" t="n">
        <v>426.91420505</v>
      </c>
      <c r="R19" s="20" t="n">
        <v>5.00158705</v>
      </c>
    </row>
    <row r="20" spans="1:18">
      <c r="A20" s="15" t="s">
        <v>340</v>
      </c>
      <c r="B20" s="17" t="n">
        <v>3371</v>
      </c>
      <c r="C20" s="18">
        <f>(83.0/B20*100)</f>
        <v/>
      </c>
      <c r="D20" s="19" t="n">
        <v>3288</v>
      </c>
      <c r="E20" s="18" t="n">
        <v>450.20172162</v>
      </c>
      <c r="F20" s="20" t="n">
        <v>3.41600075</v>
      </c>
      <c r="G20" s="18" t="n">
        <v>494.58693645</v>
      </c>
      <c r="H20" s="20" t="n">
        <v>2.11721084</v>
      </c>
      <c r="I20" s="18" t="s">
        <v>327</v>
      </c>
      <c r="J20" s="20" t="s">
        <v>327</v>
      </c>
      <c r="K20" s="18" t="s">
        <v>327</v>
      </c>
      <c r="L20" s="20" t="s">
        <v>327</v>
      </c>
      <c r="M20" s="18" t="s">
        <v>327</v>
      </c>
      <c r="N20" s="20" t="s">
        <v>327</v>
      </c>
      <c r="O20" s="18" t="s">
        <v>327</v>
      </c>
      <c r="P20" s="20" t="s">
        <v>327</v>
      </c>
      <c r="Q20" s="18" t="n">
        <v>420.66979479</v>
      </c>
      <c r="R20" s="20" t="n">
        <v>4.27013654</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(744.0/B23*100)</f>
        <v/>
      </c>
      <c r="D23" s="19" t="n">
        <v>10839</v>
      </c>
      <c r="E23" s="18" t="n">
        <v>448.19154811</v>
      </c>
      <c r="F23" s="20" t="n">
        <v>4.05069637</v>
      </c>
      <c r="G23" s="18" t="n">
        <v>498.51167455</v>
      </c>
      <c r="H23" s="20" t="n">
        <v>2.73216599</v>
      </c>
      <c r="I23" s="18" t="s">
        <v>327</v>
      </c>
      <c r="J23" s="20" t="s">
        <v>327</v>
      </c>
      <c r="K23" s="18" t="s">
        <v>327</v>
      </c>
      <c r="L23" s="20" t="s">
        <v>327</v>
      </c>
      <c r="M23" s="18" t="s">
        <v>327</v>
      </c>
      <c r="N23" s="20" t="s">
        <v>327</v>
      </c>
      <c r="O23" s="18" t="s">
        <v>327</v>
      </c>
      <c r="P23" s="20" t="s">
        <v>327</v>
      </c>
      <c r="Q23" s="18" t="n">
        <v>434.64083269</v>
      </c>
      <c r="R23" s="20" t="n">
        <v>4.15682126</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(39.0/B25*100)</f>
        <v/>
      </c>
      <c r="D25" s="19" t="n">
        <v>5542</v>
      </c>
      <c r="E25" s="18" t="n">
        <v>522.12414338</v>
      </c>
      <c r="F25" s="20" t="n">
        <v>3.12901346</v>
      </c>
      <c r="G25" s="18" t="n">
        <v>509.75506815</v>
      </c>
      <c r="H25" s="20" t="n">
        <v>4.04471753</v>
      </c>
      <c r="I25" s="18" t="s">
        <v>327</v>
      </c>
      <c r="J25" s="20" t="s">
        <v>327</v>
      </c>
      <c r="K25" s="18" t="s">
        <v>327</v>
      </c>
      <c r="L25" s="20" t="s">
        <v>327</v>
      </c>
      <c r="M25" s="18" t="s">
        <v>327</v>
      </c>
      <c r="N25" s="20" t="s">
        <v>327</v>
      </c>
      <c r="O25" s="18" t="s">
        <v>327</v>
      </c>
      <c r="P25" s="20" t="s">
        <v>327</v>
      </c>
      <c r="Q25" s="18" t="n">
        <v>447.14853375</v>
      </c>
      <c r="R25" s="20" t="n">
        <v>8.491438909999999</v>
      </c>
    </row>
    <row r="26" spans="1:18">
      <c r="A26" s="15" t="s">
        <v>346</v>
      </c>
      <c r="B26" s="17" t="n">
        <v>4869</v>
      </c>
      <c r="C26" s="18">
        <f>(215.0/B26*100)</f>
        <v/>
      </c>
      <c r="D26" s="19" t="n">
        <v>4654</v>
      </c>
      <c r="E26" s="18" t="n">
        <v>500.42221738</v>
      </c>
      <c r="F26" s="20" t="n">
        <v>2.04365387</v>
      </c>
      <c r="G26" s="18" t="n">
        <v>490.43863926</v>
      </c>
      <c r="H26" s="20" t="n">
        <v>2.54529501</v>
      </c>
      <c r="I26" s="18" t="s">
        <v>327</v>
      </c>
      <c r="J26" s="20" t="s">
        <v>327</v>
      </c>
      <c r="K26" s="18" t="s">
        <v>327</v>
      </c>
      <c r="L26" s="20" t="s">
        <v>327</v>
      </c>
      <c r="M26" s="18" t="s">
        <v>327</v>
      </c>
      <c r="N26" s="20" t="s">
        <v>327</v>
      </c>
      <c r="O26" s="18" t="s">
        <v>327</v>
      </c>
      <c r="P26" s="20" t="s">
        <v>327</v>
      </c>
      <c r="Q26" s="18" t="n">
        <v>449.74982026</v>
      </c>
      <c r="R26" s="20" t="n">
        <v>3.83209142</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(51.0/B32*100)</f>
        <v/>
      </c>
      <c r="D32" s="19" t="n">
        <v>4427</v>
      </c>
      <c r="E32" s="18" t="n">
        <v>506.79272386</v>
      </c>
      <c r="F32" s="20" t="n">
        <v>2.47563903</v>
      </c>
      <c r="G32" s="18" t="n">
        <v>490.27334695</v>
      </c>
      <c r="H32" s="20" t="n">
        <v>4.40871294</v>
      </c>
      <c r="I32" s="18" t="s">
        <v>327</v>
      </c>
      <c r="J32" s="20" t="s">
        <v>327</v>
      </c>
      <c r="K32" s="18" t="s">
        <v>327</v>
      </c>
      <c r="L32" s="20" t="s">
        <v>327</v>
      </c>
      <c r="M32" s="18" t="s">
        <v>327</v>
      </c>
      <c r="N32" s="20" t="s">
        <v>327</v>
      </c>
      <c r="O32" s="18" t="s">
        <v>327</v>
      </c>
      <c r="P32" s="20" t="s">
        <v>327</v>
      </c>
      <c r="Q32" s="18" t="n">
        <v>447.43068151</v>
      </c>
      <c r="R32" s="20" t="n">
        <v>7.00728753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(177.0/B34*100)</f>
        <v/>
      </c>
      <c r="D34" s="19" t="n">
        <v>6173</v>
      </c>
      <c r="E34" s="18" t="n">
        <v>454.18688094</v>
      </c>
      <c r="F34" s="20" t="n">
        <v>3.03726043</v>
      </c>
      <c r="G34" s="18" t="n">
        <v>481.18557357</v>
      </c>
      <c r="H34" s="20" t="n">
        <v>2.88313667</v>
      </c>
      <c r="I34" s="18" t="s">
        <v>327</v>
      </c>
      <c r="J34" s="20" t="s">
        <v>327</v>
      </c>
      <c r="K34" s="18" t="s">
        <v>327</v>
      </c>
      <c r="L34" s="20" t="s">
        <v>327</v>
      </c>
      <c r="M34" s="18" t="n">
        <v>306.56969545</v>
      </c>
      <c r="N34" s="20" t="n">
        <v>10.27624616</v>
      </c>
      <c r="O34" s="18" t="s">
        <v>327</v>
      </c>
      <c r="P34" s="20" t="s">
        <v>327</v>
      </c>
      <c r="Q34" s="18" t="n">
        <v>433.8915557</v>
      </c>
      <c r="R34" s="20" t="n">
        <v>4.87312162</v>
      </c>
    </row>
    <row r="35" spans="1:18">
      <c r="A35" s="15" t="s">
        <v>355</v>
      </c>
      <c r="B35" s="17" t="n">
        <v>6406</v>
      </c>
      <c r="C35" s="18">
        <f>(160.0/B35*100)</f>
        <v/>
      </c>
      <c r="D35" s="19" t="n">
        <v>6246</v>
      </c>
      <c r="E35" s="18" t="n">
        <v>535.33311487</v>
      </c>
      <c r="F35" s="20" t="n">
        <v>3.08962337</v>
      </c>
      <c r="G35" s="18" t="n">
        <v>513.58322881</v>
      </c>
      <c r="H35" s="20" t="n">
        <v>2.01303159</v>
      </c>
      <c r="I35" s="18" t="s">
        <v>327</v>
      </c>
      <c r="J35" s="20" t="s">
        <v>327</v>
      </c>
      <c r="K35" s="18" t="s">
        <v>327</v>
      </c>
      <c r="L35" s="20" t="s">
        <v>327</v>
      </c>
      <c r="M35" s="18" t="n">
        <v>374.85244494</v>
      </c>
      <c r="N35" s="20" t="n">
        <v>5.84040672</v>
      </c>
      <c r="O35" s="18" t="s">
        <v>327</v>
      </c>
      <c r="P35" s="20" t="s">
        <v>327</v>
      </c>
      <c r="Q35" s="18" t="n">
        <v>472.29542982</v>
      </c>
      <c r="R35" s="20" t="n">
        <v>4.14908499</v>
      </c>
    </row>
    <row r="36" spans="1:18">
      <c r="A36" s="15" t="s">
        <v>356</v>
      </c>
      <c r="B36" s="17" t="n">
        <v>6736</v>
      </c>
      <c r="C36" s="18">
        <f>(173.0/B36*100)</f>
        <v/>
      </c>
      <c r="D36" s="19" t="n">
        <v>6563</v>
      </c>
      <c r="E36" s="18" t="n">
        <v>493.37150311</v>
      </c>
      <c r="F36" s="20" t="n">
        <v>2.64668683</v>
      </c>
      <c r="G36" s="18" t="n">
        <v>505.42869368</v>
      </c>
      <c r="H36" s="20" t="n">
        <v>2.33190254</v>
      </c>
      <c r="I36" s="18" t="s">
        <v>327</v>
      </c>
      <c r="J36" s="20" t="s">
        <v>327</v>
      </c>
      <c r="K36" s="18" t="s">
        <v>327</v>
      </c>
      <c r="L36" s="20" t="s">
        <v>327</v>
      </c>
      <c r="M36" s="18" t="s">
        <v>327</v>
      </c>
      <c r="N36" s="20" t="s">
        <v>327</v>
      </c>
      <c r="O36" s="18" t="s">
        <v>327</v>
      </c>
      <c r="P36" s="20" t="s">
        <v>327</v>
      </c>
      <c r="Q36" s="18" t="n">
        <v>458.66598925</v>
      </c>
      <c r="R36" s="20" t="n">
        <v>4.17822609</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(5849.0/B40*100)</f>
        <v/>
      </c>
      <c r="D40" s="19" t="n">
        <v>8308</v>
      </c>
      <c r="E40" s="18" t="n">
        <v>501.09683829</v>
      </c>
      <c r="F40" s="20" t="n">
        <v>3.49333144</v>
      </c>
      <c r="G40" s="18" t="n">
        <v>543.61003266</v>
      </c>
      <c r="H40" s="20" t="n">
        <v>3.03970615</v>
      </c>
      <c r="I40" s="18" t="s">
        <v>327</v>
      </c>
      <c r="J40" s="20" t="s">
        <v>327</v>
      </c>
      <c r="K40" s="18" t="s">
        <v>327</v>
      </c>
      <c r="L40" s="20" t="s">
        <v>327</v>
      </c>
      <c r="M40" s="18" t="n">
        <v>496.75531263</v>
      </c>
      <c r="N40" s="20" t="n">
        <v>2.35939816</v>
      </c>
      <c r="O40" s="18" t="s">
        <v>327</v>
      </c>
      <c r="P40" s="20" t="s">
        <v>327</v>
      </c>
      <c r="Q40" s="18" t="n">
        <v>443.5822489</v>
      </c>
      <c r="R40" s="20" t="n">
        <v>4.94366629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(381.0/B47*100)</f>
        <v/>
      </c>
      <c r="D47" s="19" t="n">
        <v>5547</v>
      </c>
      <c r="E47" s="18" t="n">
        <v>452.0187706</v>
      </c>
      <c r="F47" s="20" t="n">
        <v>4.93250968</v>
      </c>
      <c r="G47" s="18" t="n">
        <v>463.69782672</v>
      </c>
      <c r="H47" s="20" t="n">
        <v>4.55797038</v>
      </c>
      <c r="I47" s="18" t="s">
        <v>327</v>
      </c>
      <c r="J47" s="20" t="s">
        <v>327</v>
      </c>
      <c r="K47" s="18" t="s">
        <v>327</v>
      </c>
      <c r="L47" s="20" t="s">
        <v>327</v>
      </c>
      <c r="M47" s="18" t="s">
        <v>327</v>
      </c>
      <c r="N47" s="20" t="s">
        <v>327</v>
      </c>
      <c r="O47" s="18" t="s">
        <v>327</v>
      </c>
      <c r="P47" s="20" t="s">
        <v>327</v>
      </c>
      <c r="Q47" s="18" t="n">
        <v>423.3034902</v>
      </c>
      <c r="R47" s="20" t="n">
        <v>5.1479114</v>
      </c>
    </row>
    <row r="48" spans="1:18">
      <c r="A48" s="15" t="s">
        <v>368</v>
      </c>
      <c r="B48" s="17" t="n">
        <v>9841</v>
      </c>
      <c r="C48" s="18">
        <f>(36.0/B48*100)</f>
        <v/>
      </c>
      <c r="D48" s="19" t="n">
        <v>9805</v>
      </c>
      <c r="E48" s="18" t="n">
        <v>519.56397767</v>
      </c>
      <c r="F48" s="20" t="n">
        <v>6.10367686</v>
      </c>
      <c r="G48" s="18" t="n">
        <v>524.33064597</v>
      </c>
      <c r="H48" s="20" t="n">
        <v>3.9183018</v>
      </c>
      <c r="I48" s="18" t="s">
        <v>327</v>
      </c>
      <c r="J48" s="20" t="s">
        <v>327</v>
      </c>
      <c r="K48" s="18" t="s">
        <v>327</v>
      </c>
      <c r="L48" s="20" t="s">
        <v>327</v>
      </c>
      <c r="M48" s="18" t="s">
        <v>327</v>
      </c>
      <c r="N48" s="20" t="s">
        <v>327</v>
      </c>
      <c r="O48" s="18" t="s">
        <v>327</v>
      </c>
      <c r="P48" s="20" t="s">
        <v>327</v>
      </c>
      <c r="Q48" s="18" t="n">
        <v>472.85537799</v>
      </c>
      <c r="R48" s="20" t="n">
        <v>8.01892331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(178.0/B52*100)</f>
        <v/>
      </c>
      <c r="D52" s="19" t="n">
        <v>5631</v>
      </c>
      <c r="E52" s="18" t="n">
        <v>452.6005701</v>
      </c>
      <c r="F52" s="20" t="n">
        <v>4.71045943</v>
      </c>
      <c r="G52" s="18" t="n">
        <v>491.06908874</v>
      </c>
      <c r="H52" s="20" t="n">
        <v>2.29481927</v>
      </c>
      <c r="I52" s="18" t="s">
        <v>327</v>
      </c>
      <c r="J52" s="20" t="s">
        <v>327</v>
      </c>
      <c r="K52" s="18" t="s">
        <v>327</v>
      </c>
      <c r="L52" s="20" t="s">
        <v>327</v>
      </c>
      <c r="M52" s="18" t="s">
        <v>327</v>
      </c>
      <c r="N52" s="20" t="s">
        <v>327</v>
      </c>
      <c r="O52" s="18" t="s">
        <v>327</v>
      </c>
      <c r="P52" s="20" t="s">
        <v>327</v>
      </c>
      <c r="Q52" s="18" t="n">
        <v>427.27505531</v>
      </c>
      <c r="R52" s="20" t="n">
        <v>4.01137084</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522.91226147</v>
      </c>
      <c r="F56" s="20" t="n">
        <v>2.84085284</v>
      </c>
      <c r="G56" s="18" t="n">
        <v>529.56360011</v>
      </c>
      <c r="H56" s="20" t="n">
        <v>2.96869504</v>
      </c>
      <c r="I56" s="18" t="s">
        <v>327</v>
      </c>
      <c r="J56" s="20" t="s">
        <v>327</v>
      </c>
      <c r="K56" s="18" t="s">
        <v>327</v>
      </c>
      <c r="L56" s="20" t="s">
        <v>327</v>
      </c>
      <c r="M56" s="18" t="s">
        <v>327</v>
      </c>
      <c r="N56" s="20" t="s">
        <v>327</v>
      </c>
      <c r="O56" s="18" t="s">
        <v>327</v>
      </c>
      <c r="P56" s="20" t="s">
        <v>327</v>
      </c>
      <c r="Q56" s="18" t="n">
        <v>481.75693294</v>
      </c>
      <c r="R56" s="20" t="n">
        <v>7.95453634</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(356.0/B61*100)</f>
        <v/>
      </c>
      <c r="D61" s="19" t="n">
        <v>6169</v>
      </c>
      <c r="E61" s="18" t="n">
        <v>465.22208738</v>
      </c>
      <c r="F61" s="20" t="n">
        <v>3.31321692</v>
      </c>
      <c r="G61" s="18" t="n">
        <v>492.69974704</v>
      </c>
      <c r="H61" s="20" t="n">
        <v>2.59369377</v>
      </c>
      <c r="I61" s="18" t="s">
        <v>327</v>
      </c>
      <c r="J61" s="20" t="s">
        <v>327</v>
      </c>
      <c r="K61" s="18" t="s">
        <v>327</v>
      </c>
      <c r="L61" s="20" t="s">
        <v>327</v>
      </c>
      <c r="M61" s="18" t="s">
        <v>327</v>
      </c>
      <c r="N61" s="20" t="s">
        <v>327</v>
      </c>
      <c r="O61" s="18" t="s">
        <v>327</v>
      </c>
      <c r="P61" s="20" t="s">
        <v>327</v>
      </c>
      <c r="Q61" s="18" t="n">
        <v>431.18180286</v>
      </c>
      <c r="R61" s="20" t="n">
        <v>4.97101215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(730.0/B67*100)</f>
        <v/>
      </c>
      <c r="D67" s="19" t="n">
        <v>6241</v>
      </c>
      <c r="E67" s="18" t="n">
        <v>393.479538</v>
      </c>
      <c r="F67" s="20" t="n">
        <v>2.67724418</v>
      </c>
      <c r="G67" s="18" t="n">
        <v>419.28314129</v>
      </c>
      <c r="H67" s="20" t="n">
        <v>2.88189441</v>
      </c>
      <c r="I67" s="18" t="s">
        <v>327</v>
      </c>
      <c r="J67" s="20" t="s">
        <v>327</v>
      </c>
      <c r="K67" s="18" t="s">
        <v>327</v>
      </c>
      <c r="L67" s="20" t="s">
        <v>327</v>
      </c>
      <c r="M67" s="18" t="s">
        <v>327</v>
      </c>
      <c r="N67" s="20" t="s">
        <v>327</v>
      </c>
      <c r="O67" s="18" t="s">
        <v>327</v>
      </c>
      <c r="P67" s="20" t="s">
        <v>327</v>
      </c>
      <c r="Q67" s="18" t="n">
        <v>375.92599943</v>
      </c>
      <c r="R67" s="20" t="n">
        <v>4.65387397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(463.0/B73*100)</f>
        <v/>
      </c>
      <c r="D73" s="19" t="n">
        <v>7786</v>
      </c>
      <c r="E73" s="18" t="n">
        <v>422.12664043</v>
      </c>
      <c r="F73" s="20" t="n">
        <v>3.31880782</v>
      </c>
      <c r="G73" s="18" t="n">
        <v>433.62312637</v>
      </c>
      <c r="H73" s="20" t="n">
        <v>3.14746107</v>
      </c>
      <c r="I73" s="18" t="s">
        <v>327</v>
      </c>
      <c r="J73" s="20" t="s">
        <v>327</v>
      </c>
      <c r="K73" s="18" t="s">
        <v>327</v>
      </c>
      <c r="L73" s="20" t="s">
        <v>327</v>
      </c>
      <c r="M73" s="18" t="s">
        <v>327</v>
      </c>
      <c r="N73" s="20" t="s">
        <v>327</v>
      </c>
      <c r="O73" s="18" t="s">
        <v>327</v>
      </c>
      <c r="P73" s="20" t="s">
        <v>327</v>
      </c>
      <c r="Q73" s="18" t="n">
        <v>398.79988651</v>
      </c>
      <c r="R73" s="20" t="n">
        <v>4.23173914</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562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(2708.0/B7*100)</f>
        <v/>
      </c>
      <c r="D7" s="19" t="n">
        <v>11822</v>
      </c>
      <c r="E7" s="18" t="n">
        <v>499.17387477</v>
      </c>
      <c r="F7" s="20" t="n">
        <v>2.67482319</v>
      </c>
      <c r="G7" s="18" t="n">
        <v>539.70048486</v>
      </c>
      <c r="H7" s="20" t="n">
        <v>2.03838375</v>
      </c>
      <c r="I7" s="18" t="s">
        <v>327</v>
      </c>
      <c r="J7" s="20" t="s">
        <v>327</v>
      </c>
      <c r="K7" s="18" t="s">
        <v>327</v>
      </c>
      <c r="L7" s="20" t="s">
        <v>327</v>
      </c>
      <c r="M7" s="18" t="s">
        <v>327</v>
      </c>
      <c r="N7" s="20" t="s">
        <v>327</v>
      </c>
      <c r="O7" s="18" t="s">
        <v>327</v>
      </c>
      <c r="P7" s="20" t="s">
        <v>327</v>
      </c>
      <c r="Q7" s="18" t="n">
        <v>477.70688099</v>
      </c>
      <c r="R7" s="20" t="n">
        <v>3.43273558</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472.64877564</v>
      </c>
      <c r="F9" s="20" t="n">
        <v>5.42430724</v>
      </c>
      <c r="G9" s="18" t="n">
        <v>514.13542104</v>
      </c>
      <c r="H9" s="20" t="n">
        <v>4.32912093</v>
      </c>
      <c r="I9" s="18" t="s">
        <v>327</v>
      </c>
      <c r="J9" s="20" t="s">
        <v>327</v>
      </c>
      <c r="K9" s="18" t="s">
        <v>327</v>
      </c>
      <c r="L9" s="20" t="s">
        <v>327</v>
      </c>
      <c r="M9" s="18" t="n">
        <v>374.78530698</v>
      </c>
      <c r="N9" s="20" t="n">
        <v>11.62763904</v>
      </c>
      <c r="O9" s="18" t="s">
        <v>327</v>
      </c>
      <c r="P9" s="20" t="s">
        <v>327</v>
      </c>
      <c r="Q9" s="18" t="n">
        <v>427.72342486</v>
      </c>
      <c r="R9" s="20" t="n">
        <v>6.02865613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(219.0/B13*100)</f>
        <v/>
      </c>
      <c r="D13" s="19" t="n">
        <v>6942</v>
      </c>
      <c r="E13" s="18" t="n">
        <v>511.68551598</v>
      </c>
      <c r="F13" s="20" t="n">
        <v>4.49908996</v>
      </c>
      <c r="G13" s="18" t="n">
        <v>512.01239379</v>
      </c>
      <c r="H13" s="20" t="n">
        <v>2.15657234</v>
      </c>
      <c r="I13" s="18" t="s">
        <v>327</v>
      </c>
      <c r="J13" s="20" t="s">
        <v>327</v>
      </c>
      <c r="K13" s="18" t="s">
        <v>327</v>
      </c>
      <c r="L13" s="20" t="s">
        <v>327</v>
      </c>
      <c r="M13" s="18" t="n">
        <v>436.36003517</v>
      </c>
      <c r="N13" s="20" t="n">
        <v>6.43426798</v>
      </c>
      <c r="O13" s="18" t="s">
        <v>327</v>
      </c>
      <c r="P13" s="20" t="s">
        <v>327</v>
      </c>
      <c r="Q13" s="18" t="n">
        <v>433.17658194</v>
      </c>
      <c r="R13" s="20" t="n">
        <v>5.17385988</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n">
        <v>360.48925247</v>
      </c>
      <c r="N17" s="20" t="n">
        <v>12.44339086</v>
      </c>
      <c r="O17" s="18" t="s">
        <v>327</v>
      </c>
      <c r="P17" s="20" t="s">
        <v>327</v>
      </c>
      <c r="Q17" s="18" t="s">
        <v>327</v>
      </c>
      <c r="R17" s="20" t="s">
        <v>327</v>
      </c>
    </row>
    <row r="18" spans="1:18">
      <c r="A18" s="15" t="s">
        <v>338</v>
      </c>
      <c r="B18" s="17" t="n">
        <v>5532</v>
      </c>
      <c r="C18" s="18">
        <f>(68.0/B18*100)</f>
        <v/>
      </c>
      <c r="D18" s="19" t="n">
        <v>5464</v>
      </c>
      <c r="E18" s="18" t="n">
        <v>450.55030193</v>
      </c>
      <c r="F18" s="20" t="n">
        <v>3.92484202</v>
      </c>
      <c r="G18" s="18" t="n">
        <v>476.25251553</v>
      </c>
      <c r="H18" s="20" t="n">
        <v>4.24089653</v>
      </c>
      <c r="I18" s="18" t="s">
        <v>327</v>
      </c>
      <c r="J18" s="20" t="s">
        <v>327</v>
      </c>
      <c r="K18" s="18" t="s">
        <v>327</v>
      </c>
      <c r="L18" s="20" t="s">
        <v>327</v>
      </c>
      <c r="M18" s="18" t="s">
        <v>327</v>
      </c>
      <c r="N18" s="20" t="s">
        <v>327</v>
      </c>
      <c r="O18" s="18" t="s">
        <v>327</v>
      </c>
      <c r="P18" s="20" t="s">
        <v>327</v>
      </c>
      <c r="Q18" s="18" t="n">
        <v>395.69088896</v>
      </c>
      <c r="R18" s="20" t="n">
        <v>7.04199366</v>
      </c>
    </row>
    <row r="19" spans="1:18">
      <c r="A19" s="15" t="s">
        <v>339</v>
      </c>
      <c r="B19" s="17" t="n">
        <v>5658</v>
      </c>
      <c r="C19" s="18">
        <f>(373.0/B19*100)</f>
        <v/>
      </c>
      <c r="D19" s="19" t="n">
        <v>5285</v>
      </c>
      <c r="E19" s="18" t="n">
        <v>494.12603658</v>
      </c>
      <c r="F19" s="20" t="n">
        <v>3.06351488</v>
      </c>
      <c r="G19" s="18" t="n">
        <v>471.36465718</v>
      </c>
      <c r="H19" s="20" t="n">
        <v>2.91242501</v>
      </c>
      <c r="I19" s="18" t="s">
        <v>327</v>
      </c>
      <c r="J19" s="20" t="s">
        <v>327</v>
      </c>
      <c r="K19" s="18" t="s">
        <v>327</v>
      </c>
      <c r="L19" s="20" t="s">
        <v>327</v>
      </c>
      <c r="M19" s="18" t="s">
        <v>327</v>
      </c>
      <c r="N19" s="20" t="s">
        <v>327</v>
      </c>
      <c r="O19" s="18" t="s">
        <v>327</v>
      </c>
      <c r="P19" s="20" t="s">
        <v>327</v>
      </c>
      <c r="Q19" s="18" t="n">
        <v>405.77526066</v>
      </c>
      <c r="R19" s="20" t="n">
        <v>5.58349193</v>
      </c>
    </row>
    <row r="20" spans="1:18">
      <c r="A20" s="15" t="s">
        <v>340</v>
      </c>
      <c r="B20" s="17" t="n">
        <v>3371</v>
      </c>
      <c r="C20" s="18">
        <f>(83.0/B20*100)</f>
        <v/>
      </c>
      <c r="D20" s="19" t="n">
        <v>3288</v>
      </c>
      <c r="E20" s="18" t="n">
        <v>447.88604258</v>
      </c>
      <c r="F20" s="20" t="n">
        <v>3.03557917</v>
      </c>
      <c r="G20" s="18" t="n">
        <v>497.92885723</v>
      </c>
      <c r="H20" s="20" t="n">
        <v>2.20255996</v>
      </c>
      <c r="I20" s="18" t="s">
        <v>327</v>
      </c>
      <c r="J20" s="20" t="s">
        <v>327</v>
      </c>
      <c r="K20" s="18" t="s">
        <v>327</v>
      </c>
      <c r="L20" s="20" t="s">
        <v>327</v>
      </c>
      <c r="M20" s="18" t="s">
        <v>327</v>
      </c>
      <c r="N20" s="20" t="s">
        <v>327</v>
      </c>
      <c r="O20" s="18" t="s">
        <v>327</v>
      </c>
      <c r="P20" s="20" t="s">
        <v>327</v>
      </c>
      <c r="Q20" s="18" t="n">
        <v>420.26317395</v>
      </c>
      <c r="R20" s="20" t="n">
        <v>4.50690976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(744.0/B23*100)</f>
        <v/>
      </c>
      <c r="D23" s="19" t="n">
        <v>10839</v>
      </c>
      <c r="E23" s="18" t="n">
        <v>471.24469355</v>
      </c>
      <c r="F23" s="20" t="n">
        <v>3.1519087</v>
      </c>
      <c r="G23" s="18" t="n">
        <v>499.47628793</v>
      </c>
      <c r="H23" s="20" t="n">
        <v>2.75571549</v>
      </c>
      <c r="I23" s="18" t="s">
        <v>327</v>
      </c>
      <c r="J23" s="20" t="s">
        <v>327</v>
      </c>
      <c r="K23" s="18" t="s">
        <v>327</v>
      </c>
      <c r="L23" s="20" t="s">
        <v>327</v>
      </c>
      <c r="M23" s="18" t="s">
        <v>327</v>
      </c>
      <c r="N23" s="20" t="s">
        <v>327</v>
      </c>
      <c r="O23" s="18" t="s">
        <v>327</v>
      </c>
      <c r="P23" s="20" t="s">
        <v>327</v>
      </c>
      <c r="Q23" s="18" t="n">
        <v>426.17702062</v>
      </c>
      <c r="R23" s="20" t="n">
        <v>5.1609183</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(39.0/B25*100)</f>
        <v/>
      </c>
      <c r="D25" s="19" t="n">
        <v>5542</v>
      </c>
      <c r="E25" s="18" t="n">
        <v>522.57183667</v>
      </c>
      <c r="F25" s="20" t="n">
        <v>3.09503003</v>
      </c>
      <c r="G25" s="18" t="n">
        <v>500.31567548</v>
      </c>
      <c r="H25" s="20" t="n">
        <v>4.89428648</v>
      </c>
      <c r="I25" s="18" t="s">
        <v>327</v>
      </c>
      <c r="J25" s="20" t="s">
        <v>327</v>
      </c>
      <c r="K25" s="18" t="s">
        <v>327</v>
      </c>
      <c r="L25" s="20" t="s">
        <v>327</v>
      </c>
      <c r="M25" s="18" t="s">
        <v>327</v>
      </c>
      <c r="N25" s="20" t="s">
        <v>327</v>
      </c>
      <c r="O25" s="18" t="s">
        <v>327</v>
      </c>
      <c r="P25" s="20" t="s">
        <v>327</v>
      </c>
      <c r="Q25" s="18" t="n">
        <v>444.86189512</v>
      </c>
      <c r="R25" s="20" t="n">
        <v>8.596893059999999</v>
      </c>
    </row>
    <row r="26" spans="1:18">
      <c r="A26" s="15" t="s">
        <v>346</v>
      </c>
      <c r="B26" s="17" t="n">
        <v>4869</v>
      </c>
      <c r="C26" s="18">
        <f>(215.0/B26*100)</f>
        <v/>
      </c>
      <c r="D26" s="19" t="n">
        <v>4654</v>
      </c>
      <c r="E26" s="18" t="n">
        <v>497.0226791</v>
      </c>
      <c r="F26" s="20" t="n">
        <v>1.84993284</v>
      </c>
      <c r="G26" s="18" t="n">
        <v>486.26672185</v>
      </c>
      <c r="H26" s="20" t="n">
        <v>3.41248626</v>
      </c>
      <c r="I26" s="18" t="s">
        <v>327</v>
      </c>
      <c r="J26" s="20" t="s">
        <v>327</v>
      </c>
      <c r="K26" s="18" t="s">
        <v>327</v>
      </c>
      <c r="L26" s="20" t="s">
        <v>327</v>
      </c>
      <c r="M26" s="18" t="s">
        <v>327</v>
      </c>
      <c r="N26" s="20" t="s">
        <v>327</v>
      </c>
      <c r="O26" s="18" t="s">
        <v>327</v>
      </c>
      <c r="P26" s="20" t="s">
        <v>327</v>
      </c>
      <c r="Q26" s="18" t="n">
        <v>453.99630058</v>
      </c>
      <c r="R26" s="20" t="n">
        <v>4.12663887</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(51.0/B32*100)</f>
        <v/>
      </c>
      <c r="D32" s="19" t="n">
        <v>4427</v>
      </c>
      <c r="E32" s="18" t="n">
        <v>505.50592234</v>
      </c>
      <c r="F32" s="20" t="n">
        <v>2.53727651</v>
      </c>
      <c r="G32" s="18" t="n">
        <v>497.5890002</v>
      </c>
      <c r="H32" s="20" t="n">
        <v>4.77606433</v>
      </c>
      <c r="I32" s="18" t="s">
        <v>327</v>
      </c>
      <c r="J32" s="20" t="s">
        <v>327</v>
      </c>
      <c r="K32" s="18" t="s">
        <v>327</v>
      </c>
      <c r="L32" s="20" t="s">
        <v>327</v>
      </c>
      <c r="M32" s="18" t="s">
        <v>327</v>
      </c>
      <c r="N32" s="20" t="s">
        <v>327</v>
      </c>
      <c r="O32" s="18" t="s">
        <v>327</v>
      </c>
      <c r="P32" s="20" t="s">
        <v>327</v>
      </c>
      <c r="Q32" s="18" t="n">
        <v>453.05878285</v>
      </c>
      <c r="R32" s="20" t="n">
        <v>6.93225254</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(177.0/B34*100)</f>
        <v/>
      </c>
      <c r="D34" s="19" t="n">
        <v>6173</v>
      </c>
      <c r="E34" s="18" t="n">
        <v>479.42269152</v>
      </c>
      <c r="F34" s="20" t="n">
        <v>2.9247403</v>
      </c>
      <c r="G34" s="18" t="n">
        <v>468.61474407</v>
      </c>
      <c r="H34" s="20" t="n">
        <v>3.06990324</v>
      </c>
      <c r="I34" s="18" t="s">
        <v>327</v>
      </c>
      <c r="J34" s="20" t="s">
        <v>327</v>
      </c>
      <c r="K34" s="18" t="s">
        <v>327</v>
      </c>
      <c r="L34" s="20" t="s">
        <v>327</v>
      </c>
      <c r="M34" s="18" t="n">
        <v>306.56969545</v>
      </c>
      <c r="N34" s="20" t="n">
        <v>10.27624616</v>
      </c>
      <c r="O34" s="18" t="s">
        <v>327</v>
      </c>
      <c r="P34" s="20" t="s">
        <v>327</v>
      </c>
      <c r="Q34" s="18" t="n">
        <v>412.26178084</v>
      </c>
      <c r="R34" s="20" t="n">
        <v>4.16777248</v>
      </c>
    </row>
    <row r="35" spans="1:18">
      <c r="A35" s="15" t="s">
        <v>355</v>
      </c>
      <c r="B35" s="17" t="n">
        <v>6406</v>
      </c>
      <c r="C35" s="18">
        <f>(160.0/B35*100)</f>
        <v/>
      </c>
      <c r="D35" s="19" t="n">
        <v>6246</v>
      </c>
      <c r="E35" s="18" t="n">
        <v>526.10020279</v>
      </c>
      <c r="F35" s="20" t="n">
        <v>2.24731733</v>
      </c>
      <c r="G35" s="18" t="n">
        <v>513.09525067</v>
      </c>
      <c r="H35" s="20" t="n">
        <v>2.23485329</v>
      </c>
      <c r="I35" s="18" t="s">
        <v>327</v>
      </c>
      <c r="J35" s="20" t="s">
        <v>327</v>
      </c>
      <c r="K35" s="18" t="s">
        <v>327</v>
      </c>
      <c r="L35" s="20" t="s">
        <v>327</v>
      </c>
      <c r="M35" s="18" t="n">
        <v>374.85244494</v>
      </c>
      <c r="N35" s="20" t="n">
        <v>5.84040672</v>
      </c>
      <c r="O35" s="18" t="s">
        <v>327</v>
      </c>
      <c r="P35" s="20" t="s">
        <v>327</v>
      </c>
      <c r="Q35" s="18" t="n">
        <v>470.67913588</v>
      </c>
      <c r="R35" s="20" t="n">
        <v>4.660477</v>
      </c>
    </row>
    <row r="36" spans="1:18">
      <c r="A36" s="15" t="s">
        <v>356</v>
      </c>
      <c r="B36" s="17" t="n">
        <v>6736</v>
      </c>
      <c r="C36" s="18">
        <f>(173.0/B36*100)</f>
        <v/>
      </c>
      <c r="D36" s="19" t="n">
        <v>6563</v>
      </c>
      <c r="E36" s="18" t="n">
        <v>497.16353977</v>
      </c>
      <c r="F36" s="20" t="n">
        <v>2.13052503</v>
      </c>
      <c r="G36" s="18" t="n">
        <v>505.0398763</v>
      </c>
      <c r="H36" s="20" t="n">
        <v>3.37577939</v>
      </c>
      <c r="I36" s="18" t="s">
        <v>327</v>
      </c>
      <c r="J36" s="20" t="s">
        <v>327</v>
      </c>
      <c r="K36" s="18" t="s">
        <v>327</v>
      </c>
      <c r="L36" s="20" t="s">
        <v>327</v>
      </c>
      <c r="M36" s="18" t="s">
        <v>327</v>
      </c>
      <c r="N36" s="20" t="s">
        <v>327</v>
      </c>
      <c r="O36" s="18" t="s">
        <v>327</v>
      </c>
      <c r="P36" s="20" t="s">
        <v>327</v>
      </c>
      <c r="Q36" s="18" t="n">
        <v>444.30092756</v>
      </c>
      <c r="R36" s="20" t="n">
        <v>4.86729736</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(5849.0/B40*100)</f>
        <v/>
      </c>
      <c r="D40" s="19" t="n">
        <v>8308</v>
      </c>
      <c r="E40" s="18" t="n">
        <v>500.04704858</v>
      </c>
      <c r="F40" s="20" t="n">
        <v>3.29988215</v>
      </c>
      <c r="G40" s="18" t="n">
        <v>549.05267813</v>
      </c>
      <c r="H40" s="20" t="n">
        <v>3.20245826</v>
      </c>
      <c r="I40" s="18" t="s">
        <v>327</v>
      </c>
      <c r="J40" s="20" t="s">
        <v>327</v>
      </c>
      <c r="K40" s="18" t="s">
        <v>327</v>
      </c>
      <c r="L40" s="20" t="s">
        <v>327</v>
      </c>
      <c r="M40" s="18" t="n">
        <v>496.75531263</v>
      </c>
      <c r="N40" s="20" t="n">
        <v>2.35939816</v>
      </c>
      <c r="O40" s="18" t="s">
        <v>327</v>
      </c>
      <c r="P40" s="20" t="s">
        <v>327</v>
      </c>
      <c r="Q40" s="18" t="n">
        <v>448.05332276</v>
      </c>
      <c r="R40" s="20" t="n">
        <v>4.75076628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(381.0/B47*100)</f>
        <v/>
      </c>
      <c r="D47" s="19" t="n">
        <v>5547</v>
      </c>
      <c r="E47" s="18" t="n">
        <v>476.37367714</v>
      </c>
      <c r="F47" s="20" t="n">
        <v>4.56573313</v>
      </c>
      <c r="G47" s="18" t="n">
        <v>438.76674245</v>
      </c>
      <c r="H47" s="20" t="n">
        <v>4.83331092</v>
      </c>
      <c r="I47" s="18" t="s">
        <v>327</v>
      </c>
      <c r="J47" s="20" t="s">
        <v>327</v>
      </c>
      <c r="K47" s="18" t="s">
        <v>327</v>
      </c>
      <c r="L47" s="20" t="s">
        <v>327</v>
      </c>
      <c r="M47" s="18" t="s">
        <v>327</v>
      </c>
      <c r="N47" s="20" t="s">
        <v>327</v>
      </c>
      <c r="O47" s="18" t="s">
        <v>327</v>
      </c>
      <c r="P47" s="20" t="s">
        <v>327</v>
      </c>
      <c r="Q47" s="18" t="n">
        <v>393.15840827</v>
      </c>
      <c r="R47" s="20" t="n">
        <v>4.51393463</v>
      </c>
    </row>
    <row r="48" spans="1:18">
      <c r="A48" s="15" t="s">
        <v>368</v>
      </c>
      <c r="B48" s="17" t="n">
        <v>9841</v>
      </c>
      <c r="C48" s="18">
        <f>(36.0/B48*100)</f>
        <v/>
      </c>
      <c r="D48" s="19" t="n">
        <v>9805</v>
      </c>
      <c r="E48" s="18" t="n">
        <v>530.7941705</v>
      </c>
      <c r="F48" s="20" t="n">
        <v>5.29149692</v>
      </c>
      <c r="G48" s="18" t="n">
        <v>507.62885394</v>
      </c>
      <c r="H48" s="20" t="n">
        <v>4.94556234</v>
      </c>
      <c r="I48" s="18" t="s">
        <v>327</v>
      </c>
      <c r="J48" s="20" t="s">
        <v>327</v>
      </c>
      <c r="K48" s="18" t="s">
        <v>327</v>
      </c>
      <c r="L48" s="20" t="s">
        <v>327</v>
      </c>
      <c r="M48" s="18" t="s">
        <v>327</v>
      </c>
      <c r="N48" s="20" t="s">
        <v>327</v>
      </c>
      <c r="O48" s="18" t="s">
        <v>327</v>
      </c>
      <c r="P48" s="20" t="s">
        <v>327</v>
      </c>
      <c r="Q48" s="18" t="n">
        <v>457.79246727</v>
      </c>
      <c r="R48" s="20" t="n">
        <v>6.47395033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(178.0/B52*100)</f>
        <v/>
      </c>
      <c r="D52" s="19" t="n">
        <v>5631</v>
      </c>
      <c r="E52" s="18" t="n">
        <v>468.82796442</v>
      </c>
      <c r="F52" s="20" t="n">
        <v>3.27382989</v>
      </c>
      <c r="G52" s="18" t="n">
        <v>491.74528072</v>
      </c>
      <c r="H52" s="20" t="n">
        <v>2.5886818</v>
      </c>
      <c r="I52" s="18" t="s">
        <v>327</v>
      </c>
      <c r="J52" s="20" t="s">
        <v>327</v>
      </c>
      <c r="K52" s="18" t="s">
        <v>327</v>
      </c>
      <c r="L52" s="20" t="s">
        <v>327</v>
      </c>
      <c r="M52" s="18" t="s">
        <v>327</v>
      </c>
      <c r="N52" s="20" t="s">
        <v>327</v>
      </c>
      <c r="O52" s="18" t="s">
        <v>327</v>
      </c>
      <c r="P52" s="20" t="s">
        <v>327</v>
      </c>
      <c r="Q52" s="18" t="n">
        <v>415.02362034</v>
      </c>
      <c r="R52" s="20" t="n">
        <v>4.68568239</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527.05820394</v>
      </c>
      <c r="F56" s="20" t="n">
        <v>2.90442227</v>
      </c>
      <c r="G56" s="18" t="n">
        <v>524.17016008</v>
      </c>
      <c r="H56" s="20" t="n">
        <v>3.01649013</v>
      </c>
      <c r="I56" s="18" t="s">
        <v>327</v>
      </c>
      <c r="J56" s="20" t="s">
        <v>327</v>
      </c>
      <c r="K56" s="18" t="s">
        <v>327</v>
      </c>
      <c r="L56" s="20" t="s">
        <v>327</v>
      </c>
      <c r="M56" s="18" t="s">
        <v>327</v>
      </c>
      <c r="N56" s="20" t="s">
        <v>327</v>
      </c>
      <c r="O56" s="18" t="s">
        <v>327</v>
      </c>
      <c r="P56" s="20" t="s">
        <v>327</v>
      </c>
      <c r="Q56" s="18" t="n">
        <v>478.54497439</v>
      </c>
      <c r="R56" s="20" t="n">
        <v>6.59452951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(356.0/B61*100)</f>
        <v/>
      </c>
      <c r="D61" s="19" t="n">
        <v>6169</v>
      </c>
      <c r="E61" s="18" t="n">
        <v>489.39513593</v>
      </c>
      <c r="F61" s="20" t="n">
        <v>2.84395437</v>
      </c>
      <c r="G61" s="18" t="n">
        <v>483.11751233</v>
      </c>
      <c r="H61" s="20" t="n">
        <v>2.74102992</v>
      </c>
      <c r="I61" s="18" t="s">
        <v>327</v>
      </c>
      <c r="J61" s="20" t="s">
        <v>327</v>
      </c>
      <c r="K61" s="18" t="s">
        <v>327</v>
      </c>
      <c r="L61" s="20" t="s">
        <v>327</v>
      </c>
      <c r="M61" s="18" t="s">
        <v>327</v>
      </c>
      <c r="N61" s="20" t="s">
        <v>327</v>
      </c>
      <c r="O61" s="18" t="s">
        <v>327</v>
      </c>
      <c r="P61" s="20" t="s">
        <v>327</v>
      </c>
      <c r="Q61" s="18" t="n">
        <v>417.50899746</v>
      </c>
      <c r="R61" s="20" t="n">
        <v>4.22636049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(730.0/B67*100)</f>
        <v/>
      </c>
      <c r="D67" s="19" t="n">
        <v>6241</v>
      </c>
      <c r="E67" s="18" t="n">
        <v>398.04096251</v>
      </c>
      <c r="F67" s="20" t="n">
        <v>2.64024261</v>
      </c>
      <c r="G67" s="18" t="n">
        <v>416.75848334</v>
      </c>
      <c r="H67" s="20" t="n">
        <v>3.17348896</v>
      </c>
      <c r="I67" s="18" t="s">
        <v>327</v>
      </c>
      <c r="J67" s="20" t="s">
        <v>327</v>
      </c>
      <c r="K67" s="18" t="s">
        <v>327</v>
      </c>
      <c r="L67" s="20" t="s">
        <v>327</v>
      </c>
      <c r="M67" s="18" t="s">
        <v>327</v>
      </c>
      <c r="N67" s="20" t="s">
        <v>327</v>
      </c>
      <c r="O67" s="18" t="s">
        <v>327</v>
      </c>
      <c r="P67" s="20" t="s">
        <v>327</v>
      </c>
      <c r="Q67" s="18" t="n">
        <v>367.11381685</v>
      </c>
      <c r="R67" s="20" t="n">
        <v>4.80095748</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(463.0/B73*100)</f>
        <v/>
      </c>
      <c r="D73" s="19" t="n">
        <v>7786</v>
      </c>
      <c r="E73" s="18" t="n">
        <v>425.71689129</v>
      </c>
      <c r="F73" s="20" t="n">
        <v>3.38219565</v>
      </c>
      <c r="G73" s="18" t="n">
        <v>423.4443765</v>
      </c>
      <c r="H73" s="20" t="n">
        <v>3.55565165</v>
      </c>
      <c r="I73" s="18" t="s">
        <v>327</v>
      </c>
      <c r="J73" s="20" t="s">
        <v>327</v>
      </c>
      <c r="K73" s="18" t="s">
        <v>327</v>
      </c>
      <c r="L73" s="20" t="s">
        <v>327</v>
      </c>
      <c r="M73" s="18" t="s">
        <v>327</v>
      </c>
      <c r="N73" s="20" t="s">
        <v>327</v>
      </c>
      <c r="O73" s="18" t="s">
        <v>327</v>
      </c>
      <c r="P73" s="20" t="s">
        <v>327</v>
      </c>
      <c r="Q73" s="18" t="n">
        <v>394.42300604</v>
      </c>
      <c r="R73" s="20" t="n">
        <v>3.78680375</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A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48">
      <c r="A1" s="4" t="s">
        <v>309</v>
      </c>
    </row>
    <row r="2" spans="1:48">
      <c r="A2" s="5" t="s">
        <v>563</v>
      </c>
    </row>
    <row customHeight="1" ht="30" r="4" spans="1:48">
      <c r="A4" s="6" t="n"/>
      <c r="B4" s="7" t="s">
        <v>311</v>
      </c>
      <c r="C4" s="7" t="s">
        <v>312</v>
      </c>
      <c r="D4" s="8" t="s">
        <v>311</v>
      </c>
      <c r="E4" s="9" t="s">
        <v>564</v>
      </c>
      <c r="F4" s="10" t="n"/>
      <c r="G4" s="9" t="s">
        <v>565</v>
      </c>
      <c r="H4" s="10" t="n"/>
      <c r="I4" s="9" t="s">
        <v>566</v>
      </c>
      <c r="J4" s="10" t="n"/>
      <c r="K4" s="9" t="s">
        <v>567</v>
      </c>
      <c r="L4" s="10" t="n"/>
      <c r="M4" s="9" t="s">
        <v>568</v>
      </c>
      <c r="N4" s="10" t="n"/>
      <c r="O4" s="9" t="s">
        <v>569</v>
      </c>
      <c r="P4" s="10" t="n"/>
      <c r="Q4" s="9" t="s">
        <v>570</v>
      </c>
      <c r="R4" s="10" t="n"/>
      <c r="S4" s="9" t="s">
        <v>571</v>
      </c>
      <c r="T4" s="10" t="n"/>
      <c r="U4" s="9" t="s">
        <v>572</v>
      </c>
      <c r="V4" s="10" t="n"/>
      <c r="W4" s="9" t="s">
        <v>573</v>
      </c>
      <c r="X4" s="10" t="n"/>
      <c r="Y4" s="9" t="s">
        <v>574</v>
      </c>
      <c r="Z4" s="10" t="n"/>
      <c r="AA4" s="9" t="s">
        <v>575</v>
      </c>
      <c r="AB4" s="10" t="n"/>
      <c r="AC4" s="9" t="s">
        <v>576</v>
      </c>
      <c r="AD4" s="10" t="n"/>
      <c r="AE4" s="9" t="s">
        <v>577</v>
      </c>
      <c r="AF4" s="10" t="n"/>
      <c r="AG4" s="9" t="s">
        <v>578</v>
      </c>
      <c r="AH4" s="10" t="n"/>
      <c r="AI4" s="9" t="s">
        <v>579</v>
      </c>
      <c r="AJ4" s="10" t="n"/>
      <c r="AK4" s="9" t="s">
        <v>580</v>
      </c>
      <c r="AL4" s="10" t="n"/>
      <c r="AM4" s="9" t="s">
        <v>315</v>
      </c>
      <c r="AN4" s="10" t="n"/>
      <c r="AO4" s="9" t="s">
        <v>316</v>
      </c>
      <c r="AP4" s="10" t="n"/>
      <c r="AQ4" s="9" t="s">
        <v>317</v>
      </c>
      <c r="AR4" s="10" t="n"/>
      <c r="AS4" s="9" t="s">
        <v>318</v>
      </c>
      <c r="AT4" s="10" t="n"/>
      <c r="AU4" s="9" t="s">
        <v>319</v>
      </c>
      <c r="AV4" s="10" t="n"/>
    </row>
    <row r="5" spans="1:4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c r="U5" s="12" t="s">
        <v>323</v>
      </c>
      <c r="V5" s="11" t="s">
        <v>324</v>
      </c>
      <c r="W5" s="12" t="s">
        <v>323</v>
      </c>
      <c r="X5" s="11" t="s">
        <v>324</v>
      </c>
      <c r="Y5" s="12" t="s">
        <v>323</v>
      </c>
      <c r="Z5" s="11" t="s">
        <v>324</v>
      </c>
      <c r="AA5" s="12" t="s">
        <v>323</v>
      </c>
      <c r="AB5" s="11" t="s">
        <v>324</v>
      </c>
      <c r="AC5" s="12" t="s">
        <v>323</v>
      </c>
      <c r="AD5" s="11" t="s">
        <v>324</v>
      </c>
      <c r="AE5" s="12" t="s">
        <v>323</v>
      </c>
      <c r="AF5" s="11" t="s">
        <v>324</v>
      </c>
      <c r="AG5" s="12" t="s">
        <v>323</v>
      </c>
      <c r="AH5" s="11" t="s">
        <v>324</v>
      </c>
      <c r="AI5" s="12" t="s">
        <v>323</v>
      </c>
      <c r="AJ5" s="11" t="s">
        <v>324</v>
      </c>
      <c r="AK5" s="12" t="s">
        <v>323</v>
      </c>
      <c r="AL5" s="11" t="s">
        <v>324</v>
      </c>
      <c r="AM5" s="12" t="s">
        <v>323</v>
      </c>
      <c r="AN5" s="11" t="s">
        <v>324</v>
      </c>
      <c r="AO5" s="12" t="s">
        <v>323</v>
      </c>
      <c r="AP5" s="11" t="s">
        <v>324</v>
      </c>
      <c r="AQ5" s="12" t="s">
        <v>323</v>
      </c>
      <c r="AR5" s="11" t="s">
        <v>324</v>
      </c>
      <c r="AS5" s="12" t="s">
        <v>323</v>
      </c>
      <c r="AT5" s="11" t="s">
        <v>324</v>
      </c>
      <c r="AU5" s="12" t="s">
        <v>323</v>
      </c>
      <c r="AV5" s="11" t="s">
        <v>324</v>
      </c>
    </row>
    <row r="6" spans="1:48">
      <c r="A6" s="13" t="s">
        <v>325</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5" t="n"/>
      <c r="AE6" s="14" t="n"/>
      <c r="AF6" s="15" t="n"/>
      <c r="AG6" s="14" t="n"/>
      <c r="AH6" s="15" t="n"/>
      <c r="AI6" s="14" t="n"/>
      <c r="AJ6" s="15" t="n"/>
      <c r="AK6" s="14" t="n"/>
      <c r="AL6" s="15" t="n"/>
      <c r="AM6" s="14" t="n"/>
      <c r="AN6" s="15" t="n"/>
      <c r="AO6" s="14" t="n"/>
      <c r="AP6" s="15" t="n"/>
      <c r="AQ6" s="14" t="n"/>
      <c r="AR6" s="15" t="n"/>
      <c r="AS6" s="14" t="n"/>
      <c r="AT6" s="15" t="n"/>
      <c r="AU6" s="14" t="n"/>
      <c r="AV6" s="16" t="n"/>
    </row>
    <row r="7" spans="1:48">
      <c r="A7" s="15" t="s">
        <v>326</v>
      </c>
      <c r="B7" s="17" t="n">
        <v>14530</v>
      </c>
      <c r="C7" s="18">
        <f>(2710.0/B7*100)</f>
        <v/>
      </c>
      <c r="D7" s="19" t="n">
        <v>11820</v>
      </c>
      <c r="E7" s="18" t="n">
        <v>484.71359478</v>
      </c>
      <c r="F7" s="20" t="n">
        <v>6.01012528</v>
      </c>
      <c r="G7" s="18" t="n">
        <v>529.03063341</v>
      </c>
      <c r="H7" s="20" t="n">
        <v>3.31725881</v>
      </c>
      <c r="I7" s="18" t="n">
        <v>539.6142026700001</v>
      </c>
      <c r="J7" s="20" t="n">
        <v>4.63970131</v>
      </c>
      <c r="K7" s="18" t="n">
        <v>538.69736289</v>
      </c>
      <c r="L7" s="20" t="n">
        <v>5.99823555</v>
      </c>
      <c r="M7" s="18" t="n">
        <v>527.9052868</v>
      </c>
      <c r="N7" s="20" t="n">
        <v>7.82468585</v>
      </c>
      <c r="O7" s="18" t="n">
        <v>513.92580644</v>
      </c>
      <c r="P7" s="20" t="n">
        <v>9.702055639999999</v>
      </c>
      <c r="Q7" s="18" t="n">
        <v>506.46183114</v>
      </c>
      <c r="R7" s="20" t="n">
        <v>12.63454551</v>
      </c>
      <c r="S7" s="18" t="n">
        <v>538.01516355</v>
      </c>
      <c r="T7" s="20" t="n">
        <v>12.60286775</v>
      </c>
      <c r="U7" s="18" t="n">
        <v>544.45612652</v>
      </c>
      <c r="V7" s="20" t="n">
        <v>12.80111434</v>
      </c>
      <c r="W7" s="18" t="n">
        <v>441.3895904</v>
      </c>
      <c r="X7" s="20" t="n">
        <v>12.6310475</v>
      </c>
      <c r="Y7" s="18" t="n">
        <v>429.39953441</v>
      </c>
      <c r="Z7" s="20" t="n">
        <v>6.46005973</v>
      </c>
      <c r="AA7" s="18" t="n">
        <v>435.17753385</v>
      </c>
      <c r="AB7" s="20" t="n">
        <v>7.59325554</v>
      </c>
      <c r="AC7" s="18" t="n">
        <v>442.05231742</v>
      </c>
      <c r="AD7" s="20" t="n">
        <v>9.731696060000001</v>
      </c>
      <c r="AE7" s="18" t="n">
        <v>457.55978732</v>
      </c>
      <c r="AF7" s="20" t="n">
        <v>14.93724891</v>
      </c>
      <c r="AG7" s="18" t="n">
        <v>478.93082206</v>
      </c>
      <c r="AH7" s="20" t="n">
        <v>19.33813978</v>
      </c>
      <c r="AI7" s="18" t="n">
        <v>401.93135714</v>
      </c>
      <c r="AJ7" s="20" t="n">
        <v>13.45713137</v>
      </c>
      <c r="AK7" s="18" t="n">
        <v>415.34327607</v>
      </c>
      <c r="AL7" s="20" t="n">
        <v>16.65961253</v>
      </c>
      <c r="AM7" s="18" t="n">
        <v>522.65295523</v>
      </c>
      <c r="AN7" s="20" t="n">
        <v>2.0634251</v>
      </c>
      <c r="AO7" s="18" t="s">
        <v>327</v>
      </c>
      <c r="AP7" s="20" t="s">
        <v>327</v>
      </c>
      <c r="AQ7" s="18" t="s">
        <v>327</v>
      </c>
      <c r="AR7" s="20" t="s">
        <v>327</v>
      </c>
      <c r="AS7" s="18" t="s">
        <v>327</v>
      </c>
      <c r="AT7" s="20" t="s">
        <v>327</v>
      </c>
      <c r="AU7" s="18" t="n">
        <v>435.74147933</v>
      </c>
      <c r="AV7" s="20" t="n">
        <v>6.65696394</v>
      </c>
    </row>
    <row r="8" spans="1:48">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s">
        <v>327</v>
      </c>
      <c r="P8" s="20" t="s">
        <v>327</v>
      </c>
      <c r="Q8" s="18" t="s">
        <v>327</v>
      </c>
      <c r="R8" s="20" t="s">
        <v>327</v>
      </c>
      <c r="S8" s="18" t="s">
        <v>327</v>
      </c>
      <c r="T8" s="20" t="s">
        <v>327</v>
      </c>
      <c r="U8" s="18" t="s">
        <v>327</v>
      </c>
      <c r="V8" s="20" t="s">
        <v>327</v>
      </c>
      <c r="W8" s="18" t="s">
        <v>327</v>
      </c>
      <c r="X8" s="20" t="s">
        <v>327</v>
      </c>
      <c r="Y8" s="18" t="s">
        <v>327</v>
      </c>
      <c r="Z8" s="20" t="s">
        <v>327</v>
      </c>
      <c r="AA8" s="18" t="s">
        <v>327</v>
      </c>
      <c r="AB8" s="20" t="s">
        <v>327</v>
      </c>
      <c r="AC8" s="18" t="s">
        <v>327</v>
      </c>
      <c r="AD8" s="20" t="s">
        <v>327</v>
      </c>
      <c r="AE8" s="18" t="s">
        <v>327</v>
      </c>
      <c r="AF8" s="20" t="s">
        <v>327</v>
      </c>
      <c r="AG8" s="18" t="s">
        <v>327</v>
      </c>
      <c r="AH8" s="20" t="s">
        <v>327</v>
      </c>
      <c r="AI8" s="18" t="s">
        <v>327</v>
      </c>
      <c r="AJ8" s="20" t="s">
        <v>327</v>
      </c>
      <c r="AK8" s="18" t="s">
        <v>327</v>
      </c>
      <c r="AL8" s="20" t="s">
        <v>327</v>
      </c>
      <c r="AM8" s="18" t="s">
        <v>327</v>
      </c>
      <c r="AN8" s="20" t="s">
        <v>327</v>
      </c>
      <c r="AO8" s="18" t="s">
        <v>327</v>
      </c>
      <c r="AP8" s="20" t="s">
        <v>327</v>
      </c>
      <c r="AQ8" s="18" t="n">
        <v>495.03748651</v>
      </c>
      <c r="AR8" s="20" t="n">
        <v>2.4393445</v>
      </c>
      <c r="AS8" s="18" t="s">
        <v>327</v>
      </c>
      <c r="AT8" s="20" t="s">
        <v>327</v>
      </c>
      <c r="AU8" s="18" t="s">
        <v>327</v>
      </c>
      <c r="AV8" s="20" t="s">
        <v>327</v>
      </c>
    </row>
    <row r="9" spans="1:48">
      <c r="A9" s="15" t="s">
        <v>329</v>
      </c>
      <c r="B9" s="17" t="n">
        <v>9651</v>
      </c>
      <c r="C9" s="18">
        <f>(8107.0/B9*100)</f>
        <v/>
      </c>
      <c r="D9" s="19" t="n">
        <v>1544</v>
      </c>
      <c r="E9" s="18" t="n">
        <v>451.76941978</v>
      </c>
      <c r="F9" s="20" t="n">
        <v>11.27844484</v>
      </c>
      <c r="G9" s="18" t="n">
        <v>468.56403442</v>
      </c>
      <c r="H9" s="20" t="n">
        <v>6.91714811</v>
      </c>
      <c r="I9" s="18" t="n">
        <v>470.8427191</v>
      </c>
      <c r="J9" s="20" t="n">
        <v>6.01170911</v>
      </c>
      <c r="K9" s="18" t="n">
        <v>483.84023762</v>
      </c>
      <c r="L9" s="20" t="n">
        <v>7.43641338</v>
      </c>
      <c r="M9" s="18" t="n">
        <v>485.48998747</v>
      </c>
      <c r="N9" s="20" t="n">
        <v>10.0357981</v>
      </c>
      <c r="O9" s="18" t="n">
        <v>456.76226741</v>
      </c>
      <c r="P9" s="20" t="n">
        <v>16.5826936</v>
      </c>
      <c r="Q9" s="18" t="n">
        <v>449.36393034</v>
      </c>
      <c r="R9" s="20" t="n">
        <v>19.8713313</v>
      </c>
      <c r="S9" s="18" t="n">
        <v>443.40865088</v>
      </c>
      <c r="T9" s="20" t="n">
        <v>23.75385246</v>
      </c>
      <c r="U9" s="18" t="n">
        <v>476.41400178</v>
      </c>
      <c r="V9" s="20" t="n">
        <v>21.51736076</v>
      </c>
      <c r="W9" s="18" t="n">
        <v>412.39684475</v>
      </c>
      <c r="X9" s="20" t="n">
        <v>60.7867896</v>
      </c>
      <c r="Y9" s="18" t="n">
        <v>452.15957307</v>
      </c>
      <c r="Z9" s="20" t="n">
        <v>25.64496184</v>
      </c>
      <c r="AA9" s="18" t="n">
        <v>437.88787888</v>
      </c>
      <c r="AB9" s="20" t="n">
        <v>29.13191311</v>
      </c>
      <c r="AC9" s="18" t="n">
        <v>516.5312711399999</v>
      </c>
      <c r="AD9" s="20" t="n">
        <v>66.5345889</v>
      </c>
      <c r="AE9" s="18" t="n">
        <v>462.60946301</v>
      </c>
      <c r="AF9" s="20" t="n">
        <v>27.57621765</v>
      </c>
      <c r="AG9" s="18" t="n">
        <v>384.27567866</v>
      </c>
      <c r="AH9" s="20" t="n">
        <v>18.98564105</v>
      </c>
      <c r="AI9" s="18" t="n">
        <v>451.67544227</v>
      </c>
      <c r="AJ9" s="20" t="n">
        <v>47.7159761</v>
      </c>
      <c r="AK9" s="18" t="n">
        <v>367.34339231</v>
      </c>
      <c r="AL9" s="20" t="n">
        <v>28.55501982</v>
      </c>
      <c r="AM9" s="18" t="s">
        <v>327</v>
      </c>
      <c r="AN9" s="20" t="s">
        <v>327</v>
      </c>
      <c r="AO9" s="18" t="s">
        <v>327</v>
      </c>
      <c r="AP9" s="20" t="s">
        <v>327</v>
      </c>
      <c r="AQ9" s="18" t="n">
        <v>374.78530698</v>
      </c>
      <c r="AR9" s="20" t="n">
        <v>11.62763904</v>
      </c>
      <c r="AS9" s="18" t="s">
        <v>327</v>
      </c>
      <c r="AT9" s="20" t="s">
        <v>327</v>
      </c>
      <c r="AU9" s="18" t="n">
        <v>396.43710217</v>
      </c>
      <c r="AV9" s="20" t="n">
        <v>18.92803377</v>
      </c>
    </row>
    <row r="10" spans="1:4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s">
        <v>327</v>
      </c>
      <c r="P10" s="20" t="s">
        <v>327</v>
      </c>
      <c r="Q10" s="18" t="s">
        <v>327</v>
      </c>
      <c r="R10" s="20" t="s">
        <v>327</v>
      </c>
      <c r="S10" s="18" t="s">
        <v>327</v>
      </c>
      <c r="T10" s="20" t="s">
        <v>327</v>
      </c>
      <c r="U10" s="18" t="s">
        <v>327</v>
      </c>
      <c r="V10" s="20" t="s">
        <v>327</v>
      </c>
      <c r="W10" s="18" t="s">
        <v>327</v>
      </c>
      <c r="X10" s="20" t="s">
        <v>327</v>
      </c>
      <c r="Y10" s="18" t="s">
        <v>327</v>
      </c>
      <c r="Z10" s="20" t="s">
        <v>327</v>
      </c>
      <c r="AA10" s="18" t="s">
        <v>327</v>
      </c>
      <c r="AB10" s="20" t="s">
        <v>327</v>
      </c>
      <c r="AC10" s="18" t="s">
        <v>327</v>
      </c>
      <c r="AD10" s="20" t="s">
        <v>327</v>
      </c>
      <c r="AE10" s="18" t="s">
        <v>327</v>
      </c>
      <c r="AF10" s="20" t="s">
        <v>327</v>
      </c>
      <c r="AG10" s="18" t="s">
        <v>327</v>
      </c>
      <c r="AH10" s="20" t="s">
        <v>327</v>
      </c>
      <c r="AI10" s="18" t="s">
        <v>327</v>
      </c>
      <c r="AJ10" s="20" t="s">
        <v>327</v>
      </c>
      <c r="AK10" s="18" t="s">
        <v>327</v>
      </c>
      <c r="AL10" s="20" t="s">
        <v>327</v>
      </c>
      <c r="AM10" s="18" t="s">
        <v>327</v>
      </c>
      <c r="AN10" s="20" t="s">
        <v>327</v>
      </c>
      <c r="AO10" s="18" t="s">
        <v>327</v>
      </c>
      <c r="AP10" s="20" t="s">
        <v>327</v>
      </c>
      <c r="AQ10" s="18" t="n">
        <v>527.70468432</v>
      </c>
      <c r="AR10" s="20" t="n">
        <v>2.08026152</v>
      </c>
      <c r="AS10" s="18" t="s">
        <v>327</v>
      </c>
      <c r="AT10" s="20" t="s">
        <v>327</v>
      </c>
      <c r="AU10" s="18" t="s">
        <v>327</v>
      </c>
      <c r="AV10" s="20" t="s">
        <v>327</v>
      </c>
    </row>
    <row r="11" spans="1:4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s">
        <v>327</v>
      </c>
      <c r="P11" s="20" t="s">
        <v>327</v>
      </c>
      <c r="Q11" s="18" t="s">
        <v>327</v>
      </c>
      <c r="R11" s="20" t="s">
        <v>327</v>
      </c>
      <c r="S11" s="18" t="s">
        <v>327</v>
      </c>
      <c r="T11" s="20" t="s">
        <v>327</v>
      </c>
      <c r="U11" s="18" t="s">
        <v>327</v>
      </c>
      <c r="V11" s="20" t="s">
        <v>327</v>
      </c>
      <c r="W11" s="18" t="s">
        <v>327</v>
      </c>
      <c r="X11" s="20" t="s">
        <v>327</v>
      </c>
      <c r="Y11" s="18" t="s">
        <v>327</v>
      </c>
      <c r="Z11" s="20" t="s">
        <v>327</v>
      </c>
      <c r="AA11" s="18" t="s">
        <v>327</v>
      </c>
      <c r="AB11" s="20" t="s">
        <v>327</v>
      </c>
      <c r="AC11" s="18" t="s">
        <v>327</v>
      </c>
      <c r="AD11" s="20" t="s">
        <v>327</v>
      </c>
      <c r="AE11" s="18" t="s">
        <v>327</v>
      </c>
      <c r="AF11" s="20" t="s">
        <v>327</v>
      </c>
      <c r="AG11" s="18" t="s">
        <v>327</v>
      </c>
      <c r="AH11" s="20" t="s">
        <v>327</v>
      </c>
      <c r="AI11" s="18" t="s">
        <v>327</v>
      </c>
      <c r="AJ11" s="20" t="s">
        <v>327</v>
      </c>
      <c r="AK11" s="18" t="s">
        <v>327</v>
      </c>
      <c r="AL11" s="20" t="s">
        <v>327</v>
      </c>
      <c r="AM11" s="18" t="s">
        <v>327</v>
      </c>
      <c r="AN11" s="20" t="s">
        <v>327</v>
      </c>
      <c r="AO11" s="18" t="s">
        <v>327</v>
      </c>
      <c r="AP11" s="20" t="s">
        <v>327</v>
      </c>
      <c r="AQ11" s="18" t="n">
        <v>446.95606638</v>
      </c>
      <c r="AR11" s="20" t="n">
        <v>2.37928668</v>
      </c>
      <c r="AS11" s="18" t="s">
        <v>327</v>
      </c>
      <c r="AT11" s="20" t="s">
        <v>327</v>
      </c>
      <c r="AU11" s="18" t="s">
        <v>327</v>
      </c>
      <c r="AV11" s="20" t="s">
        <v>327</v>
      </c>
    </row>
    <row r="12" spans="1:4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s">
        <v>327</v>
      </c>
      <c r="P12" s="20" t="s">
        <v>327</v>
      </c>
      <c r="Q12" s="18" t="s">
        <v>327</v>
      </c>
      <c r="R12" s="20" t="s">
        <v>327</v>
      </c>
      <c r="S12" s="18" t="s">
        <v>327</v>
      </c>
      <c r="T12" s="20" t="s">
        <v>327</v>
      </c>
      <c r="U12" s="18" t="s">
        <v>327</v>
      </c>
      <c r="V12" s="20" t="s">
        <v>327</v>
      </c>
      <c r="W12" s="18" t="s">
        <v>327</v>
      </c>
      <c r="X12" s="20" t="s">
        <v>327</v>
      </c>
      <c r="Y12" s="18" t="s">
        <v>327</v>
      </c>
      <c r="Z12" s="20" t="s">
        <v>327</v>
      </c>
      <c r="AA12" s="18" t="s">
        <v>327</v>
      </c>
      <c r="AB12" s="20" t="s">
        <v>327</v>
      </c>
      <c r="AC12" s="18" t="s">
        <v>327</v>
      </c>
      <c r="AD12" s="20" t="s">
        <v>327</v>
      </c>
      <c r="AE12" s="18" t="s">
        <v>327</v>
      </c>
      <c r="AF12" s="20" t="s">
        <v>327</v>
      </c>
      <c r="AG12" s="18" t="s">
        <v>327</v>
      </c>
      <c r="AH12" s="20" t="s">
        <v>327</v>
      </c>
      <c r="AI12" s="18" t="s">
        <v>327</v>
      </c>
      <c r="AJ12" s="20" t="s">
        <v>327</v>
      </c>
      <c r="AK12" s="18" t="s">
        <v>327</v>
      </c>
      <c r="AL12" s="20" t="s">
        <v>327</v>
      </c>
      <c r="AM12" s="18" t="s">
        <v>327</v>
      </c>
      <c r="AN12" s="20" t="s">
        <v>327</v>
      </c>
      <c r="AO12" s="18" t="s">
        <v>327</v>
      </c>
      <c r="AP12" s="20" t="s">
        <v>327</v>
      </c>
      <c r="AQ12" s="18" t="n">
        <v>492.83004828</v>
      </c>
      <c r="AR12" s="20" t="n">
        <v>2.26769725</v>
      </c>
      <c r="AS12" s="18" t="s">
        <v>327</v>
      </c>
      <c r="AT12" s="20" t="s">
        <v>327</v>
      </c>
      <c r="AU12" s="18" t="s">
        <v>327</v>
      </c>
      <c r="AV12" s="20" t="s">
        <v>327</v>
      </c>
    </row>
    <row r="13" spans="1:48">
      <c r="A13" s="15" t="s">
        <v>333</v>
      </c>
      <c r="B13" s="17" t="n">
        <v>7161</v>
      </c>
      <c r="C13" s="18">
        <f>(222.0/B13*100)</f>
        <v/>
      </c>
      <c r="D13" s="19" t="n">
        <v>6939</v>
      </c>
      <c r="E13" s="18" t="n">
        <v>482.4144516</v>
      </c>
      <c r="F13" s="20" t="n">
        <v>6.03403186</v>
      </c>
      <c r="G13" s="18" t="n">
        <v>481.53447979</v>
      </c>
      <c r="H13" s="20" t="n">
        <v>3.7958658</v>
      </c>
      <c r="I13" s="18" t="n">
        <v>490.41905456</v>
      </c>
      <c r="J13" s="20" t="n">
        <v>5.61215271</v>
      </c>
      <c r="K13" s="18" t="n">
        <v>475.36024998</v>
      </c>
      <c r="L13" s="20" t="n">
        <v>9.609589489999999</v>
      </c>
      <c r="M13" s="18" t="n">
        <v>501.23025533</v>
      </c>
      <c r="N13" s="20" t="n">
        <v>13.24102059</v>
      </c>
      <c r="O13" s="18" t="n">
        <v>527.53635299</v>
      </c>
      <c r="P13" s="20" t="n">
        <v>11.7736281</v>
      </c>
      <c r="Q13" s="18" t="n">
        <v>539.46902232</v>
      </c>
      <c r="R13" s="20" t="n">
        <v>12.62244869</v>
      </c>
      <c r="S13" s="18" t="n">
        <v>578.18105168</v>
      </c>
      <c r="T13" s="20" t="n">
        <v>14.35869062</v>
      </c>
      <c r="U13" s="18" t="n">
        <v>548.53247879</v>
      </c>
      <c r="V13" s="20" t="n">
        <v>14.34390288</v>
      </c>
      <c r="W13" s="18" t="n">
        <v>553.0622785199999</v>
      </c>
      <c r="X13" s="20" t="n">
        <v>14.42744155</v>
      </c>
      <c r="Y13" s="18" t="n">
        <v>561.44698491</v>
      </c>
      <c r="Z13" s="20" t="n">
        <v>9.688586669999999</v>
      </c>
      <c r="AA13" s="18" t="n">
        <v>563.9878784</v>
      </c>
      <c r="AB13" s="20" t="n">
        <v>19.61843594</v>
      </c>
      <c r="AC13" s="18" t="n">
        <v>568.29122954</v>
      </c>
      <c r="AD13" s="20" t="n">
        <v>17.22640134</v>
      </c>
      <c r="AE13" s="18" t="n">
        <v>558.92624671</v>
      </c>
      <c r="AF13" s="20" t="n">
        <v>21.44331511</v>
      </c>
      <c r="AG13" s="18" t="n">
        <v>555.61141136</v>
      </c>
      <c r="AH13" s="20" t="n">
        <v>51.75102519</v>
      </c>
      <c r="AI13" s="18" t="n">
        <v>503.68635693</v>
      </c>
      <c r="AJ13" s="20" t="n">
        <v>36.53250837</v>
      </c>
      <c r="AK13" s="18" t="n">
        <v>482.21142593</v>
      </c>
      <c r="AL13" s="20" t="n">
        <v>52.39160525</v>
      </c>
      <c r="AM13" s="18" t="n">
        <v>510.78198737</v>
      </c>
      <c r="AN13" s="20" t="n">
        <v>2.51986427</v>
      </c>
      <c r="AO13" s="18" t="s">
        <v>327</v>
      </c>
      <c r="AP13" s="20" t="s">
        <v>327</v>
      </c>
      <c r="AQ13" s="18" t="n">
        <v>436.36003517</v>
      </c>
      <c r="AR13" s="20" t="n">
        <v>6.43426798</v>
      </c>
      <c r="AS13" s="18" t="s">
        <v>327</v>
      </c>
      <c r="AT13" s="20" t="s">
        <v>327</v>
      </c>
      <c r="AU13" s="18" t="n">
        <v>425.97937488</v>
      </c>
      <c r="AV13" s="20" t="n">
        <v>18.22296947</v>
      </c>
    </row>
    <row r="14" spans="1:4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s">
        <v>327</v>
      </c>
      <c r="P14" s="20" t="s">
        <v>327</v>
      </c>
      <c r="Q14" s="18" t="s">
        <v>327</v>
      </c>
      <c r="R14" s="20" t="s">
        <v>327</v>
      </c>
      <c r="S14" s="18" t="s">
        <v>327</v>
      </c>
      <c r="T14" s="20" t="s">
        <v>327</v>
      </c>
      <c r="U14" s="18" t="s">
        <v>327</v>
      </c>
      <c r="V14" s="20" t="s">
        <v>327</v>
      </c>
      <c r="W14" s="18" t="s">
        <v>327</v>
      </c>
      <c r="X14" s="20" t="s">
        <v>327</v>
      </c>
      <c r="Y14" s="18" t="s">
        <v>327</v>
      </c>
      <c r="Z14" s="20" t="s">
        <v>327</v>
      </c>
      <c r="AA14" s="18" t="s">
        <v>327</v>
      </c>
      <c r="AB14" s="20" t="s">
        <v>327</v>
      </c>
      <c r="AC14" s="18" t="s">
        <v>327</v>
      </c>
      <c r="AD14" s="20" t="s">
        <v>327</v>
      </c>
      <c r="AE14" s="18" t="s">
        <v>327</v>
      </c>
      <c r="AF14" s="20" t="s">
        <v>327</v>
      </c>
      <c r="AG14" s="18" t="s">
        <v>327</v>
      </c>
      <c r="AH14" s="20" t="s">
        <v>327</v>
      </c>
      <c r="AI14" s="18" t="s">
        <v>327</v>
      </c>
      <c r="AJ14" s="20" t="s">
        <v>327</v>
      </c>
      <c r="AK14" s="18" t="s">
        <v>327</v>
      </c>
      <c r="AL14" s="20" t="s">
        <v>327</v>
      </c>
      <c r="AM14" s="18" t="s">
        <v>327</v>
      </c>
      <c r="AN14" s="20" t="s">
        <v>327</v>
      </c>
      <c r="AO14" s="18" t="s">
        <v>327</v>
      </c>
      <c r="AP14" s="20" t="s">
        <v>327</v>
      </c>
      <c r="AQ14" s="18" t="n">
        <v>534.1937421</v>
      </c>
      <c r="AR14" s="20" t="n">
        <v>2.09480707</v>
      </c>
      <c r="AS14" s="18" t="s">
        <v>327</v>
      </c>
      <c r="AT14" s="20" t="s">
        <v>327</v>
      </c>
      <c r="AU14" s="18" t="s">
        <v>327</v>
      </c>
      <c r="AV14" s="20" t="s">
        <v>327</v>
      </c>
    </row>
    <row r="15" spans="1:4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s">
        <v>327</v>
      </c>
      <c r="P15" s="20" t="s">
        <v>327</v>
      </c>
      <c r="Q15" s="18" t="s">
        <v>327</v>
      </c>
      <c r="R15" s="20" t="s">
        <v>327</v>
      </c>
      <c r="S15" s="18" t="s">
        <v>327</v>
      </c>
      <c r="T15" s="20" t="s">
        <v>327</v>
      </c>
      <c r="U15" s="18" t="s">
        <v>327</v>
      </c>
      <c r="V15" s="20" t="s">
        <v>327</v>
      </c>
      <c r="W15" s="18" t="s">
        <v>327</v>
      </c>
      <c r="X15" s="20" t="s">
        <v>327</v>
      </c>
      <c r="Y15" s="18" t="s">
        <v>327</v>
      </c>
      <c r="Z15" s="20" t="s">
        <v>327</v>
      </c>
      <c r="AA15" s="18" t="s">
        <v>327</v>
      </c>
      <c r="AB15" s="20" t="s">
        <v>327</v>
      </c>
      <c r="AC15" s="18" t="s">
        <v>327</v>
      </c>
      <c r="AD15" s="20" t="s">
        <v>327</v>
      </c>
      <c r="AE15" s="18" t="s">
        <v>327</v>
      </c>
      <c r="AF15" s="20" t="s">
        <v>327</v>
      </c>
      <c r="AG15" s="18" t="s">
        <v>327</v>
      </c>
      <c r="AH15" s="20" t="s">
        <v>327</v>
      </c>
      <c r="AI15" s="18" t="s">
        <v>327</v>
      </c>
      <c r="AJ15" s="20" t="s">
        <v>327</v>
      </c>
      <c r="AK15" s="18" t="s">
        <v>327</v>
      </c>
      <c r="AL15" s="20" t="s">
        <v>327</v>
      </c>
      <c r="AM15" s="18" t="s">
        <v>327</v>
      </c>
      <c r="AN15" s="20" t="s">
        <v>327</v>
      </c>
      <c r="AO15" s="18" t="s">
        <v>327</v>
      </c>
      <c r="AP15" s="20" t="s">
        <v>327</v>
      </c>
      <c r="AQ15" s="18" t="n">
        <v>530.6611586400001</v>
      </c>
      <c r="AR15" s="20" t="n">
        <v>2.39236859</v>
      </c>
      <c r="AS15" s="18" t="s">
        <v>327</v>
      </c>
      <c r="AT15" s="20" t="s">
        <v>327</v>
      </c>
      <c r="AU15" s="18" t="s">
        <v>327</v>
      </c>
      <c r="AV15" s="20" t="s">
        <v>327</v>
      </c>
    </row>
    <row r="16" spans="1:4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s">
        <v>327</v>
      </c>
      <c r="P16" s="20" t="s">
        <v>327</v>
      </c>
      <c r="Q16" s="18" t="s">
        <v>327</v>
      </c>
      <c r="R16" s="20" t="s">
        <v>327</v>
      </c>
      <c r="S16" s="18" t="s">
        <v>327</v>
      </c>
      <c r="T16" s="20" t="s">
        <v>327</v>
      </c>
      <c r="U16" s="18" t="s">
        <v>327</v>
      </c>
      <c r="V16" s="20" t="s">
        <v>327</v>
      </c>
      <c r="W16" s="18" t="s">
        <v>327</v>
      </c>
      <c r="X16" s="20" t="s">
        <v>327</v>
      </c>
      <c r="Y16" s="18" t="s">
        <v>327</v>
      </c>
      <c r="Z16" s="20" t="s">
        <v>327</v>
      </c>
      <c r="AA16" s="18" t="s">
        <v>327</v>
      </c>
      <c r="AB16" s="20" t="s">
        <v>327</v>
      </c>
      <c r="AC16" s="18" t="s">
        <v>327</v>
      </c>
      <c r="AD16" s="20" t="s">
        <v>327</v>
      </c>
      <c r="AE16" s="18" t="s">
        <v>327</v>
      </c>
      <c r="AF16" s="20" t="s">
        <v>327</v>
      </c>
      <c r="AG16" s="18" t="s">
        <v>327</v>
      </c>
      <c r="AH16" s="20" t="s">
        <v>327</v>
      </c>
      <c r="AI16" s="18" t="s">
        <v>327</v>
      </c>
      <c r="AJ16" s="20" t="s">
        <v>327</v>
      </c>
      <c r="AK16" s="18" t="s">
        <v>327</v>
      </c>
      <c r="AL16" s="20" t="s">
        <v>327</v>
      </c>
      <c r="AM16" s="18" t="s">
        <v>327</v>
      </c>
      <c r="AN16" s="20" t="s">
        <v>327</v>
      </c>
      <c r="AO16" s="18" t="s">
        <v>327</v>
      </c>
      <c r="AP16" s="20" t="s">
        <v>327</v>
      </c>
      <c r="AQ16" s="18" t="n">
        <v>494.9776003</v>
      </c>
      <c r="AR16" s="20" t="n">
        <v>2.06072662</v>
      </c>
      <c r="AS16" s="18" t="s">
        <v>327</v>
      </c>
      <c r="AT16" s="20" t="s">
        <v>327</v>
      </c>
      <c r="AU16" s="18" t="s">
        <v>327</v>
      </c>
      <c r="AV16" s="20" t="s">
        <v>327</v>
      </c>
    </row>
    <row r="17" spans="1:48">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s">
        <v>327</v>
      </c>
      <c r="P17" s="20" t="s">
        <v>327</v>
      </c>
      <c r="Q17" s="18" t="s">
        <v>327</v>
      </c>
      <c r="R17" s="20" t="s">
        <v>327</v>
      </c>
      <c r="S17" s="18" t="s">
        <v>327</v>
      </c>
      <c r="T17" s="20" t="s">
        <v>327</v>
      </c>
      <c r="U17" s="18" t="s">
        <v>327</v>
      </c>
      <c r="V17" s="20" t="s">
        <v>327</v>
      </c>
      <c r="W17" s="18" t="s">
        <v>327</v>
      </c>
      <c r="X17" s="20" t="s">
        <v>327</v>
      </c>
      <c r="Y17" s="18" t="s">
        <v>327</v>
      </c>
      <c r="Z17" s="20" t="s">
        <v>327</v>
      </c>
      <c r="AA17" s="18" t="s">
        <v>327</v>
      </c>
      <c r="AB17" s="20" t="s">
        <v>327</v>
      </c>
      <c r="AC17" s="18" t="s">
        <v>327</v>
      </c>
      <c r="AD17" s="20" t="s">
        <v>327</v>
      </c>
      <c r="AE17" s="18" t="s">
        <v>327</v>
      </c>
      <c r="AF17" s="20" t="s">
        <v>327</v>
      </c>
      <c r="AG17" s="18" t="s">
        <v>327</v>
      </c>
      <c r="AH17" s="20" t="s">
        <v>327</v>
      </c>
      <c r="AI17" s="18" t="s">
        <v>327</v>
      </c>
      <c r="AJ17" s="20" t="s">
        <v>327</v>
      </c>
      <c r="AK17" s="18" t="s">
        <v>327</v>
      </c>
      <c r="AL17" s="20" t="s">
        <v>327</v>
      </c>
      <c r="AM17" s="18" t="s">
        <v>327</v>
      </c>
      <c r="AN17" s="20" t="s">
        <v>327</v>
      </c>
      <c r="AO17" s="18" t="s">
        <v>327</v>
      </c>
      <c r="AP17" s="20" t="s">
        <v>327</v>
      </c>
      <c r="AQ17" s="18" t="n">
        <v>360.48925247</v>
      </c>
      <c r="AR17" s="20" t="n">
        <v>12.44339086</v>
      </c>
      <c r="AS17" s="18" t="s">
        <v>327</v>
      </c>
      <c r="AT17" s="20" t="s">
        <v>327</v>
      </c>
      <c r="AU17" s="18" t="s">
        <v>327</v>
      </c>
      <c r="AV17" s="20" t="s">
        <v>327</v>
      </c>
    </row>
    <row r="18" spans="1:48">
      <c r="A18" s="15" t="s">
        <v>338</v>
      </c>
      <c r="B18" s="17" t="n">
        <v>5532</v>
      </c>
      <c r="C18" s="18">
        <f>(68.0/B18*100)</f>
        <v/>
      </c>
      <c r="D18" s="19" t="n">
        <v>5464</v>
      </c>
      <c r="E18" s="18" t="n">
        <v>418.22026687</v>
      </c>
      <c r="F18" s="20" t="n">
        <v>10.91650694</v>
      </c>
      <c r="G18" s="18" t="n">
        <v>439.32797048</v>
      </c>
      <c r="H18" s="20" t="n">
        <v>6.49398329</v>
      </c>
      <c r="I18" s="18" t="n">
        <v>459.87301199</v>
      </c>
      <c r="J18" s="20" t="n">
        <v>4.98775789</v>
      </c>
      <c r="K18" s="18" t="n">
        <v>458.74036125</v>
      </c>
      <c r="L18" s="20" t="n">
        <v>5.54402189</v>
      </c>
      <c r="M18" s="18" t="n">
        <v>458.69573712</v>
      </c>
      <c r="N18" s="20" t="n">
        <v>5.17285739</v>
      </c>
      <c r="O18" s="18" t="n">
        <v>434.71935007</v>
      </c>
      <c r="P18" s="20" t="n">
        <v>8.474006599999999</v>
      </c>
      <c r="Q18" s="18" t="n">
        <v>449.95811534</v>
      </c>
      <c r="R18" s="20" t="n">
        <v>8.357412500000001</v>
      </c>
      <c r="S18" s="18" t="n">
        <v>447.5025828</v>
      </c>
      <c r="T18" s="20" t="n">
        <v>8.790106740000001</v>
      </c>
      <c r="U18" s="18" t="n">
        <v>468.32315501</v>
      </c>
      <c r="V18" s="20" t="n">
        <v>13.84046597</v>
      </c>
      <c r="W18" s="18" t="n">
        <v>457.24096008</v>
      </c>
      <c r="X18" s="20" t="n">
        <v>14.544999</v>
      </c>
      <c r="Y18" s="18" t="n">
        <v>402.97699253</v>
      </c>
      <c r="Z18" s="20" t="n">
        <v>10.33210284</v>
      </c>
      <c r="AA18" s="18" t="n">
        <v>401.6090449</v>
      </c>
      <c r="AB18" s="20" t="n">
        <v>21.8540706</v>
      </c>
      <c r="AC18" s="18" t="n">
        <v>384.80730748</v>
      </c>
      <c r="AD18" s="20" t="n">
        <v>14.46964609</v>
      </c>
      <c r="AE18" s="18" t="n">
        <v>380.07066572</v>
      </c>
      <c r="AF18" s="20" t="n">
        <v>22.10498776</v>
      </c>
      <c r="AG18" s="18" t="n">
        <v>390.35617276</v>
      </c>
      <c r="AH18" s="20" t="n">
        <v>16.87190536</v>
      </c>
      <c r="AI18" s="18" t="n">
        <v>374.55076015</v>
      </c>
      <c r="AJ18" s="20" t="n">
        <v>20.97386814</v>
      </c>
      <c r="AK18" s="18" t="n">
        <v>392.37252045</v>
      </c>
      <c r="AL18" s="20" t="n">
        <v>11.63470895</v>
      </c>
      <c r="AM18" s="18" t="n">
        <v>470.42668151</v>
      </c>
      <c r="AN18" s="20" t="n">
        <v>4.30125561</v>
      </c>
      <c r="AO18" s="18" t="s">
        <v>327</v>
      </c>
      <c r="AP18" s="20" t="s">
        <v>327</v>
      </c>
      <c r="AQ18" s="18" t="s">
        <v>327</v>
      </c>
      <c r="AR18" s="20" t="s">
        <v>327</v>
      </c>
      <c r="AS18" s="18" t="s">
        <v>327</v>
      </c>
      <c r="AT18" s="20" t="s">
        <v>327</v>
      </c>
      <c r="AU18" s="18" t="n">
        <v>354.01594181</v>
      </c>
      <c r="AV18" s="20" t="n">
        <v>12.89779474</v>
      </c>
    </row>
    <row r="19" spans="1:48">
      <c r="A19" s="15" t="s">
        <v>339</v>
      </c>
      <c r="B19" s="17" t="n">
        <v>5658</v>
      </c>
      <c r="C19" s="18">
        <f>(374.0/B19*100)</f>
        <v/>
      </c>
      <c r="D19" s="19" t="n">
        <v>5284</v>
      </c>
      <c r="E19" s="18" t="n">
        <v>414.83097066</v>
      </c>
      <c r="F19" s="20" t="n">
        <v>7.41019881</v>
      </c>
      <c r="G19" s="18" t="n">
        <v>474.47612494</v>
      </c>
      <c r="H19" s="20" t="n">
        <v>4.07630498</v>
      </c>
      <c r="I19" s="18" t="n">
        <v>480.76269655</v>
      </c>
      <c r="J19" s="20" t="n">
        <v>4.4708575</v>
      </c>
      <c r="K19" s="18" t="n">
        <v>491.00613302</v>
      </c>
      <c r="L19" s="20" t="n">
        <v>6.05680435</v>
      </c>
      <c r="M19" s="18" t="n">
        <v>507.22494073</v>
      </c>
      <c r="N19" s="20" t="n">
        <v>6.2436738</v>
      </c>
      <c r="O19" s="18" t="n">
        <v>499.51336739</v>
      </c>
      <c r="P19" s="20" t="n">
        <v>8.47525435</v>
      </c>
      <c r="Q19" s="18" t="n">
        <v>511.02086906</v>
      </c>
      <c r="R19" s="20" t="n">
        <v>9.55296592</v>
      </c>
      <c r="S19" s="18" t="n">
        <v>520.52935136</v>
      </c>
      <c r="T19" s="20" t="n">
        <v>11.71190632</v>
      </c>
      <c r="U19" s="18" t="n">
        <v>505.76068026</v>
      </c>
      <c r="V19" s="20" t="n">
        <v>12.93941979</v>
      </c>
      <c r="W19" s="18" t="n">
        <v>537.2469754</v>
      </c>
      <c r="X19" s="20" t="n">
        <v>14.10050734</v>
      </c>
      <c r="Y19" s="18" t="n">
        <v>550.8962770000001</v>
      </c>
      <c r="Z19" s="20" t="n">
        <v>12.62668688</v>
      </c>
      <c r="AA19" s="18" t="n">
        <v>513.54345668</v>
      </c>
      <c r="AB19" s="20" t="n">
        <v>17.19101579</v>
      </c>
      <c r="AC19" s="18" t="n">
        <v>548.30129496</v>
      </c>
      <c r="AD19" s="20" t="n">
        <v>16.4818686</v>
      </c>
      <c r="AE19" s="18" t="n">
        <v>469.77547414</v>
      </c>
      <c r="AF19" s="20" t="n">
        <v>44.82861037</v>
      </c>
      <c r="AG19" s="18" t="n">
        <v>438.9960975</v>
      </c>
      <c r="AH19" s="20" t="n">
        <v>50.09009194</v>
      </c>
      <c r="AI19" s="18" t="n">
        <v>390.110877</v>
      </c>
      <c r="AJ19" s="20" t="n">
        <v>46.54580515</v>
      </c>
      <c r="AK19" s="18" t="n">
        <v>400.57065564</v>
      </c>
      <c r="AL19" s="20" t="n">
        <v>16.02907432</v>
      </c>
      <c r="AM19" s="18" t="n">
        <v>465.73105417</v>
      </c>
      <c r="AN19" s="20" t="n">
        <v>3.07076508</v>
      </c>
      <c r="AO19" s="18" t="s">
        <v>327</v>
      </c>
      <c r="AP19" s="20" t="s">
        <v>327</v>
      </c>
      <c r="AQ19" s="18" t="s">
        <v>327</v>
      </c>
      <c r="AR19" s="20" t="s">
        <v>327</v>
      </c>
      <c r="AS19" s="18" t="s">
        <v>327</v>
      </c>
      <c r="AT19" s="20" t="s">
        <v>327</v>
      </c>
      <c r="AU19" s="18" t="n">
        <v>381.80211222</v>
      </c>
      <c r="AV19" s="20" t="n">
        <v>16.64919921</v>
      </c>
    </row>
    <row r="20" spans="1:48">
      <c r="A20" s="15" t="s">
        <v>340</v>
      </c>
      <c r="B20" s="17" t="n">
        <v>3371</v>
      </c>
      <c r="C20" s="18">
        <f>(83.0/B20*100)</f>
        <v/>
      </c>
      <c r="D20" s="19" t="n">
        <v>3288</v>
      </c>
      <c r="E20" s="18" t="n">
        <v>463.41834054</v>
      </c>
      <c r="F20" s="20" t="n">
        <v>5.75895968</v>
      </c>
      <c r="G20" s="18" t="n">
        <v>463.58722087</v>
      </c>
      <c r="H20" s="20" t="n">
        <v>4.76203345</v>
      </c>
      <c r="I20" s="18" t="n">
        <v>464.94248136</v>
      </c>
      <c r="J20" s="20" t="n">
        <v>5.76260784</v>
      </c>
      <c r="K20" s="18" t="n">
        <v>449.95117937</v>
      </c>
      <c r="L20" s="20" t="n">
        <v>6.81951757</v>
      </c>
      <c r="M20" s="18" t="n">
        <v>444.76586496</v>
      </c>
      <c r="N20" s="20" t="n">
        <v>13.25327354</v>
      </c>
      <c r="O20" s="18" t="n">
        <v>424.37215534</v>
      </c>
      <c r="P20" s="20" t="n">
        <v>12.36007999</v>
      </c>
      <c r="Q20" s="18" t="n">
        <v>404.13470475</v>
      </c>
      <c r="R20" s="20" t="n">
        <v>20.63428233</v>
      </c>
      <c r="S20" s="18" t="n">
        <v>430.22668212</v>
      </c>
      <c r="T20" s="20" t="n">
        <v>17.44526216</v>
      </c>
      <c r="U20" s="18" t="n">
        <v>360.17658583</v>
      </c>
      <c r="V20" s="20" t="n">
        <v>24.41806336</v>
      </c>
      <c r="W20" s="18" t="n">
        <v>373.50437089</v>
      </c>
      <c r="X20" s="20" t="n">
        <v>25.8039982</v>
      </c>
      <c r="Y20" s="18" t="n">
        <v>395.26713381</v>
      </c>
      <c r="Z20" s="20" t="n">
        <v>18.50998331</v>
      </c>
      <c r="AA20" s="18" t="n">
        <v>478.83449152</v>
      </c>
      <c r="AB20" s="20" t="n">
        <v>31.78948994</v>
      </c>
      <c r="AC20" s="18" t="n">
        <v>501.13443576</v>
      </c>
      <c r="AD20" s="20" t="n">
        <v>58.36638389</v>
      </c>
      <c r="AE20" s="18" t="n">
        <v>367.68718124</v>
      </c>
      <c r="AF20" s="20" t="n">
        <v>34.12909031</v>
      </c>
      <c r="AG20" s="18" t="n">
        <v>377.14057067</v>
      </c>
      <c r="AH20" s="20" t="n">
        <v>26.89821425</v>
      </c>
      <c r="AI20" s="18" t="n">
        <v>420.81748999</v>
      </c>
      <c r="AJ20" s="20" t="n">
        <v>35.19776516</v>
      </c>
      <c r="AK20" s="18" t="n">
        <v>384.76389671</v>
      </c>
      <c r="AL20" s="20" t="n">
        <v>36.29754304</v>
      </c>
      <c r="AM20" s="18" t="n">
        <v>490.56075543</v>
      </c>
      <c r="AN20" s="20" t="n">
        <v>2.24782605</v>
      </c>
      <c r="AO20" s="18" t="s">
        <v>327</v>
      </c>
      <c r="AP20" s="20" t="s">
        <v>327</v>
      </c>
      <c r="AQ20" s="18" t="s">
        <v>327</v>
      </c>
      <c r="AR20" s="20" t="s">
        <v>327</v>
      </c>
      <c r="AS20" s="18" t="s">
        <v>327</v>
      </c>
      <c r="AT20" s="20" t="s">
        <v>327</v>
      </c>
      <c r="AU20" s="18" t="n">
        <v>385.76465797</v>
      </c>
      <c r="AV20" s="20" t="n">
        <v>12.86705202</v>
      </c>
    </row>
    <row r="21" spans="1:4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s">
        <v>327</v>
      </c>
      <c r="P21" s="20" t="s">
        <v>327</v>
      </c>
      <c r="Q21" s="18" t="s">
        <v>327</v>
      </c>
      <c r="R21" s="20" t="s">
        <v>327</v>
      </c>
      <c r="S21" s="18" t="s">
        <v>327</v>
      </c>
      <c r="T21" s="20" t="s">
        <v>327</v>
      </c>
      <c r="U21" s="18" t="s">
        <v>327</v>
      </c>
      <c r="V21" s="20" t="s">
        <v>327</v>
      </c>
      <c r="W21" s="18" t="s">
        <v>327</v>
      </c>
      <c r="X21" s="20" t="s">
        <v>327</v>
      </c>
      <c r="Y21" s="18" t="s">
        <v>327</v>
      </c>
      <c r="Z21" s="20" t="s">
        <v>327</v>
      </c>
      <c r="AA21" s="18" t="s">
        <v>327</v>
      </c>
      <c r="AB21" s="20" t="s">
        <v>327</v>
      </c>
      <c r="AC21" s="18" t="s">
        <v>327</v>
      </c>
      <c r="AD21" s="20" t="s">
        <v>327</v>
      </c>
      <c r="AE21" s="18" t="s">
        <v>327</v>
      </c>
      <c r="AF21" s="20" t="s">
        <v>327</v>
      </c>
      <c r="AG21" s="18" t="s">
        <v>327</v>
      </c>
      <c r="AH21" s="20" t="s">
        <v>327</v>
      </c>
      <c r="AI21" s="18" t="s">
        <v>327</v>
      </c>
      <c r="AJ21" s="20" t="s">
        <v>327</v>
      </c>
      <c r="AK21" s="18" t="s">
        <v>327</v>
      </c>
      <c r="AL21" s="20" t="s">
        <v>327</v>
      </c>
      <c r="AM21" s="18" t="s">
        <v>327</v>
      </c>
      <c r="AN21" s="20" t="s">
        <v>327</v>
      </c>
      <c r="AO21" s="18" t="s">
        <v>327</v>
      </c>
      <c r="AP21" s="20" t="s">
        <v>327</v>
      </c>
      <c r="AQ21" s="18" t="n">
        <v>502.57511553</v>
      </c>
      <c r="AR21" s="20" t="n">
        <v>2.38602707</v>
      </c>
      <c r="AS21" s="18" t="s">
        <v>327</v>
      </c>
      <c r="AT21" s="20" t="s">
        <v>327</v>
      </c>
      <c r="AU21" s="18" t="s">
        <v>327</v>
      </c>
      <c r="AV21" s="20" t="s">
        <v>327</v>
      </c>
    </row>
    <row r="22" spans="1:4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s">
        <v>327</v>
      </c>
      <c r="P22" s="20" t="s">
        <v>327</v>
      </c>
      <c r="Q22" s="18" t="s">
        <v>327</v>
      </c>
      <c r="R22" s="20" t="s">
        <v>327</v>
      </c>
      <c r="S22" s="18" t="s">
        <v>327</v>
      </c>
      <c r="T22" s="20" t="s">
        <v>327</v>
      </c>
      <c r="U22" s="18" t="s">
        <v>327</v>
      </c>
      <c r="V22" s="20" t="s">
        <v>327</v>
      </c>
      <c r="W22" s="18" t="s">
        <v>327</v>
      </c>
      <c r="X22" s="20" t="s">
        <v>327</v>
      </c>
      <c r="Y22" s="18" t="s">
        <v>327</v>
      </c>
      <c r="Z22" s="20" t="s">
        <v>327</v>
      </c>
      <c r="AA22" s="18" t="s">
        <v>327</v>
      </c>
      <c r="AB22" s="20" t="s">
        <v>327</v>
      </c>
      <c r="AC22" s="18" t="s">
        <v>327</v>
      </c>
      <c r="AD22" s="20" t="s">
        <v>327</v>
      </c>
      <c r="AE22" s="18" t="s">
        <v>327</v>
      </c>
      <c r="AF22" s="20" t="s">
        <v>327</v>
      </c>
      <c r="AG22" s="18" t="s">
        <v>327</v>
      </c>
      <c r="AH22" s="20" t="s">
        <v>327</v>
      </c>
      <c r="AI22" s="18" t="s">
        <v>327</v>
      </c>
      <c r="AJ22" s="20" t="s">
        <v>327</v>
      </c>
      <c r="AK22" s="18" t="s">
        <v>327</v>
      </c>
      <c r="AL22" s="20" t="s">
        <v>327</v>
      </c>
      <c r="AM22" s="18" t="s">
        <v>327</v>
      </c>
      <c r="AN22" s="20" t="s">
        <v>327</v>
      </c>
      <c r="AO22" s="18" t="s">
        <v>327</v>
      </c>
      <c r="AP22" s="20" t="s">
        <v>327</v>
      </c>
      <c r="AQ22" s="18" t="n">
        <v>466.55281214</v>
      </c>
      <c r="AR22" s="20" t="n">
        <v>3.43755424</v>
      </c>
      <c r="AS22" s="18" t="s">
        <v>327</v>
      </c>
      <c r="AT22" s="20" t="s">
        <v>327</v>
      </c>
      <c r="AU22" s="18" t="s">
        <v>327</v>
      </c>
      <c r="AV22" s="20" t="s">
        <v>327</v>
      </c>
    </row>
    <row r="23" spans="1:48">
      <c r="A23" s="15" t="s">
        <v>343</v>
      </c>
      <c r="B23" s="17" t="n">
        <v>11583</v>
      </c>
      <c r="C23" s="18">
        <f>(745.0/B23*100)</f>
        <v/>
      </c>
      <c r="D23" s="19" t="n">
        <v>10838</v>
      </c>
      <c r="E23" s="18" t="n">
        <v>440.00099847</v>
      </c>
      <c r="F23" s="20" t="n">
        <v>9.527909299999999</v>
      </c>
      <c r="G23" s="18" t="n">
        <v>475.81867555</v>
      </c>
      <c r="H23" s="20" t="n">
        <v>4.98057924</v>
      </c>
      <c r="I23" s="18" t="n">
        <v>477.00583681</v>
      </c>
      <c r="J23" s="20" t="n">
        <v>4.66996126</v>
      </c>
      <c r="K23" s="18" t="n">
        <v>482.84216959</v>
      </c>
      <c r="L23" s="20" t="n">
        <v>5.09504289</v>
      </c>
      <c r="M23" s="18" t="n">
        <v>492.04470203</v>
      </c>
      <c r="N23" s="20" t="n">
        <v>8.42893834</v>
      </c>
      <c r="O23" s="18" t="n">
        <v>481.7727151</v>
      </c>
      <c r="P23" s="20" t="n">
        <v>9.606511899999999</v>
      </c>
      <c r="Q23" s="18" t="n">
        <v>465.4443841</v>
      </c>
      <c r="R23" s="20" t="n">
        <v>18.12989234</v>
      </c>
      <c r="S23" s="18" t="n">
        <v>452.22502578</v>
      </c>
      <c r="T23" s="20" t="n">
        <v>18.35706043</v>
      </c>
      <c r="U23" s="18" t="n">
        <v>458.08324328</v>
      </c>
      <c r="V23" s="20" t="n">
        <v>18.59393083</v>
      </c>
      <c r="W23" s="18" t="n">
        <v>414.88473171</v>
      </c>
      <c r="X23" s="20" t="n">
        <v>23.91098659</v>
      </c>
      <c r="Y23" s="18" t="n">
        <v>475.51729498</v>
      </c>
      <c r="Z23" s="20" t="n">
        <v>16.58820017</v>
      </c>
      <c r="AA23" s="18" t="n">
        <v>448.41785072</v>
      </c>
      <c r="AB23" s="20" t="n">
        <v>28.10960149</v>
      </c>
      <c r="AC23" s="18" t="n">
        <v>432.1040359</v>
      </c>
      <c r="AD23" s="20" t="n">
        <v>25.18434277</v>
      </c>
      <c r="AE23" s="18" t="n">
        <v>412.14242706</v>
      </c>
      <c r="AF23" s="20" t="n">
        <v>20.34373227</v>
      </c>
      <c r="AG23" s="18" t="n">
        <v>437.92761521</v>
      </c>
      <c r="AH23" s="20" t="n">
        <v>18.65892558</v>
      </c>
      <c r="AI23" s="18" t="n">
        <v>361.47117207</v>
      </c>
      <c r="AJ23" s="20" t="n">
        <v>13.39866307</v>
      </c>
      <c r="AK23" s="18" t="n">
        <v>410.69583639</v>
      </c>
      <c r="AL23" s="20" t="n">
        <v>15.75647317</v>
      </c>
      <c r="AM23" s="18" t="n">
        <v>493.18634717</v>
      </c>
      <c r="AN23" s="20" t="n">
        <v>2.99850948</v>
      </c>
      <c r="AO23" s="18" t="s">
        <v>327</v>
      </c>
      <c r="AP23" s="20" t="s">
        <v>327</v>
      </c>
      <c r="AQ23" s="18" t="s">
        <v>327</v>
      </c>
      <c r="AR23" s="20" t="s">
        <v>327</v>
      </c>
      <c r="AS23" s="18" t="s">
        <v>327</v>
      </c>
      <c r="AT23" s="20" t="s">
        <v>327</v>
      </c>
      <c r="AU23" s="18" t="n">
        <v>384.65358112</v>
      </c>
      <c r="AV23" s="20" t="n">
        <v>9.775126630000001</v>
      </c>
    </row>
    <row r="24" spans="1:4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s">
        <v>327</v>
      </c>
      <c r="P24" s="20" t="s">
        <v>327</v>
      </c>
      <c r="Q24" s="18" t="s">
        <v>327</v>
      </c>
      <c r="R24" s="20" t="s">
        <v>327</v>
      </c>
      <c r="S24" s="18" t="s">
        <v>327</v>
      </c>
      <c r="T24" s="20" t="s">
        <v>327</v>
      </c>
      <c r="U24" s="18" t="s">
        <v>327</v>
      </c>
      <c r="V24" s="20" t="s">
        <v>327</v>
      </c>
      <c r="W24" s="18" t="s">
        <v>327</v>
      </c>
      <c r="X24" s="20" t="s">
        <v>327</v>
      </c>
      <c r="Y24" s="18" t="s">
        <v>327</v>
      </c>
      <c r="Z24" s="20" t="s">
        <v>327</v>
      </c>
      <c r="AA24" s="18" t="s">
        <v>327</v>
      </c>
      <c r="AB24" s="20" t="s">
        <v>327</v>
      </c>
      <c r="AC24" s="18" t="s">
        <v>327</v>
      </c>
      <c r="AD24" s="20" t="s">
        <v>327</v>
      </c>
      <c r="AE24" s="18" t="s">
        <v>327</v>
      </c>
      <c r="AF24" s="20" t="s">
        <v>327</v>
      </c>
      <c r="AG24" s="18" t="s">
        <v>327</v>
      </c>
      <c r="AH24" s="20" t="s">
        <v>327</v>
      </c>
      <c r="AI24" s="18" t="s">
        <v>327</v>
      </c>
      <c r="AJ24" s="20" t="s">
        <v>327</v>
      </c>
      <c r="AK24" s="18" t="s">
        <v>327</v>
      </c>
      <c r="AL24" s="20" t="s">
        <v>327</v>
      </c>
      <c r="AM24" s="18" t="s">
        <v>327</v>
      </c>
      <c r="AN24" s="20" t="s">
        <v>327</v>
      </c>
      <c r="AO24" s="18" t="s">
        <v>327</v>
      </c>
      <c r="AP24" s="20" t="s">
        <v>327</v>
      </c>
      <c r="AQ24" s="18" t="n">
        <v>538.3947510199999</v>
      </c>
      <c r="AR24" s="20" t="n">
        <v>2.96617877</v>
      </c>
      <c r="AS24" s="18" t="s">
        <v>327</v>
      </c>
      <c r="AT24" s="20" t="s">
        <v>327</v>
      </c>
      <c r="AU24" s="18" t="s">
        <v>327</v>
      </c>
      <c r="AV24" s="20" t="s">
        <v>327</v>
      </c>
    </row>
    <row r="25" spans="1:48">
      <c r="A25" s="15" t="s">
        <v>345</v>
      </c>
      <c r="B25" s="17" t="n">
        <v>5581</v>
      </c>
      <c r="C25" s="18">
        <f>(39.0/B25*100)</f>
        <v/>
      </c>
      <c r="D25" s="19" t="n">
        <v>5542</v>
      </c>
      <c r="E25" s="18" t="n">
        <v>456.09880888</v>
      </c>
      <c r="F25" s="20" t="n">
        <v>9.81708896</v>
      </c>
      <c r="G25" s="18" t="n">
        <v>480.27164876</v>
      </c>
      <c r="H25" s="20" t="n">
        <v>6.18925205</v>
      </c>
      <c r="I25" s="18" t="n">
        <v>513.51135045</v>
      </c>
      <c r="J25" s="20" t="n">
        <v>6.08889286</v>
      </c>
      <c r="K25" s="18" t="n">
        <v>513.46763522</v>
      </c>
      <c r="L25" s="20" t="n">
        <v>5.79179515</v>
      </c>
      <c r="M25" s="18" t="n">
        <v>527.05312832</v>
      </c>
      <c r="N25" s="20" t="n">
        <v>5.24588997</v>
      </c>
      <c r="O25" s="18" t="n">
        <v>523.06831247</v>
      </c>
      <c r="P25" s="20" t="n">
        <v>4.99576215</v>
      </c>
      <c r="Q25" s="18" t="n">
        <v>535.5905851700001</v>
      </c>
      <c r="R25" s="20" t="n">
        <v>5.08895035</v>
      </c>
      <c r="S25" s="18" t="n">
        <v>540.18296262</v>
      </c>
      <c r="T25" s="20" t="n">
        <v>4.53774987</v>
      </c>
      <c r="U25" s="18" t="n">
        <v>541.1139434</v>
      </c>
      <c r="V25" s="20" t="n">
        <v>5.73661015</v>
      </c>
      <c r="W25" s="18" t="n">
        <v>530.46641078</v>
      </c>
      <c r="X25" s="20" t="n">
        <v>4.88090596</v>
      </c>
      <c r="Y25" s="18" t="n">
        <v>533.64878724</v>
      </c>
      <c r="Z25" s="20" t="n">
        <v>5.40122056</v>
      </c>
      <c r="AA25" s="18" t="n">
        <v>526.8148151</v>
      </c>
      <c r="AB25" s="20" t="n">
        <v>8.55448095</v>
      </c>
      <c r="AC25" s="18" t="n">
        <v>530.29843228</v>
      </c>
      <c r="AD25" s="20" t="n">
        <v>8.627920250000001</v>
      </c>
      <c r="AE25" s="18" t="n">
        <v>509.17859919</v>
      </c>
      <c r="AF25" s="20" t="n">
        <v>13.29323747</v>
      </c>
      <c r="AG25" s="18" t="n">
        <v>512.86036589</v>
      </c>
      <c r="AH25" s="20" t="n">
        <v>26.82610348</v>
      </c>
      <c r="AI25" s="18" t="n">
        <v>445.49338911</v>
      </c>
      <c r="AJ25" s="20" t="n">
        <v>19.83781412</v>
      </c>
      <c r="AK25" s="18" t="n">
        <v>435.0977533</v>
      </c>
      <c r="AL25" s="20" t="n">
        <v>10.86680375</v>
      </c>
      <c r="AM25" s="18" t="n">
        <v>480.23136452</v>
      </c>
      <c r="AN25" s="20" t="n">
        <v>5.23447993</v>
      </c>
      <c r="AO25" s="18" t="s">
        <v>327</v>
      </c>
      <c r="AP25" s="20" t="s">
        <v>327</v>
      </c>
      <c r="AQ25" s="18" t="s">
        <v>327</v>
      </c>
      <c r="AR25" s="20" t="s">
        <v>327</v>
      </c>
      <c r="AS25" s="18" t="s">
        <v>327</v>
      </c>
      <c r="AT25" s="20" t="s">
        <v>327</v>
      </c>
      <c r="AU25" s="18" t="n">
        <v>430.18634409</v>
      </c>
      <c r="AV25" s="20" t="n">
        <v>17.65554463</v>
      </c>
    </row>
    <row r="26" spans="1:48">
      <c r="A26" s="15" t="s">
        <v>346</v>
      </c>
      <c r="B26" s="17" t="n">
        <v>4869</v>
      </c>
      <c r="C26" s="18">
        <f>(215.0/B26*100)</f>
        <v/>
      </c>
      <c r="D26" s="19" t="n">
        <v>4654</v>
      </c>
      <c r="E26" s="18" t="n">
        <v>465.57873261</v>
      </c>
      <c r="F26" s="20" t="n">
        <v>7.09464326</v>
      </c>
      <c r="G26" s="18" t="n">
        <v>484.5075571</v>
      </c>
      <c r="H26" s="20" t="n">
        <v>3.67797468</v>
      </c>
      <c r="I26" s="18" t="n">
        <v>487.64526324</v>
      </c>
      <c r="J26" s="20" t="n">
        <v>4.98132921</v>
      </c>
      <c r="K26" s="18" t="n">
        <v>483.01367109</v>
      </c>
      <c r="L26" s="20" t="n">
        <v>4.48384744</v>
      </c>
      <c r="M26" s="18" t="n">
        <v>487.41587923</v>
      </c>
      <c r="N26" s="20" t="n">
        <v>5.41568682</v>
      </c>
      <c r="O26" s="18" t="n">
        <v>493.95399011</v>
      </c>
      <c r="P26" s="20" t="n">
        <v>5.8305859</v>
      </c>
      <c r="Q26" s="18" t="n">
        <v>499.8535219</v>
      </c>
      <c r="R26" s="20" t="n">
        <v>5.86430807</v>
      </c>
      <c r="S26" s="18" t="n">
        <v>504.31715354</v>
      </c>
      <c r="T26" s="20" t="n">
        <v>6.1677935</v>
      </c>
      <c r="U26" s="18" t="n">
        <v>499.76647068</v>
      </c>
      <c r="V26" s="20" t="n">
        <v>7.09284687</v>
      </c>
      <c r="W26" s="18" t="n">
        <v>506.78848351</v>
      </c>
      <c r="X26" s="20" t="n">
        <v>5.06718601</v>
      </c>
      <c r="Y26" s="18" t="n">
        <v>532.5551298399999</v>
      </c>
      <c r="Z26" s="20" t="n">
        <v>6.61638907</v>
      </c>
      <c r="AA26" s="18" t="n">
        <v>532.906917</v>
      </c>
      <c r="AB26" s="20" t="n">
        <v>10.29677074</v>
      </c>
      <c r="AC26" s="18" t="n">
        <v>515.35758458</v>
      </c>
      <c r="AD26" s="20" t="n">
        <v>10.85045868</v>
      </c>
      <c r="AE26" s="18" t="n">
        <v>510.94929258</v>
      </c>
      <c r="AF26" s="20" t="n">
        <v>12.68954472</v>
      </c>
      <c r="AG26" s="18" t="n">
        <v>475.03372208</v>
      </c>
      <c r="AH26" s="20" t="n">
        <v>16.11551178</v>
      </c>
      <c r="AI26" s="18" t="n">
        <v>433.42630157</v>
      </c>
      <c r="AJ26" s="20" t="n">
        <v>12.57438829</v>
      </c>
      <c r="AK26" s="18" t="n">
        <v>433.4238939</v>
      </c>
      <c r="AL26" s="20" t="n">
        <v>13.26896728</v>
      </c>
      <c r="AM26" s="18" t="n">
        <v>478.40357827</v>
      </c>
      <c r="AN26" s="20" t="n">
        <v>4.04287577</v>
      </c>
      <c r="AO26" s="18" t="s">
        <v>327</v>
      </c>
      <c r="AP26" s="20" t="s">
        <v>327</v>
      </c>
      <c r="AQ26" s="18" t="s">
        <v>327</v>
      </c>
      <c r="AR26" s="20" t="s">
        <v>327</v>
      </c>
      <c r="AS26" s="18" t="s">
        <v>327</v>
      </c>
      <c r="AT26" s="20" t="s">
        <v>327</v>
      </c>
      <c r="AU26" s="18" t="n">
        <v>455.59175225</v>
      </c>
      <c r="AV26" s="20" t="n">
        <v>10.06567754</v>
      </c>
    </row>
    <row r="27" spans="1:4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s">
        <v>327</v>
      </c>
      <c r="P27" s="20" t="s">
        <v>327</v>
      </c>
      <c r="Q27" s="18" t="s">
        <v>327</v>
      </c>
      <c r="R27" s="20" t="s">
        <v>327</v>
      </c>
      <c r="S27" s="18" t="s">
        <v>327</v>
      </c>
      <c r="T27" s="20" t="s">
        <v>327</v>
      </c>
      <c r="U27" s="18" t="s">
        <v>327</v>
      </c>
      <c r="V27" s="20" t="s">
        <v>327</v>
      </c>
      <c r="W27" s="18" t="s">
        <v>327</v>
      </c>
      <c r="X27" s="20" t="s">
        <v>327</v>
      </c>
      <c r="Y27" s="18" t="s">
        <v>327</v>
      </c>
      <c r="Z27" s="20" t="s">
        <v>327</v>
      </c>
      <c r="AA27" s="18" t="s">
        <v>327</v>
      </c>
      <c r="AB27" s="20" t="s">
        <v>327</v>
      </c>
      <c r="AC27" s="18" t="s">
        <v>327</v>
      </c>
      <c r="AD27" s="20" t="s">
        <v>327</v>
      </c>
      <c r="AE27" s="18" t="s">
        <v>327</v>
      </c>
      <c r="AF27" s="20" t="s">
        <v>327</v>
      </c>
      <c r="AG27" s="18" t="s">
        <v>327</v>
      </c>
      <c r="AH27" s="20" t="s">
        <v>327</v>
      </c>
      <c r="AI27" s="18" t="s">
        <v>327</v>
      </c>
      <c r="AJ27" s="20" t="s">
        <v>327</v>
      </c>
      <c r="AK27" s="18" t="s">
        <v>327</v>
      </c>
      <c r="AL27" s="20" t="s">
        <v>327</v>
      </c>
      <c r="AM27" s="18" t="s">
        <v>327</v>
      </c>
      <c r="AN27" s="20" t="s">
        <v>327</v>
      </c>
      <c r="AO27" s="18" t="s">
        <v>327</v>
      </c>
      <c r="AP27" s="20" t="s">
        <v>327</v>
      </c>
      <c r="AQ27" s="18" t="n">
        <v>482.80638365</v>
      </c>
      <c r="AR27" s="20" t="n">
        <v>1.12098685</v>
      </c>
      <c r="AS27" s="18" t="s">
        <v>327</v>
      </c>
      <c r="AT27" s="20" t="s">
        <v>327</v>
      </c>
      <c r="AU27" s="18" t="s">
        <v>327</v>
      </c>
      <c r="AV27" s="20" t="s">
        <v>327</v>
      </c>
    </row>
    <row r="28" spans="1:4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s">
        <v>327</v>
      </c>
      <c r="P28" s="20" t="s">
        <v>327</v>
      </c>
      <c r="Q28" s="18" t="s">
        <v>327</v>
      </c>
      <c r="R28" s="20" t="s">
        <v>327</v>
      </c>
      <c r="S28" s="18" t="s">
        <v>327</v>
      </c>
      <c r="T28" s="20" t="s">
        <v>327</v>
      </c>
      <c r="U28" s="18" t="s">
        <v>327</v>
      </c>
      <c r="V28" s="20" t="s">
        <v>327</v>
      </c>
      <c r="W28" s="18" t="s">
        <v>327</v>
      </c>
      <c r="X28" s="20" t="s">
        <v>327</v>
      </c>
      <c r="Y28" s="18" t="s">
        <v>327</v>
      </c>
      <c r="Z28" s="20" t="s">
        <v>327</v>
      </c>
      <c r="AA28" s="18" t="s">
        <v>327</v>
      </c>
      <c r="AB28" s="20" t="s">
        <v>327</v>
      </c>
      <c r="AC28" s="18" t="s">
        <v>327</v>
      </c>
      <c r="AD28" s="20" t="s">
        <v>327</v>
      </c>
      <c r="AE28" s="18" t="s">
        <v>327</v>
      </c>
      <c r="AF28" s="20" t="s">
        <v>327</v>
      </c>
      <c r="AG28" s="18" t="s">
        <v>327</v>
      </c>
      <c r="AH28" s="20" t="s">
        <v>327</v>
      </c>
      <c r="AI28" s="18" t="s">
        <v>327</v>
      </c>
      <c r="AJ28" s="20" t="s">
        <v>327</v>
      </c>
      <c r="AK28" s="18" t="s">
        <v>327</v>
      </c>
      <c r="AL28" s="20" t="s">
        <v>327</v>
      </c>
      <c r="AM28" s="18" t="s">
        <v>327</v>
      </c>
      <c r="AN28" s="20" t="s">
        <v>327</v>
      </c>
      <c r="AO28" s="18" t="s">
        <v>327</v>
      </c>
      <c r="AP28" s="20" t="s">
        <v>327</v>
      </c>
      <c r="AQ28" s="18" t="n">
        <v>415.70988296</v>
      </c>
      <c r="AR28" s="20" t="n">
        <v>2.13049059</v>
      </c>
      <c r="AS28" s="18" t="s">
        <v>327</v>
      </c>
      <c r="AT28" s="20" t="s">
        <v>327</v>
      </c>
      <c r="AU28" s="18" t="s">
        <v>327</v>
      </c>
      <c r="AV28" s="20" t="s">
        <v>327</v>
      </c>
    </row>
    <row r="29" spans="1:4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s">
        <v>327</v>
      </c>
      <c r="P29" s="20" t="s">
        <v>327</v>
      </c>
      <c r="Q29" s="18" t="s">
        <v>327</v>
      </c>
      <c r="R29" s="20" t="s">
        <v>327</v>
      </c>
      <c r="S29" s="18" t="s">
        <v>327</v>
      </c>
      <c r="T29" s="20" t="s">
        <v>327</v>
      </c>
      <c r="U29" s="18" t="s">
        <v>327</v>
      </c>
      <c r="V29" s="20" t="s">
        <v>327</v>
      </c>
      <c r="W29" s="18" t="s">
        <v>327</v>
      </c>
      <c r="X29" s="20" t="s">
        <v>327</v>
      </c>
      <c r="Y29" s="18" t="s">
        <v>327</v>
      </c>
      <c r="Z29" s="20" t="s">
        <v>327</v>
      </c>
      <c r="AA29" s="18" t="s">
        <v>327</v>
      </c>
      <c r="AB29" s="20" t="s">
        <v>327</v>
      </c>
      <c r="AC29" s="18" t="s">
        <v>327</v>
      </c>
      <c r="AD29" s="20" t="s">
        <v>327</v>
      </c>
      <c r="AE29" s="18" t="s">
        <v>327</v>
      </c>
      <c r="AF29" s="20" t="s">
        <v>327</v>
      </c>
      <c r="AG29" s="18" t="s">
        <v>327</v>
      </c>
      <c r="AH29" s="20" t="s">
        <v>327</v>
      </c>
      <c r="AI29" s="18" t="s">
        <v>327</v>
      </c>
      <c r="AJ29" s="20" t="s">
        <v>327</v>
      </c>
      <c r="AK29" s="18" t="s">
        <v>327</v>
      </c>
      <c r="AL29" s="20" t="s">
        <v>327</v>
      </c>
      <c r="AM29" s="18" t="s">
        <v>327</v>
      </c>
      <c r="AN29" s="20" t="s">
        <v>327</v>
      </c>
      <c r="AO29" s="18" t="s">
        <v>327</v>
      </c>
      <c r="AP29" s="20" t="s">
        <v>327</v>
      </c>
      <c r="AQ29" s="18" t="n">
        <v>508.57480626</v>
      </c>
      <c r="AR29" s="20" t="n">
        <v>2.25739586</v>
      </c>
      <c r="AS29" s="18" t="s">
        <v>327</v>
      </c>
      <c r="AT29" s="20" t="s">
        <v>327</v>
      </c>
      <c r="AU29" s="18" t="s">
        <v>327</v>
      </c>
      <c r="AV29" s="20" t="s">
        <v>327</v>
      </c>
    </row>
    <row r="30" spans="1:4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s">
        <v>327</v>
      </c>
      <c r="P30" s="20" t="s">
        <v>327</v>
      </c>
      <c r="Q30" s="18" t="s">
        <v>327</v>
      </c>
      <c r="R30" s="20" t="s">
        <v>327</v>
      </c>
      <c r="S30" s="18" t="s">
        <v>327</v>
      </c>
      <c r="T30" s="20" t="s">
        <v>327</v>
      </c>
      <c r="U30" s="18" t="s">
        <v>327</v>
      </c>
      <c r="V30" s="20" t="s">
        <v>327</v>
      </c>
      <c r="W30" s="18" t="s">
        <v>327</v>
      </c>
      <c r="X30" s="20" t="s">
        <v>327</v>
      </c>
      <c r="Y30" s="18" t="s">
        <v>327</v>
      </c>
      <c r="Z30" s="20" t="s">
        <v>327</v>
      </c>
      <c r="AA30" s="18" t="s">
        <v>327</v>
      </c>
      <c r="AB30" s="20" t="s">
        <v>327</v>
      </c>
      <c r="AC30" s="18" t="s">
        <v>327</v>
      </c>
      <c r="AD30" s="20" t="s">
        <v>327</v>
      </c>
      <c r="AE30" s="18" t="s">
        <v>327</v>
      </c>
      <c r="AF30" s="20" t="s">
        <v>327</v>
      </c>
      <c r="AG30" s="18" t="s">
        <v>327</v>
      </c>
      <c r="AH30" s="20" t="s">
        <v>327</v>
      </c>
      <c r="AI30" s="18" t="s">
        <v>327</v>
      </c>
      <c r="AJ30" s="20" t="s">
        <v>327</v>
      </c>
      <c r="AK30" s="18" t="s">
        <v>327</v>
      </c>
      <c r="AL30" s="20" t="s">
        <v>327</v>
      </c>
      <c r="AM30" s="18" t="s">
        <v>327</v>
      </c>
      <c r="AN30" s="20" t="s">
        <v>327</v>
      </c>
      <c r="AO30" s="18" t="s">
        <v>327</v>
      </c>
      <c r="AP30" s="20" t="s">
        <v>327</v>
      </c>
      <c r="AQ30" s="18" t="n">
        <v>513.3035121299999</v>
      </c>
      <c r="AR30" s="20" t="n">
        <v>2.38424846</v>
      </c>
      <c r="AS30" s="18" t="s">
        <v>327</v>
      </c>
      <c r="AT30" s="20" t="s">
        <v>327</v>
      </c>
      <c r="AU30" s="18" t="s">
        <v>327</v>
      </c>
      <c r="AV30" s="20" t="s">
        <v>327</v>
      </c>
    </row>
    <row r="31" spans="1:4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s">
        <v>327</v>
      </c>
      <c r="P31" s="20" t="s">
        <v>327</v>
      </c>
      <c r="Q31" s="18" t="s">
        <v>327</v>
      </c>
      <c r="R31" s="20" t="s">
        <v>327</v>
      </c>
      <c r="S31" s="18" t="s">
        <v>327</v>
      </c>
      <c r="T31" s="20" t="s">
        <v>327</v>
      </c>
      <c r="U31" s="18" t="s">
        <v>327</v>
      </c>
      <c r="V31" s="20" t="s">
        <v>327</v>
      </c>
      <c r="W31" s="18" t="s">
        <v>327</v>
      </c>
      <c r="X31" s="20" t="s">
        <v>327</v>
      </c>
      <c r="Y31" s="18" t="s">
        <v>327</v>
      </c>
      <c r="Z31" s="20" t="s">
        <v>327</v>
      </c>
      <c r="AA31" s="18" t="s">
        <v>327</v>
      </c>
      <c r="AB31" s="20" t="s">
        <v>327</v>
      </c>
      <c r="AC31" s="18" t="s">
        <v>327</v>
      </c>
      <c r="AD31" s="20" t="s">
        <v>327</v>
      </c>
      <c r="AE31" s="18" t="s">
        <v>327</v>
      </c>
      <c r="AF31" s="20" t="s">
        <v>327</v>
      </c>
      <c r="AG31" s="18" t="s">
        <v>327</v>
      </c>
      <c r="AH31" s="20" t="s">
        <v>327</v>
      </c>
      <c r="AI31" s="18" t="s">
        <v>327</v>
      </c>
      <c r="AJ31" s="20" t="s">
        <v>327</v>
      </c>
      <c r="AK31" s="18" t="s">
        <v>327</v>
      </c>
      <c r="AL31" s="20" t="s">
        <v>327</v>
      </c>
      <c r="AM31" s="18" t="s">
        <v>327</v>
      </c>
      <c r="AN31" s="20" t="s">
        <v>327</v>
      </c>
      <c r="AO31" s="18" t="s">
        <v>327</v>
      </c>
      <c r="AP31" s="20" t="s">
        <v>327</v>
      </c>
      <c r="AQ31" s="18" t="n">
        <v>498.481109</v>
      </c>
      <c r="AR31" s="20" t="n">
        <v>2.26238565</v>
      </c>
      <c r="AS31" s="18" t="s">
        <v>327</v>
      </c>
      <c r="AT31" s="20" t="s">
        <v>327</v>
      </c>
      <c r="AU31" s="18" t="s">
        <v>327</v>
      </c>
      <c r="AV31" s="20" t="s">
        <v>327</v>
      </c>
    </row>
    <row r="32" spans="1:48">
      <c r="A32" s="15" t="s">
        <v>352</v>
      </c>
      <c r="B32" s="17" t="n">
        <v>4478</v>
      </c>
      <c r="C32" s="18">
        <f>(51.0/B32*100)</f>
        <v/>
      </c>
      <c r="D32" s="19" t="n">
        <v>4427</v>
      </c>
      <c r="E32" s="18" t="n">
        <v>483.04565527</v>
      </c>
      <c r="F32" s="20" t="n">
        <v>9.28764634</v>
      </c>
      <c r="G32" s="18" t="n">
        <v>482.0529979</v>
      </c>
      <c r="H32" s="20" t="n">
        <v>4.75234356</v>
      </c>
      <c r="I32" s="18" t="n">
        <v>491.86866007</v>
      </c>
      <c r="J32" s="20" t="n">
        <v>4.19199819</v>
      </c>
      <c r="K32" s="18" t="n">
        <v>493.38230324</v>
      </c>
      <c r="L32" s="20" t="n">
        <v>4.91334423</v>
      </c>
      <c r="M32" s="18" t="n">
        <v>498.10742937</v>
      </c>
      <c r="N32" s="20" t="n">
        <v>4.7979551</v>
      </c>
      <c r="O32" s="18" t="n">
        <v>512.96984183</v>
      </c>
      <c r="P32" s="20" t="n">
        <v>5.32006756</v>
      </c>
      <c r="Q32" s="18" t="n">
        <v>519.22420268</v>
      </c>
      <c r="R32" s="20" t="n">
        <v>5.36382762</v>
      </c>
      <c r="S32" s="18" t="n">
        <v>520.12315308</v>
      </c>
      <c r="T32" s="20" t="n">
        <v>7.21313601</v>
      </c>
      <c r="U32" s="18" t="n">
        <v>526.5187273400001</v>
      </c>
      <c r="V32" s="20" t="n">
        <v>6.36035199</v>
      </c>
      <c r="W32" s="18" t="n">
        <v>533.47089953</v>
      </c>
      <c r="X32" s="20" t="n">
        <v>5.65386052</v>
      </c>
      <c r="Y32" s="18" t="n">
        <v>521.7289127</v>
      </c>
      <c r="Z32" s="20" t="n">
        <v>7.66063205</v>
      </c>
      <c r="AA32" s="18" t="n">
        <v>552.98823104</v>
      </c>
      <c r="AB32" s="20" t="n">
        <v>12.60488347</v>
      </c>
      <c r="AC32" s="18" t="n">
        <v>540.62157204</v>
      </c>
      <c r="AD32" s="20" t="n">
        <v>13.86638845</v>
      </c>
      <c r="AE32" s="18" t="n">
        <v>473.33437356</v>
      </c>
      <c r="AF32" s="20" t="n">
        <v>12.66521104</v>
      </c>
      <c r="AG32" s="18" t="n">
        <v>451.69453487</v>
      </c>
      <c r="AH32" s="20" t="n">
        <v>21.15153247</v>
      </c>
      <c r="AI32" s="18" t="n">
        <v>452.8663105</v>
      </c>
      <c r="AJ32" s="20" t="n">
        <v>11.12701561</v>
      </c>
      <c r="AK32" s="18" t="n">
        <v>425.60016924</v>
      </c>
      <c r="AL32" s="20" t="n">
        <v>11.58621277</v>
      </c>
      <c r="AM32" s="18" t="n">
        <v>472.90391908</v>
      </c>
      <c r="AN32" s="20" t="n">
        <v>6.10930572</v>
      </c>
      <c r="AO32" s="18" t="s">
        <v>327</v>
      </c>
      <c r="AP32" s="20" t="s">
        <v>327</v>
      </c>
      <c r="AQ32" s="18" t="s">
        <v>327</v>
      </c>
      <c r="AR32" s="20" t="s">
        <v>327</v>
      </c>
      <c r="AS32" s="18" t="s">
        <v>327</v>
      </c>
      <c r="AT32" s="20" t="s">
        <v>327</v>
      </c>
      <c r="AU32" s="18" t="n">
        <v>457.58009248</v>
      </c>
      <c r="AV32" s="20" t="n">
        <v>15.4410615</v>
      </c>
    </row>
    <row r="33" spans="1:4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s">
        <v>327</v>
      </c>
      <c r="P33" s="20" t="s">
        <v>327</v>
      </c>
      <c r="Q33" s="18" t="s">
        <v>327</v>
      </c>
      <c r="R33" s="20" t="s">
        <v>327</v>
      </c>
      <c r="S33" s="18" t="s">
        <v>327</v>
      </c>
      <c r="T33" s="20" t="s">
        <v>327</v>
      </c>
      <c r="U33" s="18" t="s">
        <v>327</v>
      </c>
      <c r="V33" s="20" t="s">
        <v>327</v>
      </c>
      <c r="W33" s="18" t="s">
        <v>327</v>
      </c>
      <c r="X33" s="20" t="s">
        <v>327</v>
      </c>
      <c r="Y33" s="18" t="s">
        <v>327</v>
      </c>
      <c r="Z33" s="20" t="s">
        <v>327</v>
      </c>
      <c r="AA33" s="18" t="s">
        <v>327</v>
      </c>
      <c r="AB33" s="20" t="s">
        <v>327</v>
      </c>
      <c r="AC33" s="18" t="s">
        <v>327</v>
      </c>
      <c r="AD33" s="20" t="s">
        <v>327</v>
      </c>
      <c r="AE33" s="18" t="s">
        <v>327</v>
      </c>
      <c r="AF33" s="20" t="s">
        <v>327</v>
      </c>
      <c r="AG33" s="18" t="s">
        <v>327</v>
      </c>
      <c r="AH33" s="20" t="s">
        <v>327</v>
      </c>
      <c r="AI33" s="18" t="s">
        <v>327</v>
      </c>
      <c r="AJ33" s="20" t="s">
        <v>327</v>
      </c>
      <c r="AK33" s="18" t="s">
        <v>327</v>
      </c>
      <c r="AL33" s="20" t="s">
        <v>327</v>
      </c>
      <c r="AM33" s="18" t="s">
        <v>327</v>
      </c>
      <c r="AN33" s="20" t="s">
        <v>327</v>
      </c>
      <c r="AO33" s="18" t="s">
        <v>327</v>
      </c>
      <c r="AP33" s="20" t="s">
        <v>327</v>
      </c>
      <c r="AQ33" s="18" t="n">
        <v>501.10006214</v>
      </c>
      <c r="AR33" s="20" t="n">
        <v>2.4308204</v>
      </c>
      <c r="AS33" s="18" t="s">
        <v>327</v>
      </c>
      <c r="AT33" s="20" t="s">
        <v>327</v>
      </c>
      <c r="AU33" s="18" t="s">
        <v>327</v>
      </c>
      <c r="AV33" s="20" t="s">
        <v>327</v>
      </c>
    </row>
    <row r="34" spans="1:48">
      <c r="A34" s="15" t="s">
        <v>354</v>
      </c>
      <c r="B34" s="17" t="n">
        <v>6350</v>
      </c>
      <c r="C34" s="18">
        <f>(177.0/B34*100)</f>
        <v/>
      </c>
      <c r="D34" s="19" t="n">
        <v>6173</v>
      </c>
      <c r="E34" s="18" t="n">
        <v>428.40835116</v>
      </c>
      <c r="F34" s="20" t="n">
        <v>5.09097332</v>
      </c>
      <c r="G34" s="18" t="n">
        <v>485.44584213</v>
      </c>
      <c r="H34" s="20" t="n">
        <v>3.03619005</v>
      </c>
      <c r="I34" s="18" t="n">
        <v>489.08675293</v>
      </c>
      <c r="J34" s="20" t="n">
        <v>4.59393643</v>
      </c>
      <c r="K34" s="18" t="n">
        <v>484.2349768</v>
      </c>
      <c r="L34" s="20" t="n">
        <v>6.10972749</v>
      </c>
      <c r="M34" s="18" t="n">
        <v>464.80693154</v>
      </c>
      <c r="N34" s="20" t="n">
        <v>8.421236179999999</v>
      </c>
      <c r="O34" s="18" t="n">
        <v>483.0630186</v>
      </c>
      <c r="P34" s="20" t="n">
        <v>7.72790859</v>
      </c>
      <c r="Q34" s="18" t="n">
        <v>488.46902332</v>
      </c>
      <c r="R34" s="20" t="n">
        <v>10.42618669</v>
      </c>
      <c r="S34" s="18" t="n">
        <v>468.94689159</v>
      </c>
      <c r="T34" s="20" t="n">
        <v>12.27357805</v>
      </c>
      <c r="U34" s="18" t="n">
        <v>464.28833288</v>
      </c>
      <c r="V34" s="20" t="n">
        <v>17.87313096</v>
      </c>
      <c r="W34" s="18" t="n">
        <v>409.4246653</v>
      </c>
      <c r="X34" s="20" t="n">
        <v>8.137085109999999</v>
      </c>
      <c r="Y34" s="18" t="n">
        <v>437.99806189</v>
      </c>
      <c r="Z34" s="20" t="n">
        <v>13.9520689</v>
      </c>
      <c r="AA34" s="18" t="n">
        <v>505.39286005</v>
      </c>
      <c r="AB34" s="20" t="n">
        <v>21.39710411</v>
      </c>
      <c r="AC34" s="18" t="n">
        <v>455.21184966</v>
      </c>
      <c r="AD34" s="20" t="n">
        <v>20.79518949</v>
      </c>
      <c r="AE34" s="18" t="n">
        <v>435.29897529</v>
      </c>
      <c r="AF34" s="20" t="n">
        <v>32.91699761</v>
      </c>
      <c r="AG34" s="18" t="n">
        <v>405.57507603</v>
      </c>
      <c r="AH34" s="20" t="n">
        <v>24.51104482</v>
      </c>
      <c r="AI34" s="18" t="n">
        <v>365.85474618</v>
      </c>
      <c r="AJ34" s="20" t="n">
        <v>16.02332781</v>
      </c>
      <c r="AK34" s="18" t="n">
        <v>401.84842063</v>
      </c>
      <c r="AL34" s="20" t="n">
        <v>13.58682581</v>
      </c>
      <c r="AM34" s="18" t="n">
        <v>461.58966754</v>
      </c>
      <c r="AN34" s="20" t="n">
        <v>3.38474762</v>
      </c>
      <c r="AO34" s="18" t="s">
        <v>327</v>
      </c>
      <c r="AP34" s="20" t="s">
        <v>327</v>
      </c>
      <c r="AQ34" s="18" t="n">
        <v>306.56969545</v>
      </c>
      <c r="AR34" s="20" t="n">
        <v>10.27624616</v>
      </c>
      <c r="AS34" s="18" t="s">
        <v>327</v>
      </c>
      <c r="AT34" s="20" t="s">
        <v>327</v>
      </c>
      <c r="AU34" s="18" t="n">
        <v>397.11410146</v>
      </c>
      <c r="AV34" s="20" t="n">
        <v>13.20345244</v>
      </c>
    </row>
    <row r="35" spans="1:48">
      <c r="A35" s="15" t="s">
        <v>355</v>
      </c>
      <c r="B35" s="17" t="n">
        <v>6406</v>
      </c>
      <c r="C35" s="18">
        <f>(160.0/B35*100)</f>
        <v/>
      </c>
      <c r="D35" s="19" t="n">
        <v>6246</v>
      </c>
      <c r="E35" s="18" t="n">
        <v>500.98379811</v>
      </c>
      <c r="F35" s="20" t="n">
        <v>6.83137753</v>
      </c>
      <c r="G35" s="18" t="n">
        <v>499.21594118</v>
      </c>
      <c r="H35" s="20" t="n">
        <v>6.13875326</v>
      </c>
      <c r="I35" s="18" t="n">
        <v>499.37793413</v>
      </c>
      <c r="J35" s="20" t="n">
        <v>4.63933413</v>
      </c>
      <c r="K35" s="18" t="n">
        <v>512.9903521</v>
      </c>
      <c r="L35" s="20" t="n">
        <v>5.0963352</v>
      </c>
      <c r="M35" s="18" t="n">
        <v>531.11349418</v>
      </c>
      <c r="N35" s="20" t="n">
        <v>7.00427729</v>
      </c>
      <c r="O35" s="18" t="n">
        <v>535.86404886</v>
      </c>
      <c r="P35" s="20" t="n">
        <v>10.41114504</v>
      </c>
      <c r="Q35" s="18" t="n">
        <v>539.69829014</v>
      </c>
      <c r="R35" s="20" t="n">
        <v>9.254928619999999</v>
      </c>
      <c r="S35" s="18" t="n">
        <v>554.18339184</v>
      </c>
      <c r="T35" s="20" t="n">
        <v>11.74479127</v>
      </c>
      <c r="U35" s="18" t="n">
        <v>544.40324431</v>
      </c>
      <c r="V35" s="20" t="n">
        <v>12.58650269</v>
      </c>
      <c r="W35" s="18" t="n">
        <v>548.6233772</v>
      </c>
      <c r="X35" s="20" t="n">
        <v>8.580441110000001</v>
      </c>
      <c r="Y35" s="18" t="n">
        <v>564.06257611</v>
      </c>
      <c r="Z35" s="20" t="n">
        <v>9.56278412</v>
      </c>
      <c r="AA35" s="18" t="n">
        <v>577.8780444</v>
      </c>
      <c r="AB35" s="20" t="n">
        <v>12.67974201</v>
      </c>
      <c r="AC35" s="18" t="n">
        <v>571.81912143</v>
      </c>
      <c r="AD35" s="20" t="n">
        <v>20.26129542</v>
      </c>
      <c r="AE35" s="18" t="n">
        <v>517.07823988</v>
      </c>
      <c r="AF35" s="20" t="n">
        <v>22.94715562</v>
      </c>
      <c r="AG35" s="18" t="n">
        <v>529.68328618</v>
      </c>
      <c r="AH35" s="20" t="n">
        <v>41.5177435</v>
      </c>
      <c r="AI35" s="18" t="n">
        <v>489.8410332</v>
      </c>
      <c r="AJ35" s="20" t="n">
        <v>16.8633825</v>
      </c>
      <c r="AK35" s="18" t="n">
        <v>483.98045972</v>
      </c>
      <c r="AL35" s="20" t="n">
        <v>24.79233594</v>
      </c>
      <c r="AM35" s="18" t="n">
        <v>505.4209206</v>
      </c>
      <c r="AN35" s="20" t="n">
        <v>2.2234218</v>
      </c>
      <c r="AO35" s="18" t="s">
        <v>327</v>
      </c>
      <c r="AP35" s="20" t="s">
        <v>327</v>
      </c>
      <c r="AQ35" s="18" t="n">
        <v>374.85244494</v>
      </c>
      <c r="AR35" s="20" t="n">
        <v>5.84040672</v>
      </c>
      <c r="AS35" s="18" t="s">
        <v>327</v>
      </c>
      <c r="AT35" s="20" t="s">
        <v>327</v>
      </c>
      <c r="AU35" s="18" t="n">
        <v>471.14527361</v>
      </c>
      <c r="AV35" s="20" t="n">
        <v>11.08125729</v>
      </c>
    </row>
    <row r="36" spans="1:48">
      <c r="A36" s="15" t="s">
        <v>356</v>
      </c>
      <c r="B36" s="17" t="n">
        <v>6736</v>
      </c>
      <c r="C36" s="18">
        <f>(174.0/B36*100)</f>
        <v/>
      </c>
      <c r="D36" s="19" t="n">
        <v>6562</v>
      </c>
      <c r="E36" s="18" t="n">
        <v>474.94336415</v>
      </c>
      <c r="F36" s="20" t="n">
        <v>9.61747173</v>
      </c>
      <c r="G36" s="18" t="n">
        <v>487.3551298</v>
      </c>
      <c r="H36" s="20" t="n">
        <v>4.02018171</v>
      </c>
      <c r="I36" s="18" t="n">
        <v>485.39588062</v>
      </c>
      <c r="J36" s="20" t="n">
        <v>3.12850453</v>
      </c>
      <c r="K36" s="18" t="n">
        <v>483.4299812</v>
      </c>
      <c r="L36" s="20" t="n">
        <v>3.52135123</v>
      </c>
      <c r="M36" s="18" t="n">
        <v>487.40133954</v>
      </c>
      <c r="N36" s="20" t="n">
        <v>4.29634789</v>
      </c>
      <c r="O36" s="18" t="n">
        <v>480.42485356</v>
      </c>
      <c r="P36" s="20" t="n">
        <v>4.52650985</v>
      </c>
      <c r="Q36" s="18" t="n">
        <v>508.69762636</v>
      </c>
      <c r="R36" s="20" t="n">
        <v>5.57398762</v>
      </c>
      <c r="S36" s="18" t="n">
        <v>506.71858925</v>
      </c>
      <c r="T36" s="20" t="n">
        <v>7.24470715</v>
      </c>
      <c r="U36" s="18" t="n">
        <v>523.89752584</v>
      </c>
      <c r="V36" s="20" t="n">
        <v>8.69221492</v>
      </c>
      <c r="W36" s="18" t="n">
        <v>526.93917798</v>
      </c>
      <c r="X36" s="20" t="n">
        <v>7.37597533</v>
      </c>
      <c r="Y36" s="18" t="n">
        <v>531.67115786</v>
      </c>
      <c r="Z36" s="20" t="n">
        <v>7.00461478</v>
      </c>
      <c r="AA36" s="18" t="n">
        <v>517.61568457</v>
      </c>
      <c r="AB36" s="20" t="n">
        <v>9.97399933</v>
      </c>
      <c r="AC36" s="18" t="n">
        <v>513.2559873</v>
      </c>
      <c r="AD36" s="20" t="n">
        <v>8.4976147</v>
      </c>
      <c r="AE36" s="18" t="n">
        <v>512.79646138</v>
      </c>
      <c r="AF36" s="20" t="n">
        <v>8.63029555</v>
      </c>
      <c r="AG36" s="18" t="n">
        <v>475.14295969</v>
      </c>
      <c r="AH36" s="20" t="n">
        <v>14.80801353</v>
      </c>
      <c r="AI36" s="18" t="n">
        <v>432.95092575</v>
      </c>
      <c r="AJ36" s="20" t="n">
        <v>14.1136759</v>
      </c>
      <c r="AK36" s="18" t="n">
        <v>421.93203101</v>
      </c>
      <c r="AL36" s="20" t="n">
        <v>14.88830377</v>
      </c>
      <c r="AM36" s="18" t="n">
        <v>499.65860251</v>
      </c>
      <c r="AN36" s="20" t="n">
        <v>3.28971836</v>
      </c>
      <c r="AO36" s="18" t="s">
        <v>327</v>
      </c>
      <c r="AP36" s="20" t="s">
        <v>327</v>
      </c>
      <c r="AQ36" s="18" t="s">
        <v>327</v>
      </c>
      <c r="AR36" s="20" t="s">
        <v>327</v>
      </c>
      <c r="AS36" s="18" t="s">
        <v>327</v>
      </c>
      <c r="AT36" s="20" t="s">
        <v>327</v>
      </c>
      <c r="AU36" s="18" t="n">
        <v>407.77204379</v>
      </c>
      <c r="AV36" s="20" t="n">
        <v>13.74982188</v>
      </c>
    </row>
    <row r="37" spans="1:4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s">
        <v>327</v>
      </c>
      <c r="P37" s="20" t="s">
        <v>327</v>
      </c>
      <c r="Q37" s="18" t="s">
        <v>327</v>
      </c>
      <c r="R37" s="20" t="s">
        <v>327</v>
      </c>
      <c r="S37" s="18" t="s">
        <v>327</v>
      </c>
      <c r="T37" s="20" t="s">
        <v>327</v>
      </c>
      <c r="U37" s="18" t="s">
        <v>327</v>
      </c>
      <c r="V37" s="20" t="s">
        <v>327</v>
      </c>
      <c r="W37" s="18" t="s">
        <v>327</v>
      </c>
      <c r="X37" s="20" t="s">
        <v>327</v>
      </c>
      <c r="Y37" s="18" t="s">
        <v>327</v>
      </c>
      <c r="Z37" s="20" t="s">
        <v>327</v>
      </c>
      <c r="AA37" s="18" t="s">
        <v>327</v>
      </c>
      <c r="AB37" s="20" t="s">
        <v>327</v>
      </c>
      <c r="AC37" s="18" t="s">
        <v>327</v>
      </c>
      <c r="AD37" s="20" t="s">
        <v>327</v>
      </c>
      <c r="AE37" s="18" t="s">
        <v>327</v>
      </c>
      <c r="AF37" s="20" t="s">
        <v>327</v>
      </c>
      <c r="AG37" s="18" t="s">
        <v>327</v>
      </c>
      <c r="AH37" s="20" t="s">
        <v>327</v>
      </c>
      <c r="AI37" s="18" t="s">
        <v>327</v>
      </c>
      <c r="AJ37" s="20" t="s">
        <v>327</v>
      </c>
      <c r="AK37" s="18" t="s">
        <v>327</v>
      </c>
      <c r="AL37" s="20" t="s">
        <v>327</v>
      </c>
      <c r="AM37" s="18" t="s">
        <v>327</v>
      </c>
      <c r="AN37" s="20" t="s">
        <v>327</v>
      </c>
      <c r="AO37" s="18" t="s">
        <v>327</v>
      </c>
      <c r="AP37" s="20" t="s">
        <v>327</v>
      </c>
      <c r="AQ37" s="18" t="n">
        <v>493.42235631</v>
      </c>
      <c r="AR37" s="20" t="n">
        <v>3.60072073</v>
      </c>
      <c r="AS37" s="18" t="s">
        <v>327</v>
      </c>
      <c r="AT37" s="20" t="s">
        <v>327</v>
      </c>
      <c r="AU37" s="18" t="s">
        <v>327</v>
      </c>
      <c r="AV37" s="20" t="s">
        <v>327</v>
      </c>
    </row>
    <row r="38" spans="1:4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s">
        <v>327</v>
      </c>
      <c r="P38" s="20" t="s">
        <v>327</v>
      </c>
      <c r="Q38" s="18" t="s">
        <v>327</v>
      </c>
      <c r="R38" s="20" t="s">
        <v>327</v>
      </c>
      <c r="S38" s="18" t="s">
        <v>327</v>
      </c>
      <c r="T38" s="20" t="s">
        <v>327</v>
      </c>
      <c r="U38" s="18" t="s">
        <v>327</v>
      </c>
      <c r="V38" s="20" t="s">
        <v>327</v>
      </c>
      <c r="W38" s="18" t="s">
        <v>327</v>
      </c>
      <c r="X38" s="20" t="s">
        <v>327</v>
      </c>
      <c r="Y38" s="18" t="s">
        <v>327</v>
      </c>
      <c r="Z38" s="20" t="s">
        <v>327</v>
      </c>
      <c r="AA38" s="18" t="s">
        <v>327</v>
      </c>
      <c r="AB38" s="20" t="s">
        <v>327</v>
      </c>
      <c r="AC38" s="18" t="s">
        <v>327</v>
      </c>
      <c r="AD38" s="20" t="s">
        <v>327</v>
      </c>
      <c r="AE38" s="18" t="s">
        <v>327</v>
      </c>
      <c r="AF38" s="20" t="s">
        <v>327</v>
      </c>
      <c r="AG38" s="18" t="s">
        <v>327</v>
      </c>
      <c r="AH38" s="20" t="s">
        <v>327</v>
      </c>
      <c r="AI38" s="18" t="s">
        <v>327</v>
      </c>
      <c r="AJ38" s="20" t="s">
        <v>327</v>
      </c>
      <c r="AK38" s="18" t="s">
        <v>327</v>
      </c>
      <c r="AL38" s="20" t="s">
        <v>327</v>
      </c>
      <c r="AM38" s="18" t="s">
        <v>327</v>
      </c>
      <c r="AN38" s="20" t="s">
        <v>327</v>
      </c>
      <c r="AO38" s="18" t="s">
        <v>327</v>
      </c>
      <c r="AP38" s="20" t="s">
        <v>327</v>
      </c>
      <c r="AQ38" s="18" t="n">
        <v>505.50581563</v>
      </c>
      <c r="AR38" s="20" t="n">
        <v>2.90027214</v>
      </c>
      <c r="AS38" s="18" t="s">
        <v>327</v>
      </c>
      <c r="AT38" s="20" t="s">
        <v>327</v>
      </c>
      <c r="AU38" s="18" t="s">
        <v>327</v>
      </c>
      <c r="AV38" s="20" t="s">
        <v>327</v>
      </c>
    </row>
    <row r="39" spans="1:4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s">
        <v>327</v>
      </c>
      <c r="P39" s="20" t="s">
        <v>327</v>
      </c>
      <c r="Q39" s="18" t="s">
        <v>327</v>
      </c>
      <c r="R39" s="20" t="s">
        <v>327</v>
      </c>
      <c r="S39" s="18" t="s">
        <v>327</v>
      </c>
      <c r="T39" s="20" t="s">
        <v>327</v>
      </c>
      <c r="U39" s="18" t="s">
        <v>327</v>
      </c>
      <c r="V39" s="20" t="s">
        <v>327</v>
      </c>
      <c r="W39" s="18" t="s">
        <v>327</v>
      </c>
      <c r="X39" s="20" t="s">
        <v>327</v>
      </c>
      <c r="Y39" s="18" t="s">
        <v>327</v>
      </c>
      <c r="Z39" s="20" t="s">
        <v>327</v>
      </c>
      <c r="AA39" s="18" t="s">
        <v>327</v>
      </c>
      <c r="AB39" s="20" t="s">
        <v>327</v>
      </c>
      <c r="AC39" s="18" t="s">
        <v>327</v>
      </c>
      <c r="AD39" s="20" t="s">
        <v>327</v>
      </c>
      <c r="AE39" s="18" t="s">
        <v>327</v>
      </c>
      <c r="AF39" s="20" t="s">
        <v>327</v>
      </c>
      <c r="AG39" s="18" t="s">
        <v>327</v>
      </c>
      <c r="AH39" s="20" t="s">
        <v>327</v>
      </c>
      <c r="AI39" s="18" t="s">
        <v>327</v>
      </c>
      <c r="AJ39" s="20" t="s">
        <v>327</v>
      </c>
      <c r="AK39" s="18" t="s">
        <v>327</v>
      </c>
      <c r="AL39" s="20" t="s">
        <v>327</v>
      </c>
      <c r="AM39" s="18" t="s">
        <v>327</v>
      </c>
      <c r="AN39" s="20" t="s">
        <v>327</v>
      </c>
      <c r="AO39" s="18" t="s">
        <v>327</v>
      </c>
      <c r="AP39" s="20" t="s">
        <v>327</v>
      </c>
      <c r="AQ39" s="18" t="n">
        <v>425.48950894</v>
      </c>
      <c r="AR39" s="20" t="n">
        <v>3.93390091</v>
      </c>
      <c r="AS39" s="18" t="s">
        <v>327</v>
      </c>
      <c r="AT39" s="20" t="s">
        <v>327</v>
      </c>
      <c r="AU39" s="18" t="s">
        <v>327</v>
      </c>
      <c r="AV39" s="20" t="s">
        <v>327</v>
      </c>
    </row>
    <row r="40" spans="1:48">
      <c r="A40" s="15" t="s">
        <v>360</v>
      </c>
      <c r="B40" s="17" t="n">
        <v>14157</v>
      </c>
      <c r="C40" s="18">
        <f>(5849.0/B40*100)</f>
        <v/>
      </c>
      <c r="D40" s="19" t="n">
        <v>8308</v>
      </c>
      <c r="E40" s="18" t="n">
        <v>497.26682078</v>
      </c>
      <c r="F40" s="20" t="n">
        <v>7.70863634</v>
      </c>
      <c r="G40" s="18" t="n">
        <v>523.03979299</v>
      </c>
      <c r="H40" s="20" t="n">
        <v>6.05392188</v>
      </c>
      <c r="I40" s="18" t="n">
        <v>525.96933125</v>
      </c>
      <c r="J40" s="20" t="n">
        <v>4.44194773</v>
      </c>
      <c r="K40" s="18" t="n">
        <v>522.79654807</v>
      </c>
      <c r="L40" s="20" t="n">
        <v>5.62981071</v>
      </c>
      <c r="M40" s="18" t="n">
        <v>504.86311417</v>
      </c>
      <c r="N40" s="20" t="n">
        <v>6.88429924</v>
      </c>
      <c r="O40" s="18" t="n">
        <v>502.85611575</v>
      </c>
      <c r="P40" s="20" t="n">
        <v>8.25048322</v>
      </c>
      <c r="Q40" s="18" t="n">
        <v>519.75618564</v>
      </c>
      <c r="R40" s="20" t="n">
        <v>11.83482805</v>
      </c>
      <c r="S40" s="18" t="n">
        <v>533.23623101</v>
      </c>
      <c r="T40" s="20" t="n">
        <v>10.86624809</v>
      </c>
      <c r="U40" s="18" t="n">
        <v>488.33582651</v>
      </c>
      <c r="V40" s="20" t="n">
        <v>16.7108441</v>
      </c>
      <c r="W40" s="18" t="n">
        <v>422.98585907</v>
      </c>
      <c r="X40" s="20" t="n">
        <v>20.04578229</v>
      </c>
      <c r="Y40" s="18" t="n">
        <v>458.77046083</v>
      </c>
      <c r="Z40" s="20" t="n">
        <v>15.11784815</v>
      </c>
      <c r="AA40" s="18" t="n">
        <v>418.44265146</v>
      </c>
      <c r="AB40" s="20" t="n">
        <v>9.90355589</v>
      </c>
      <c r="AC40" s="18" t="n">
        <v>474.36654977</v>
      </c>
      <c r="AD40" s="20" t="n">
        <v>13.69320614</v>
      </c>
      <c r="AE40" s="18" t="n">
        <v>464.12140314</v>
      </c>
      <c r="AF40" s="20" t="n">
        <v>13.11366933</v>
      </c>
      <c r="AG40" s="18" t="n">
        <v>493.31265984</v>
      </c>
      <c r="AH40" s="20" t="n">
        <v>21.61783296</v>
      </c>
      <c r="AI40" s="18" t="n">
        <v>408.99347236</v>
      </c>
      <c r="AJ40" s="20" t="n">
        <v>11.83044706</v>
      </c>
      <c r="AK40" s="18" t="n">
        <v>400.2507327</v>
      </c>
      <c r="AL40" s="20" t="n">
        <v>21.93120732</v>
      </c>
      <c r="AM40" s="18" t="n">
        <v>524.41154035</v>
      </c>
      <c r="AN40" s="20" t="n">
        <v>4.39688259</v>
      </c>
      <c r="AO40" s="18" t="s">
        <v>327</v>
      </c>
      <c r="AP40" s="20" t="s">
        <v>327</v>
      </c>
      <c r="AQ40" s="18" t="n">
        <v>496.75531263</v>
      </c>
      <c r="AR40" s="20" t="n">
        <v>2.35939816</v>
      </c>
      <c r="AS40" s="18" t="s">
        <v>327</v>
      </c>
      <c r="AT40" s="20" t="s">
        <v>327</v>
      </c>
      <c r="AU40" s="18" t="n">
        <v>455.80487876</v>
      </c>
      <c r="AV40" s="20" t="n">
        <v>9.12565874</v>
      </c>
    </row>
    <row r="41" spans="1:4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s">
        <v>327</v>
      </c>
      <c r="P41" s="20" t="s">
        <v>327</v>
      </c>
      <c r="Q41" s="18" t="s">
        <v>327</v>
      </c>
      <c r="R41" s="20" t="s">
        <v>327</v>
      </c>
      <c r="S41" s="18" t="s">
        <v>327</v>
      </c>
      <c r="T41" s="20" t="s">
        <v>327</v>
      </c>
      <c r="U41" s="18" t="s">
        <v>327</v>
      </c>
      <c r="V41" s="20" t="s">
        <v>327</v>
      </c>
      <c r="W41" s="18" t="s">
        <v>327</v>
      </c>
      <c r="X41" s="20" t="s">
        <v>327</v>
      </c>
      <c r="Y41" s="18" t="s">
        <v>327</v>
      </c>
      <c r="Z41" s="20" t="s">
        <v>327</v>
      </c>
      <c r="AA41" s="18" t="s">
        <v>327</v>
      </c>
      <c r="AB41" s="20" t="s">
        <v>327</v>
      </c>
      <c r="AC41" s="18" t="s">
        <v>327</v>
      </c>
      <c r="AD41" s="20" t="s">
        <v>327</v>
      </c>
      <c r="AE41" s="18" t="s">
        <v>327</v>
      </c>
      <c r="AF41" s="20" t="s">
        <v>327</v>
      </c>
      <c r="AG41" s="18" t="s">
        <v>327</v>
      </c>
      <c r="AH41" s="20" t="s">
        <v>327</v>
      </c>
      <c r="AI41" s="18" t="s">
        <v>327</v>
      </c>
      <c r="AJ41" s="20" t="s">
        <v>327</v>
      </c>
      <c r="AK41" s="18" t="s">
        <v>327</v>
      </c>
      <c r="AL41" s="20" t="s">
        <v>327</v>
      </c>
      <c r="AM41" s="18" t="s">
        <v>327</v>
      </c>
      <c r="AN41" s="20" t="s">
        <v>327</v>
      </c>
      <c r="AO41" s="18" t="s">
        <v>327</v>
      </c>
      <c r="AP41" s="20" t="s">
        <v>327</v>
      </c>
      <c r="AQ41" s="18" t="n">
        <v>496.24243435</v>
      </c>
      <c r="AR41" s="20" t="n">
        <v>3.18120086</v>
      </c>
      <c r="AS41" s="18" t="s">
        <v>327</v>
      </c>
      <c r="AT41" s="20" t="s">
        <v>327</v>
      </c>
      <c r="AU41" s="18" t="s">
        <v>327</v>
      </c>
      <c r="AV41" s="20" t="s">
        <v>327</v>
      </c>
    </row>
    <row r="42" spans="1:4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c r="AE42" s="18">
        <f>IF(COUNT(AE7:AE41) &gt; 0, AVERAGE(AE7:AE41), "—")</f>
        <v/>
      </c>
      <c r="AF42" s="20">
        <f>IF(COUNT(AF7:AF41) &gt; 0, SQRT(SUMSQ(AF7:AF41)/(COUNT(AF7:AF41)*COUNT(AF7:AF41)) ), "—")</f>
        <v/>
      </c>
      <c r="AG42" s="18">
        <f>IF(COUNT(AG7:AG41) &gt; 0, AVERAGE(AG7:AG41), "—")</f>
        <v/>
      </c>
      <c r="AH42" s="20">
        <f>IF(COUNT(AH7:AH41) &gt; 0, SQRT(SUMSQ(AH7:AH41)/(COUNT(AH7:AH41)*COUNT(AH7:AH41)) ), "—")</f>
        <v/>
      </c>
      <c r="AI42" s="18">
        <f>IF(COUNT(AI7:AI41) &gt; 0, AVERAGE(AI7:AI41), "—")</f>
        <v/>
      </c>
      <c r="AJ42" s="20">
        <f>IF(COUNT(AJ7:AJ41) &gt; 0, SQRT(SUMSQ(AJ7:AJ41)/(COUNT(AJ7:AJ41)*COUNT(AJ7:AJ41)) ), "—")</f>
        <v/>
      </c>
      <c r="AK42" s="18">
        <f>IF(COUNT(AK7:AK41) &gt; 0, AVERAGE(AK7:AK41), "—")</f>
        <v/>
      </c>
      <c r="AL42" s="20">
        <f>IF(COUNT(AL7:AL41) &gt; 0, SQRT(SUMSQ(AL7:AL41)/(COUNT(AL7:AL41)*COUNT(AL7:AL41)) ), "—")</f>
        <v/>
      </c>
      <c r="AM42" s="18">
        <f>IF(COUNT(AM7:AM41) &gt; 0, AVERAGE(AM7:AM41), "—")</f>
        <v/>
      </c>
      <c r="AN42" s="20">
        <f>IF(COUNT(AN7:AN41) &gt; 0, SQRT(SUMSQ(AN7:AN41)/(COUNT(AN7:AN41)*COUNT(AN7:AN41)) ), "—")</f>
        <v/>
      </c>
      <c r="AO42" s="18">
        <f>IF(COUNT(AO7:AO41) &gt; 0, AVERAGE(AO7:AO41), "—")</f>
        <v/>
      </c>
      <c r="AP42" s="20">
        <f>IF(COUNT(AP7:AP41) &gt; 0, SQRT(SUMSQ(AP7:AP41)/(COUNT(AP7:AP41)*COUNT(AP7:AP41)) ), "—")</f>
        <v/>
      </c>
      <c r="AQ42" s="18">
        <f>IF(COUNT(AQ7:AQ41) &gt; 0, AVERAGE(AQ7:AQ41), "—")</f>
        <v/>
      </c>
      <c r="AR42" s="20">
        <f>IF(COUNT(AR7:AR41) &gt; 0, SQRT(SUMSQ(AR7:AR41)/(COUNT(AR7:AR41)*COUNT(AR7:AR41)) ), "—")</f>
        <v/>
      </c>
      <c r="AS42" s="18">
        <f>IF(COUNT(AS7:AS41) &gt; 0, AVERAGE(AS7:AS41), "—")</f>
        <v/>
      </c>
      <c r="AT42" s="20">
        <f>IF(COUNT(AT7:AT41) &gt; 0, SQRT(SUMSQ(AT7:AT41)/(COUNT(AT7:AT41)*COUNT(AT7:AT41)) ), "—")</f>
        <v/>
      </c>
      <c r="AU42" s="18">
        <f>IF(COUNT(AU7:AU41) &gt; 0, AVERAGE(AU7:AU41), "—")</f>
        <v/>
      </c>
      <c r="AV42" s="20">
        <f>IF(COUNT(AV7:AV41) &gt; 0, SQRT(SUMSQ(AV7:AV41)/(COUNT(AV7:AV41)*COUNT(AV7:AV41)) ), "—")</f>
        <v/>
      </c>
    </row>
    <row r="43" spans="1:48">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5" t="n"/>
      <c r="AE43" s="14" t="n"/>
      <c r="AF43" s="15" t="n"/>
      <c r="AG43" s="14" t="n"/>
      <c r="AH43" s="15" t="n"/>
      <c r="AI43" s="14" t="n"/>
      <c r="AJ43" s="15" t="n"/>
      <c r="AK43" s="14" t="n"/>
      <c r="AL43" s="15" t="n"/>
      <c r="AM43" s="14" t="n"/>
      <c r="AN43" s="15" t="n"/>
      <c r="AO43" s="14" t="n"/>
      <c r="AP43" s="15" t="n"/>
      <c r="AQ43" s="14" t="n"/>
      <c r="AR43" s="15" t="n"/>
      <c r="AS43" s="14" t="n"/>
      <c r="AT43" s="15" t="n"/>
      <c r="AU43" s="14" t="n"/>
      <c r="AV43" s="16" t="n"/>
    </row>
    <row r="44" spans="1:4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c r="U44" s="18" t="s">
        <v>327</v>
      </c>
      <c r="V44" s="20" t="s">
        <v>327</v>
      </c>
      <c r="W44" s="18" t="s">
        <v>327</v>
      </c>
      <c r="X44" s="20" t="s">
        <v>327</v>
      </c>
      <c r="Y44" s="18" t="s">
        <v>327</v>
      </c>
      <c r="Z44" s="20" t="s">
        <v>327</v>
      </c>
      <c r="AA44" s="18" t="s">
        <v>327</v>
      </c>
      <c r="AB44" s="20" t="s">
        <v>327</v>
      </c>
      <c r="AC44" s="18" t="s">
        <v>327</v>
      </c>
      <c r="AD44" s="20" t="s">
        <v>327</v>
      </c>
      <c r="AE44" s="18" t="s">
        <v>327</v>
      </c>
      <c r="AF44" s="20" t="s">
        <v>327</v>
      </c>
      <c r="AG44" s="18" t="s">
        <v>327</v>
      </c>
      <c r="AH44" s="20" t="s">
        <v>327</v>
      </c>
      <c r="AI44" s="18" t="s">
        <v>327</v>
      </c>
      <c r="AJ44" s="20" t="s">
        <v>327</v>
      </c>
      <c r="AK44" s="18" t="s">
        <v>327</v>
      </c>
      <c r="AL44" s="20" t="s">
        <v>327</v>
      </c>
      <c r="AM44" s="18" t="s">
        <v>327</v>
      </c>
      <c r="AN44" s="20" t="s">
        <v>327</v>
      </c>
      <c r="AO44" s="18" t="s">
        <v>327</v>
      </c>
      <c r="AP44" s="20" t="s">
        <v>327</v>
      </c>
      <c r="AQ44" s="18" t="s">
        <v>327</v>
      </c>
      <c r="AR44" s="20" t="s">
        <v>327</v>
      </c>
      <c r="AS44" s="18" t="s">
        <v>327</v>
      </c>
      <c r="AT44" s="20" t="s">
        <v>327</v>
      </c>
      <c r="AU44" s="18" t="s">
        <v>327</v>
      </c>
      <c r="AV44" s="20" t="s">
        <v>327</v>
      </c>
    </row>
    <row r="45" spans="1:4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s">
        <v>327</v>
      </c>
      <c r="P45" s="20" t="s">
        <v>327</v>
      </c>
      <c r="Q45" s="18" t="s">
        <v>327</v>
      </c>
      <c r="R45" s="20" t="s">
        <v>327</v>
      </c>
      <c r="S45" s="18" t="s">
        <v>327</v>
      </c>
      <c r="T45" s="20" t="s">
        <v>327</v>
      </c>
      <c r="U45" s="18" t="s">
        <v>327</v>
      </c>
      <c r="V45" s="20" t="s">
        <v>327</v>
      </c>
      <c r="W45" s="18" t="s">
        <v>327</v>
      </c>
      <c r="X45" s="20" t="s">
        <v>327</v>
      </c>
      <c r="Y45" s="18" t="s">
        <v>327</v>
      </c>
      <c r="Z45" s="20" t="s">
        <v>327</v>
      </c>
      <c r="AA45" s="18" t="s">
        <v>327</v>
      </c>
      <c r="AB45" s="20" t="s">
        <v>327</v>
      </c>
      <c r="AC45" s="18" t="s">
        <v>327</v>
      </c>
      <c r="AD45" s="20" t="s">
        <v>327</v>
      </c>
      <c r="AE45" s="18" t="s">
        <v>327</v>
      </c>
      <c r="AF45" s="20" t="s">
        <v>327</v>
      </c>
      <c r="AG45" s="18" t="s">
        <v>327</v>
      </c>
      <c r="AH45" s="20" t="s">
        <v>327</v>
      </c>
      <c r="AI45" s="18" t="s">
        <v>327</v>
      </c>
      <c r="AJ45" s="20" t="s">
        <v>327</v>
      </c>
      <c r="AK45" s="18" t="s">
        <v>327</v>
      </c>
      <c r="AL45" s="20" t="s">
        <v>327</v>
      </c>
      <c r="AM45" s="18" t="s">
        <v>327</v>
      </c>
      <c r="AN45" s="20" t="s">
        <v>327</v>
      </c>
      <c r="AO45" s="18" t="s">
        <v>327</v>
      </c>
      <c r="AP45" s="20" t="s">
        <v>327</v>
      </c>
      <c r="AQ45" s="18" t="n">
        <v>375.7451021</v>
      </c>
      <c r="AR45" s="20" t="n">
        <v>2.64238063</v>
      </c>
      <c r="AS45" s="18" t="s">
        <v>327</v>
      </c>
      <c r="AT45" s="20" t="s">
        <v>327</v>
      </c>
      <c r="AU45" s="18" t="s">
        <v>327</v>
      </c>
      <c r="AV45" s="20" t="s">
        <v>327</v>
      </c>
    </row>
    <row r="46" spans="1:4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s">
        <v>327</v>
      </c>
      <c r="P46" s="20" t="s">
        <v>327</v>
      </c>
      <c r="Q46" s="18" t="s">
        <v>327</v>
      </c>
      <c r="R46" s="20" t="s">
        <v>327</v>
      </c>
      <c r="S46" s="18" t="s">
        <v>327</v>
      </c>
      <c r="T46" s="20" t="s">
        <v>327</v>
      </c>
      <c r="U46" s="18" t="s">
        <v>327</v>
      </c>
      <c r="V46" s="20" t="s">
        <v>327</v>
      </c>
      <c r="W46" s="18" t="s">
        <v>327</v>
      </c>
      <c r="X46" s="20" t="s">
        <v>327</v>
      </c>
      <c r="Y46" s="18" t="s">
        <v>327</v>
      </c>
      <c r="Z46" s="20" t="s">
        <v>327</v>
      </c>
      <c r="AA46" s="18" t="s">
        <v>327</v>
      </c>
      <c r="AB46" s="20" t="s">
        <v>327</v>
      </c>
      <c r="AC46" s="18" t="s">
        <v>327</v>
      </c>
      <c r="AD46" s="20" t="s">
        <v>327</v>
      </c>
      <c r="AE46" s="18" t="s">
        <v>327</v>
      </c>
      <c r="AF46" s="20" t="s">
        <v>327</v>
      </c>
      <c r="AG46" s="18" t="s">
        <v>327</v>
      </c>
      <c r="AH46" s="20" t="s">
        <v>327</v>
      </c>
      <c r="AI46" s="18" t="s">
        <v>327</v>
      </c>
      <c r="AJ46" s="20" t="s">
        <v>327</v>
      </c>
      <c r="AK46" s="18" t="s">
        <v>327</v>
      </c>
      <c r="AL46" s="20" t="s">
        <v>327</v>
      </c>
      <c r="AM46" s="18" t="s">
        <v>327</v>
      </c>
      <c r="AN46" s="20" t="s">
        <v>327</v>
      </c>
      <c r="AO46" s="18" t="s">
        <v>327</v>
      </c>
      <c r="AP46" s="20" t="s">
        <v>327</v>
      </c>
      <c r="AQ46" s="18" t="n">
        <v>400.68210314</v>
      </c>
      <c r="AR46" s="20" t="n">
        <v>2.29683765</v>
      </c>
      <c r="AS46" s="18" t="s">
        <v>327</v>
      </c>
      <c r="AT46" s="20" t="s">
        <v>327</v>
      </c>
      <c r="AU46" s="18" t="s">
        <v>327</v>
      </c>
      <c r="AV46" s="20" t="s">
        <v>327</v>
      </c>
    </row>
    <row r="47" spans="1:48">
      <c r="A47" s="15" t="s">
        <v>367</v>
      </c>
      <c r="B47" s="17" t="n">
        <v>5928</v>
      </c>
      <c r="C47" s="18">
        <f>(381.0/B47*100)</f>
        <v/>
      </c>
      <c r="D47" s="19" t="n">
        <v>5547</v>
      </c>
      <c r="E47" s="18" t="n">
        <v>402.37973957</v>
      </c>
      <c r="F47" s="20" t="n">
        <v>7.09151725</v>
      </c>
      <c r="G47" s="18" t="n">
        <v>484.91419374</v>
      </c>
      <c r="H47" s="20" t="n">
        <v>4.82971034</v>
      </c>
      <c r="I47" s="18" t="n">
        <v>472.03862511</v>
      </c>
      <c r="J47" s="20" t="n">
        <v>4.88536634</v>
      </c>
      <c r="K47" s="18" t="n">
        <v>475.21580274</v>
      </c>
      <c r="L47" s="20" t="n">
        <v>6.30528505</v>
      </c>
      <c r="M47" s="18" t="n">
        <v>470.3528832</v>
      </c>
      <c r="N47" s="20" t="n">
        <v>6.51419821</v>
      </c>
      <c r="O47" s="18" t="n">
        <v>485.08377704</v>
      </c>
      <c r="P47" s="20" t="n">
        <v>6.67666001</v>
      </c>
      <c r="Q47" s="18" t="n">
        <v>481.14280053</v>
      </c>
      <c r="R47" s="20" t="n">
        <v>11.52734209</v>
      </c>
      <c r="S47" s="18" t="n">
        <v>501.04327225</v>
      </c>
      <c r="T47" s="20" t="n">
        <v>11.52863917</v>
      </c>
      <c r="U47" s="18" t="n">
        <v>484.18596197</v>
      </c>
      <c r="V47" s="20" t="n">
        <v>12.08883513</v>
      </c>
      <c r="W47" s="18" t="n">
        <v>438.92482721</v>
      </c>
      <c r="X47" s="20" t="n">
        <v>10.24426912</v>
      </c>
      <c r="Y47" s="18" t="n">
        <v>482.16293176</v>
      </c>
      <c r="Z47" s="20" t="n">
        <v>13.42945551</v>
      </c>
      <c r="AA47" s="18" t="n">
        <v>461.33530815</v>
      </c>
      <c r="AB47" s="20" t="n">
        <v>21.1878153</v>
      </c>
      <c r="AC47" s="18" t="n">
        <v>443.75975523</v>
      </c>
      <c r="AD47" s="20" t="n">
        <v>13.96586815</v>
      </c>
      <c r="AE47" s="18" t="n">
        <v>445.17654415</v>
      </c>
      <c r="AF47" s="20" t="n">
        <v>17.97666984</v>
      </c>
      <c r="AG47" s="18" t="n">
        <v>413.15725633</v>
      </c>
      <c r="AH47" s="20" t="n">
        <v>21.79185575</v>
      </c>
      <c r="AI47" s="18" t="n">
        <v>371.3900262</v>
      </c>
      <c r="AJ47" s="20" t="n">
        <v>11.40248526</v>
      </c>
      <c r="AK47" s="18" t="n">
        <v>365.08705842</v>
      </c>
      <c r="AL47" s="20" t="n">
        <v>9.12206632</v>
      </c>
      <c r="AM47" s="18" t="n">
        <v>421.39434518</v>
      </c>
      <c r="AN47" s="20" t="n">
        <v>4.72580891</v>
      </c>
      <c r="AO47" s="18" t="s">
        <v>327</v>
      </c>
      <c r="AP47" s="20" t="s">
        <v>327</v>
      </c>
      <c r="AQ47" s="18" t="s">
        <v>327</v>
      </c>
      <c r="AR47" s="20" t="s">
        <v>327</v>
      </c>
      <c r="AS47" s="18" t="s">
        <v>327</v>
      </c>
      <c r="AT47" s="20" t="s">
        <v>327</v>
      </c>
      <c r="AU47" s="18" t="n">
        <v>368.29001356</v>
      </c>
      <c r="AV47" s="20" t="n">
        <v>8.67197247</v>
      </c>
    </row>
    <row r="48" spans="1:48">
      <c r="A48" s="15" t="s">
        <v>368</v>
      </c>
      <c r="B48" s="17" t="n">
        <v>9841</v>
      </c>
      <c r="C48" s="18">
        <f>(36.0/B48*100)</f>
        <v/>
      </c>
      <c r="D48" s="19" t="n">
        <v>9805</v>
      </c>
      <c r="E48" s="18" t="n">
        <v>465.55117441</v>
      </c>
      <c r="F48" s="20" t="n">
        <v>6.38691091</v>
      </c>
      <c r="G48" s="18" t="n">
        <v>517.2713324600001</v>
      </c>
      <c r="H48" s="20" t="n">
        <v>5.03237671</v>
      </c>
      <c r="I48" s="18" t="n">
        <v>527.7393322200001</v>
      </c>
      <c r="J48" s="20" t="n">
        <v>5.01294067</v>
      </c>
      <c r="K48" s="18" t="n">
        <v>540.00142166</v>
      </c>
      <c r="L48" s="20" t="n">
        <v>4.95283314</v>
      </c>
      <c r="M48" s="18" t="n">
        <v>560.57821602</v>
      </c>
      <c r="N48" s="20" t="n">
        <v>8.87461907</v>
      </c>
      <c r="O48" s="18" t="n">
        <v>559.2801792499999</v>
      </c>
      <c r="P48" s="20" t="n">
        <v>8.471737040000001</v>
      </c>
      <c r="Q48" s="18" t="n">
        <v>551.31455183</v>
      </c>
      <c r="R48" s="20" t="n">
        <v>10.2177692</v>
      </c>
      <c r="S48" s="18" t="n">
        <v>562.0813597699999</v>
      </c>
      <c r="T48" s="20" t="n">
        <v>15.8567205</v>
      </c>
      <c r="U48" s="18" t="n">
        <v>508.17221583</v>
      </c>
      <c r="V48" s="20" t="n">
        <v>13.92387813</v>
      </c>
      <c r="W48" s="18" t="n">
        <v>482.50680401</v>
      </c>
      <c r="X48" s="20" t="n">
        <v>10.8955041</v>
      </c>
      <c r="Y48" s="18" t="n">
        <v>507.42686169</v>
      </c>
      <c r="Z48" s="20" t="n">
        <v>14.87231761</v>
      </c>
      <c r="AA48" s="18" t="n">
        <v>547.58015094</v>
      </c>
      <c r="AB48" s="20" t="n">
        <v>25.75176958</v>
      </c>
      <c r="AC48" s="18" t="n">
        <v>531.84756363</v>
      </c>
      <c r="AD48" s="20" t="n">
        <v>34.31773462</v>
      </c>
      <c r="AE48" s="18" t="n">
        <v>450.49706331</v>
      </c>
      <c r="AF48" s="20" t="n">
        <v>21.15205944</v>
      </c>
      <c r="AG48" s="18" t="n">
        <v>413.50363484</v>
      </c>
      <c r="AH48" s="20" t="n">
        <v>20.77220344</v>
      </c>
      <c r="AI48" s="18" t="n">
        <v>399.56138209</v>
      </c>
      <c r="AJ48" s="20" t="n">
        <v>15.07392557</v>
      </c>
      <c r="AK48" s="18" t="n">
        <v>396.18504144</v>
      </c>
      <c r="AL48" s="20" t="n">
        <v>23.34356117</v>
      </c>
      <c r="AM48" s="18" t="n">
        <v>502.05608033</v>
      </c>
      <c r="AN48" s="20" t="n">
        <v>4.99576876</v>
      </c>
      <c r="AO48" s="18" t="s">
        <v>327</v>
      </c>
      <c r="AP48" s="20" t="s">
        <v>327</v>
      </c>
      <c r="AQ48" s="18" t="s">
        <v>327</v>
      </c>
      <c r="AR48" s="20" t="s">
        <v>327</v>
      </c>
      <c r="AS48" s="18" t="s">
        <v>327</v>
      </c>
      <c r="AT48" s="20" t="s">
        <v>327</v>
      </c>
      <c r="AU48" s="18" t="n">
        <v>385.86197919</v>
      </c>
      <c r="AV48" s="20" t="n">
        <v>17.44780563</v>
      </c>
    </row>
    <row r="49" spans="1:4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s">
        <v>327</v>
      </c>
      <c r="P49" s="20" t="s">
        <v>327</v>
      </c>
      <c r="Q49" s="18" t="s">
        <v>327</v>
      </c>
      <c r="R49" s="20" t="s">
        <v>327</v>
      </c>
      <c r="S49" s="18" t="s">
        <v>327</v>
      </c>
      <c r="T49" s="20" t="s">
        <v>327</v>
      </c>
      <c r="U49" s="18" t="s">
        <v>327</v>
      </c>
      <c r="V49" s="20" t="s">
        <v>327</v>
      </c>
      <c r="W49" s="18" t="s">
        <v>327</v>
      </c>
      <c r="X49" s="20" t="s">
        <v>327</v>
      </c>
      <c r="Y49" s="18" t="s">
        <v>327</v>
      </c>
      <c r="Z49" s="20" t="s">
        <v>327</v>
      </c>
      <c r="AA49" s="18" t="s">
        <v>327</v>
      </c>
      <c r="AB49" s="20" t="s">
        <v>327</v>
      </c>
      <c r="AC49" s="18" t="s">
        <v>327</v>
      </c>
      <c r="AD49" s="20" t="s">
        <v>327</v>
      </c>
      <c r="AE49" s="18" t="s">
        <v>327</v>
      </c>
      <c r="AF49" s="20" t="s">
        <v>327</v>
      </c>
      <c r="AG49" s="18" t="s">
        <v>327</v>
      </c>
      <c r="AH49" s="20" t="s">
        <v>327</v>
      </c>
      <c r="AI49" s="18" t="s">
        <v>327</v>
      </c>
      <c r="AJ49" s="20" t="s">
        <v>327</v>
      </c>
      <c r="AK49" s="18" t="s">
        <v>327</v>
      </c>
      <c r="AL49" s="20" t="s">
        <v>327</v>
      </c>
      <c r="AM49" s="18" t="s">
        <v>327</v>
      </c>
      <c r="AN49" s="20" t="s">
        <v>327</v>
      </c>
      <c r="AO49" s="18" t="s">
        <v>327</v>
      </c>
      <c r="AP49" s="20" t="s">
        <v>327</v>
      </c>
      <c r="AQ49" s="18" t="n">
        <v>432.22624802</v>
      </c>
      <c r="AR49" s="20" t="n">
        <v>2.8653235</v>
      </c>
      <c r="AS49" s="18" t="s">
        <v>327</v>
      </c>
      <c r="AT49" s="20" t="s">
        <v>327</v>
      </c>
      <c r="AU49" s="18" t="s">
        <v>327</v>
      </c>
      <c r="AV49" s="20" t="s">
        <v>327</v>
      </c>
    </row>
    <row r="50" spans="1:4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s">
        <v>327</v>
      </c>
      <c r="P50" s="20" t="s">
        <v>327</v>
      </c>
      <c r="Q50" s="18" t="s">
        <v>327</v>
      </c>
      <c r="R50" s="20" t="s">
        <v>327</v>
      </c>
      <c r="S50" s="18" t="s">
        <v>327</v>
      </c>
      <c r="T50" s="20" t="s">
        <v>327</v>
      </c>
      <c r="U50" s="18" t="s">
        <v>327</v>
      </c>
      <c r="V50" s="20" t="s">
        <v>327</v>
      </c>
      <c r="W50" s="18" t="s">
        <v>327</v>
      </c>
      <c r="X50" s="20" t="s">
        <v>327</v>
      </c>
      <c r="Y50" s="18" t="s">
        <v>327</v>
      </c>
      <c r="Z50" s="20" t="s">
        <v>327</v>
      </c>
      <c r="AA50" s="18" t="s">
        <v>327</v>
      </c>
      <c r="AB50" s="20" t="s">
        <v>327</v>
      </c>
      <c r="AC50" s="18" t="s">
        <v>327</v>
      </c>
      <c r="AD50" s="20" t="s">
        <v>327</v>
      </c>
      <c r="AE50" s="18" t="s">
        <v>327</v>
      </c>
      <c r="AF50" s="20" t="s">
        <v>327</v>
      </c>
      <c r="AG50" s="18" t="s">
        <v>327</v>
      </c>
      <c r="AH50" s="20" t="s">
        <v>327</v>
      </c>
      <c r="AI50" s="18" t="s">
        <v>327</v>
      </c>
      <c r="AJ50" s="20" t="s">
        <v>327</v>
      </c>
      <c r="AK50" s="18" t="s">
        <v>327</v>
      </c>
      <c r="AL50" s="20" t="s">
        <v>327</v>
      </c>
      <c r="AM50" s="18" t="s">
        <v>327</v>
      </c>
      <c r="AN50" s="20" t="s">
        <v>327</v>
      </c>
      <c r="AO50" s="18" t="s">
        <v>327</v>
      </c>
      <c r="AP50" s="20" t="s">
        <v>327</v>
      </c>
      <c r="AQ50" s="18" t="n">
        <v>415.72876064</v>
      </c>
      <c r="AR50" s="20" t="n">
        <v>2.36107792</v>
      </c>
      <c r="AS50" s="18" t="s">
        <v>327</v>
      </c>
      <c r="AT50" s="20" t="s">
        <v>327</v>
      </c>
      <c r="AU50" s="18" t="s">
        <v>327</v>
      </c>
      <c r="AV50" s="20" t="s">
        <v>327</v>
      </c>
    </row>
    <row r="51" spans="1:4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s">
        <v>327</v>
      </c>
      <c r="P51" s="20" t="s">
        <v>327</v>
      </c>
      <c r="Q51" s="18" t="s">
        <v>327</v>
      </c>
      <c r="R51" s="20" t="s">
        <v>327</v>
      </c>
      <c r="S51" s="18" t="s">
        <v>327</v>
      </c>
      <c r="T51" s="20" t="s">
        <v>327</v>
      </c>
      <c r="U51" s="18" t="s">
        <v>327</v>
      </c>
      <c r="V51" s="20" t="s">
        <v>327</v>
      </c>
      <c r="W51" s="18" t="s">
        <v>327</v>
      </c>
      <c r="X51" s="20" t="s">
        <v>327</v>
      </c>
      <c r="Y51" s="18" t="s">
        <v>327</v>
      </c>
      <c r="Z51" s="20" t="s">
        <v>327</v>
      </c>
      <c r="AA51" s="18" t="s">
        <v>327</v>
      </c>
      <c r="AB51" s="20" t="s">
        <v>327</v>
      </c>
      <c r="AC51" s="18" t="s">
        <v>327</v>
      </c>
      <c r="AD51" s="20" t="s">
        <v>327</v>
      </c>
      <c r="AE51" s="18" t="s">
        <v>327</v>
      </c>
      <c r="AF51" s="20" t="s">
        <v>327</v>
      </c>
      <c r="AG51" s="18" t="s">
        <v>327</v>
      </c>
      <c r="AH51" s="20" t="s">
        <v>327</v>
      </c>
      <c r="AI51" s="18" t="s">
        <v>327</v>
      </c>
      <c r="AJ51" s="20" t="s">
        <v>327</v>
      </c>
      <c r="AK51" s="18" t="s">
        <v>327</v>
      </c>
      <c r="AL51" s="20" t="s">
        <v>327</v>
      </c>
      <c r="AM51" s="18" t="s">
        <v>327</v>
      </c>
      <c r="AN51" s="20" t="s">
        <v>327</v>
      </c>
      <c r="AO51" s="18" t="s">
        <v>327</v>
      </c>
      <c r="AP51" s="20" t="s">
        <v>327</v>
      </c>
      <c r="AQ51" s="18" t="n">
        <v>419.60803314</v>
      </c>
      <c r="AR51" s="20" t="n">
        <v>2.07453394</v>
      </c>
      <c r="AS51" s="18" t="s">
        <v>327</v>
      </c>
      <c r="AT51" s="20" t="s">
        <v>327</v>
      </c>
      <c r="AU51" s="18" t="s">
        <v>327</v>
      </c>
      <c r="AV51" s="20" t="s">
        <v>327</v>
      </c>
    </row>
    <row r="52" spans="1:48">
      <c r="A52" s="15" t="s">
        <v>372</v>
      </c>
      <c r="B52" s="17" t="n">
        <v>5809</v>
      </c>
      <c r="C52" s="18">
        <f>(178.0/B52*100)</f>
        <v/>
      </c>
      <c r="D52" s="19" t="n">
        <v>5631</v>
      </c>
      <c r="E52" s="18" t="n">
        <v>433.53753867</v>
      </c>
      <c r="F52" s="20" t="n">
        <v>5.71629479</v>
      </c>
      <c r="G52" s="18" t="n">
        <v>455.73451081</v>
      </c>
      <c r="H52" s="20" t="n">
        <v>4.58329874</v>
      </c>
      <c r="I52" s="18" t="n">
        <v>475.15100794</v>
      </c>
      <c r="J52" s="20" t="n">
        <v>5.90525629</v>
      </c>
      <c r="K52" s="18" t="n">
        <v>483.32259597</v>
      </c>
      <c r="L52" s="20" t="n">
        <v>5.89600285</v>
      </c>
      <c r="M52" s="18" t="n">
        <v>487.49213499</v>
      </c>
      <c r="N52" s="20" t="n">
        <v>6.82957412</v>
      </c>
      <c r="O52" s="18" t="n">
        <v>495.5197101</v>
      </c>
      <c r="P52" s="20" t="n">
        <v>9.383097940000001</v>
      </c>
      <c r="Q52" s="18" t="n">
        <v>499.09622073</v>
      </c>
      <c r="R52" s="20" t="n">
        <v>17.38315183</v>
      </c>
      <c r="S52" s="18" t="n">
        <v>467.66238368</v>
      </c>
      <c r="T52" s="20" t="n">
        <v>13.57987014</v>
      </c>
      <c r="U52" s="18" t="n">
        <v>467.19912738</v>
      </c>
      <c r="V52" s="20" t="n">
        <v>11.84400102</v>
      </c>
      <c r="W52" s="18" t="n">
        <v>485.35022776</v>
      </c>
      <c r="X52" s="20" t="n">
        <v>16.93352808</v>
      </c>
      <c r="Y52" s="18" t="n">
        <v>477.061987</v>
      </c>
      <c r="Z52" s="20" t="n">
        <v>16.93088515</v>
      </c>
      <c r="AA52" s="18" t="n">
        <v>470.6502526</v>
      </c>
      <c r="AB52" s="20" t="n">
        <v>21.81764535</v>
      </c>
      <c r="AC52" s="18" t="n">
        <v>470.0128869</v>
      </c>
      <c r="AD52" s="20" t="n">
        <v>20.91313011</v>
      </c>
      <c r="AE52" s="18" t="n">
        <v>448.19882704</v>
      </c>
      <c r="AF52" s="20" t="n">
        <v>12.31808788</v>
      </c>
      <c r="AG52" s="18" t="n">
        <v>452.02804689</v>
      </c>
      <c r="AH52" s="20" t="n">
        <v>15.10401691</v>
      </c>
      <c r="AI52" s="18" t="n">
        <v>404.87439793</v>
      </c>
      <c r="AJ52" s="20" t="n">
        <v>16.30340923</v>
      </c>
      <c r="AK52" s="18" t="n">
        <v>395.33145073</v>
      </c>
      <c r="AL52" s="20" t="n">
        <v>15.37324538</v>
      </c>
      <c r="AM52" s="18" t="n">
        <v>484.67437158</v>
      </c>
      <c r="AN52" s="20" t="n">
        <v>2.66168662</v>
      </c>
      <c r="AO52" s="18" t="s">
        <v>327</v>
      </c>
      <c r="AP52" s="20" t="s">
        <v>327</v>
      </c>
      <c r="AQ52" s="18" t="s">
        <v>327</v>
      </c>
      <c r="AR52" s="20" t="s">
        <v>327</v>
      </c>
      <c r="AS52" s="18" t="s">
        <v>327</v>
      </c>
      <c r="AT52" s="20" t="s">
        <v>327</v>
      </c>
      <c r="AU52" s="18" t="n">
        <v>397.9434778</v>
      </c>
      <c r="AV52" s="20" t="n">
        <v>7.83199082</v>
      </c>
    </row>
    <row r="53" spans="1:4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s">
        <v>327</v>
      </c>
      <c r="P53" s="20" t="s">
        <v>327</v>
      </c>
      <c r="Q53" s="18" t="s">
        <v>327</v>
      </c>
      <c r="R53" s="20" t="s">
        <v>327</v>
      </c>
      <c r="S53" s="18" t="s">
        <v>327</v>
      </c>
      <c r="T53" s="20" t="s">
        <v>327</v>
      </c>
      <c r="U53" s="18" t="s">
        <v>327</v>
      </c>
      <c r="V53" s="20" t="s">
        <v>327</v>
      </c>
      <c r="W53" s="18" t="s">
        <v>327</v>
      </c>
      <c r="X53" s="20" t="s">
        <v>327</v>
      </c>
      <c r="Y53" s="18" t="s">
        <v>327</v>
      </c>
      <c r="Z53" s="20" t="s">
        <v>327</v>
      </c>
      <c r="AA53" s="18" t="s">
        <v>327</v>
      </c>
      <c r="AB53" s="20" t="s">
        <v>327</v>
      </c>
      <c r="AC53" s="18" t="s">
        <v>327</v>
      </c>
      <c r="AD53" s="20" t="s">
        <v>327</v>
      </c>
      <c r="AE53" s="18" t="s">
        <v>327</v>
      </c>
      <c r="AF53" s="20" t="s">
        <v>327</v>
      </c>
      <c r="AG53" s="18" t="s">
        <v>327</v>
      </c>
      <c r="AH53" s="20" t="s">
        <v>327</v>
      </c>
      <c r="AI53" s="18" t="s">
        <v>327</v>
      </c>
      <c r="AJ53" s="20" t="s">
        <v>327</v>
      </c>
      <c r="AK53" s="18" t="s">
        <v>327</v>
      </c>
      <c r="AL53" s="20" t="s">
        <v>327</v>
      </c>
      <c r="AM53" s="18" t="s">
        <v>327</v>
      </c>
      <c r="AN53" s="20" t="s">
        <v>327</v>
      </c>
      <c r="AO53" s="18" t="s">
        <v>327</v>
      </c>
      <c r="AP53" s="20" t="s">
        <v>327</v>
      </c>
      <c r="AQ53" s="18" t="n">
        <v>432.5767659</v>
      </c>
      <c r="AR53" s="20" t="n">
        <v>1.3789965</v>
      </c>
      <c r="AS53" s="18" t="s">
        <v>327</v>
      </c>
      <c r="AT53" s="20" t="s">
        <v>327</v>
      </c>
      <c r="AU53" s="18" t="s">
        <v>327</v>
      </c>
      <c r="AV53" s="20" t="s">
        <v>327</v>
      </c>
    </row>
    <row r="54" spans="1:4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s">
        <v>327</v>
      </c>
      <c r="P54" s="20" t="s">
        <v>327</v>
      </c>
      <c r="Q54" s="18" t="s">
        <v>327</v>
      </c>
      <c r="R54" s="20" t="s">
        <v>327</v>
      </c>
      <c r="S54" s="18" t="s">
        <v>327</v>
      </c>
      <c r="T54" s="20" t="s">
        <v>327</v>
      </c>
      <c r="U54" s="18" t="s">
        <v>327</v>
      </c>
      <c r="V54" s="20" t="s">
        <v>327</v>
      </c>
      <c r="W54" s="18" t="s">
        <v>327</v>
      </c>
      <c r="X54" s="20" t="s">
        <v>327</v>
      </c>
      <c r="Y54" s="18" t="s">
        <v>327</v>
      </c>
      <c r="Z54" s="20" t="s">
        <v>327</v>
      </c>
      <c r="AA54" s="18" t="s">
        <v>327</v>
      </c>
      <c r="AB54" s="20" t="s">
        <v>327</v>
      </c>
      <c r="AC54" s="18" t="s">
        <v>327</v>
      </c>
      <c r="AD54" s="20" t="s">
        <v>327</v>
      </c>
      <c r="AE54" s="18" t="s">
        <v>327</v>
      </c>
      <c r="AF54" s="20" t="s">
        <v>327</v>
      </c>
      <c r="AG54" s="18" t="s">
        <v>327</v>
      </c>
      <c r="AH54" s="20" t="s">
        <v>327</v>
      </c>
      <c r="AI54" s="18" t="s">
        <v>327</v>
      </c>
      <c r="AJ54" s="20" t="s">
        <v>327</v>
      </c>
      <c r="AK54" s="18" t="s">
        <v>327</v>
      </c>
      <c r="AL54" s="20" t="s">
        <v>327</v>
      </c>
      <c r="AM54" s="18" t="s">
        <v>327</v>
      </c>
      <c r="AN54" s="20" t="s">
        <v>327</v>
      </c>
      <c r="AO54" s="18" t="s">
        <v>327</v>
      </c>
      <c r="AP54" s="20" t="s">
        <v>327</v>
      </c>
      <c r="AQ54" s="18" t="n">
        <v>331.63882721</v>
      </c>
      <c r="AR54" s="20" t="n">
        <v>2.57819192</v>
      </c>
      <c r="AS54" s="18" t="s">
        <v>327</v>
      </c>
      <c r="AT54" s="20" t="s">
        <v>327</v>
      </c>
      <c r="AU54" s="18" t="s">
        <v>327</v>
      </c>
      <c r="AV54" s="20" t="s">
        <v>327</v>
      </c>
    </row>
    <row r="55" spans="1:4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s">
        <v>327</v>
      </c>
      <c r="P55" s="20" t="s">
        <v>327</v>
      </c>
      <c r="Q55" s="18" t="s">
        <v>327</v>
      </c>
      <c r="R55" s="20" t="s">
        <v>327</v>
      </c>
      <c r="S55" s="18" t="s">
        <v>327</v>
      </c>
      <c r="T55" s="20" t="s">
        <v>327</v>
      </c>
      <c r="U55" s="18" t="s">
        <v>327</v>
      </c>
      <c r="V55" s="20" t="s">
        <v>327</v>
      </c>
      <c r="W55" s="18" t="s">
        <v>327</v>
      </c>
      <c r="X55" s="20" t="s">
        <v>327</v>
      </c>
      <c r="Y55" s="18" t="s">
        <v>327</v>
      </c>
      <c r="Z55" s="20" t="s">
        <v>327</v>
      </c>
      <c r="AA55" s="18" t="s">
        <v>327</v>
      </c>
      <c r="AB55" s="20" t="s">
        <v>327</v>
      </c>
      <c r="AC55" s="18" t="s">
        <v>327</v>
      </c>
      <c r="AD55" s="20" t="s">
        <v>327</v>
      </c>
      <c r="AE55" s="18" t="s">
        <v>327</v>
      </c>
      <c r="AF55" s="20" t="s">
        <v>327</v>
      </c>
      <c r="AG55" s="18" t="s">
        <v>327</v>
      </c>
      <c r="AH55" s="20" t="s">
        <v>327</v>
      </c>
      <c r="AI55" s="18" t="s">
        <v>327</v>
      </c>
      <c r="AJ55" s="20" t="s">
        <v>327</v>
      </c>
      <c r="AK55" s="18" t="s">
        <v>327</v>
      </c>
      <c r="AL55" s="20" t="s">
        <v>327</v>
      </c>
      <c r="AM55" s="18" t="s">
        <v>327</v>
      </c>
      <c r="AN55" s="20" t="s">
        <v>327</v>
      </c>
      <c r="AO55" s="18" t="s">
        <v>327</v>
      </c>
      <c r="AP55" s="20" t="s">
        <v>327</v>
      </c>
      <c r="AQ55" s="18" t="n">
        <v>411.13152395</v>
      </c>
      <c r="AR55" s="20" t="n">
        <v>2.41692503</v>
      </c>
      <c r="AS55" s="18" t="s">
        <v>327</v>
      </c>
      <c r="AT55" s="20" t="s">
        <v>327</v>
      </c>
      <c r="AU55" s="18" t="s">
        <v>327</v>
      </c>
      <c r="AV55" s="20" t="s">
        <v>327</v>
      </c>
    </row>
    <row r="56" spans="1:48">
      <c r="A56" s="15" t="s">
        <v>376</v>
      </c>
      <c r="B56" s="17" t="n">
        <v>5359</v>
      </c>
      <c r="C56" s="18">
        <f>(101.0/B56*100)</f>
        <v/>
      </c>
      <c r="D56" s="19" t="n">
        <v>5258</v>
      </c>
      <c r="E56" s="18" t="n">
        <v>489.86069374</v>
      </c>
      <c r="F56" s="20" t="n">
        <v>7.90182652</v>
      </c>
      <c r="G56" s="18" t="n">
        <v>517.00663457</v>
      </c>
      <c r="H56" s="20" t="n">
        <v>4.38430112</v>
      </c>
      <c r="I56" s="18" t="n">
        <v>523.58519043</v>
      </c>
      <c r="J56" s="20" t="n">
        <v>4.1486895</v>
      </c>
      <c r="K56" s="18" t="n">
        <v>523.34740922</v>
      </c>
      <c r="L56" s="20" t="n">
        <v>4.28146103</v>
      </c>
      <c r="M56" s="18" t="n">
        <v>531.47043563</v>
      </c>
      <c r="N56" s="20" t="n">
        <v>4.61758604</v>
      </c>
      <c r="O56" s="18" t="n">
        <v>534.83999995</v>
      </c>
      <c r="P56" s="20" t="n">
        <v>5.00224659</v>
      </c>
      <c r="Q56" s="18" t="n">
        <v>537.10544433</v>
      </c>
      <c r="R56" s="20" t="n">
        <v>4.5474431</v>
      </c>
      <c r="S56" s="18" t="n">
        <v>540.6846587799999</v>
      </c>
      <c r="T56" s="20" t="n">
        <v>5.94674586</v>
      </c>
      <c r="U56" s="18" t="n">
        <v>532.37598909</v>
      </c>
      <c r="V56" s="20" t="n">
        <v>6.87978355</v>
      </c>
      <c r="W56" s="18" t="n">
        <v>530.42369102</v>
      </c>
      <c r="X56" s="20" t="n">
        <v>8.85892707</v>
      </c>
      <c r="Y56" s="18" t="n">
        <v>538.70709862</v>
      </c>
      <c r="Z56" s="20" t="n">
        <v>6.46155481</v>
      </c>
      <c r="AA56" s="18" t="n">
        <v>515.01426482</v>
      </c>
      <c r="AB56" s="20" t="n">
        <v>21.7586347</v>
      </c>
      <c r="AC56" s="18" t="n">
        <v>513.95962123</v>
      </c>
      <c r="AD56" s="20" t="n">
        <v>14.65518395</v>
      </c>
      <c r="AE56" s="18" t="n">
        <v>496.03972768</v>
      </c>
      <c r="AF56" s="20" t="n">
        <v>11.61413778</v>
      </c>
      <c r="AG56" s="18" t="n">
        <v>524.1090359999999</v>
      </c>
      <c r="AH56" s="20" t="n">
        <v>13.89500043</v>
      </c>
      <c r="AI56" s="18" t="n">
        <v>487.0042901</v>
      </c>
      <c r="AJ56" s="20" t="n">
        <v>15.64480668</v>
      </c>
      <c r="AK56" s="18" t="n">
        <v>488.08882836</v>
      </c>
      <c r="AL56" s="20" t="n">
        <v>14.85098538</v>
      </c>
      <c r="AM56" s="18" t="n">
        <v>521.06930901</v>
      </c>
      <c r="AN56" s="20" t="n">
        <v>3.385068</v>
      </c>
      <c r="AO56" s="18" t="s">
        <v>327</v>
      </c>
      <c r="AP56" s="20" t="s">
        <v>327</v>
      </c>
      <c r="AQ56" s="18" t="s">
        <v>327</v>
      </c>
      <c r="AR56" s="20" t="s">
        <v>327</v>
      </c>
      <c r="AS56" s="18" t="s">
        <v>327</v>
      </c>
      <c r="AT56" s="20" t="s">
        <v>327</v>
      </c>
      <c r="AU56" s="18" t="n">
        <v>459.13848821</v>
      </c>
      <c r="AV56" s="20" t="n">
        <v>12.9383416</v>
      </c>
    </row>
    <row r="57" spans="1:4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s">
        <v>327</v>
      </c>
      <c r="P57" s="20" t="s">
        <v>327</v>
      </c>
      <c r="Q57" s="18" t="s">
        <v>327</v>
      </c>
      <c r="R57" s="20" t="s">
        <v>327</v>
      </c>
      <c r="S57" s="18" t="s">
        <v>327</v>
      </c>
      <c r="T57" s="20" t="s">
        <v>327</v>
      </c>
      <c r="U57" s="18" t="s">
        <v>327</v>
      </c>
      <c r="V57" s="20" t="s">
        <v>327</v>
      </c>
      <c r="W57" s="18" t="s">
        <v>327</v>
      </c>
      <c r="X57" s="20" t="s">
        <v>327</v>
      </c>
      <c r="Y57" s="18" t="s">
        <v>327</v>
      </c>
      <c r="Z57" s="20" t="s">
        <v>327</v>
      </c>
      <c r="AA57" s="18" t="s">
        <v>327</v>
      </c>
      <c r="AB57" s="20" t="s">
        <v>327</v>
      </c>
      <c r="AC57" s="18" t="s">
        <v>327</v>
      </c>
      <c r="AD57" s="20" t="s">
        <v>327</v>
      </c>
      <c r="AE57" s="18" t="s">
        <v>327</v>
      </c>
      <c r="AF57" s="20" t="s">
        <v>327</v>
      </c>
      <c r="AG57" s="18" t="s">
        <v>327</v>
      </c>
      <c r="AH57" s="20" t="s">
        <v>327</v>
      </c>
      <c r="AI57" s="18" t="s">
        <v>327</v>
      </c>
      <c r="AJ57" s="20" t="s">
        <v>327</v>
      </c>
      <c r="AK57" s="18" t="s">
        <v>327</v>
      </c>
      <c r="AL57" s="20" t="s">
        <v>327</v>
      </c>
      <c r="AM57" s="18" t="s">
        <v>327</v>
      </c>
      <c r="AN57" s="20" t="s">
        <v>327</v>
      </c>
      <c r="AO57" s="18" t="s">
        <v>327</v>
      </c>
      <c r="AP57" s="20" t="s">
        <v>327</v>
      </c>
      <c r="AQ57" s="18" t="n">
        <v>403.09974532</v>
      </c>
      <c r="AR57" s="20" t="n">
        <v>2.56579015</v>
      </c>
      <c r="AS57" s="18" t="s">
        <v>327</v>
      </c>
      <c r="AT57" s="20" t="s">
        <v>327</v>
      </c>
      <c r="AU57" s="18" t="s">
        <v>327</v>
      </c>
      <c r="AV57" s="20" t="s">
        <v>327</v>
      </c>
    </row>
    <row r="58" spans="1:4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s">
        <v>327</v>
      </c>
      <c r="P58" s="20" t="s">
        <v>327</v>
      </c>
      <c r="Q58" s="18" t="s">
        <v>327</v>
      </c>
      <c r="R58" s="20" t="s">
        <v>327</v>
      </c>
      <c r="S58" s="18" t="s">
        <v>327</v>
      </c>
      <c r="T58" s="20" t="s">
        <v>327</v>
      </c>
      <c r="U58" s="18" t="s">
        <v>327</v>
      </c>
      <c r="V58" s="20" t="s">
        <v>327</v>
      </c>
      <c r="W58" s="18" t="s">
        <v>327</v>
      </c>
      <c r="X58" s="20" t="s">
        <v>327</v>
      </c>
      <c r="Y58" s="18" t="s">
        <v>327</v>
      </c>
      <c r="Z58" s="20" t="s">
        <v>327</v>
      </c>
      <c r="AA58" s="18" t="s">
        <v>327</v>
      </c>
      <c r="AB58" s="20" t="s">
        <v>327</v>
      </c>
      <c r="AC58" s="18" t="s">
        <v>327</v>
      </c>
      <c r="AD58" s="20" t="s">
        <v>327</v>
      </c>
      <c r="AE58" s="18" t="s">
        <v>327</v>
      </c>
      <c r="AF58" s="20" t="s">
        <v>327</v>
      </c>
      <c r="AG58" s="18" t="s">
        <v>327</v>
      </c>
      <c r="AH58" s="20" t="s">
        <v>327</v>
      </c>
      <c r="AI58" s="18" t="s">
        <v>327</v>
      </c>
      <c r="AJ58" s="20" t="s">
        <v>327</v>
      </c>
      <c r="AK58" s="18" t="s">
        <v>327</v>
      </c>
      <c r="AL58" s="20" t="s">
        <v>327</v>
      </c>
      <c r="AM58" s="18" t="s">
        <v>327</v>
      </c>
      <c r="AN58" s="20" t="s">
        <v>327</v>
      </c>
      <c r="AO58" s="18" t="s">
        <v>327</v>
      </c>
      <c r="AP58" s="20" t="s">
        <v>327</v>
      </c>
      <c r="AQ58" s="18" t="n">
        <v>408.6691134</v>
      </c>
      <c r="AR58" s="20" t="n">
        <v>2.67440156</v>
      </c>
      <c r="AS58" s="18" t="s">
        <v>327</v>
      </c>
      <c r="AT58" s="20" t="s">
        <v>327</v>
      </c>
      <c r="AU58" s="18" t="s">
        <v>327</v>
      </c>
      <c r="AV58" s="20" t="s">
        <v>327</v>
      </c>
    </row>
    <row r="59" spans="1:4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s">
        <v>327</v>
      </c>
      <c r="P59" s="20" t="s">
        <v>327</v>
      </c>
      <c r="Q59" s="18" t="s">
        <v>327</v>
      </c>
      <c r="R59" s="20" t="s">
        <v>327</v>
      </c>
      <c r="S59" s="18" t="s">
        <v>327</v>
      </c>
      <c r="T59" s="20" t="s">
        <v>327</v>
      </c>
      <c r="U59" s="18" t="s">
        <v>327</v>
      </c>
      <c r="V59" s="20" t="s">
        <v>327</v>
      </c>
      <c r="W59" s="18" t="s">
        <v>327</v>
      </c>
      <c r="X59" s="20" t="s">
        <v>327</v>
      </c>
      <c r="Y59" s="18" t="s">
        <v>327</v>
      </c>
      <c r="Z59" s="20" t="s">
        <v>327</v>
      </c>
      <c r="AA59" s="18" t="s">
        <v>327</v>
      </c>
      <c r="AB59" s="20" t="s">
        <v>327</v>
      </c>
      <c r="AC59" s="18" t="s">
        <v>327</v>
      </c>
      <c r="AD59" s="20" t="s">
        <v>327</v>
      </c>
      <c r="AE59" s="18" t="s">
        <v>327</v>
      </c>
      <c r="AF59" s="20" t="s">
        <v>327</v>
      </c>
      <c r="AG59" s="18" t="s">
        <v>327</v>
      </c>
      <c r="AH59" s="20" t="s">
        <v>327</v>
      </c>
      <c r="AI59" s="18" t="s">
        <v>327</v>
      </c>
      <c r="AJ59" s="20" t="s">
        <v>327</v>
      </c>
      <c r="AK59" s="18" t="s">
        <v>327</v>
      </c>
      <c r="AL59" s="20" t="s">
        <v>327</v>
      </c>
      <c r="AM59" s="18" t="s">
        <v>327</v>
      </c>
      <c r="AN59" s="20" t="s">
        <v>327</v>
      </c>
      <c r="AO59" s="18" t="s">
        <v>327</v>
      </c>
      <c r="AP59" s="20" t="s">
        <v>327</v>
      </c>
      <c r="AQ59" s="18" t="n">
        <v>378.44218506</v>
      </c>
      <c r="AR59" s="20" t="n">
        <v>1.6995879</v>
      </c>
      <c r="AS59" s="18" t="s">
        <v>327</v>
      </c>
      <c r="AT59" s="20" t="s">
        <v>327</v>
      </c>
      <c r="AU59" s="18" t="s">
        <v>327</v>
      </c>
      <c r="AV59" s="20" t="s">
        <v>327</v>
      </c>
    </row>
    <row r="60" spans="1:4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s">
        <v>327</v>
      </c>
      <c r="P60" s="20" t="s">
        <v>327</v>
      </c>
      <c r="Q60" s="18" t="s">
        <v>327</v>
      </c>
      <c r="R60" s="20" t="s">
        <v>327</v>
      </c>
      <c r="S60" s="18" t="s">
        <v>327</v>
      </c>
      <c r="T60" s="20" t="s">
        <v>327</v>
      </c>
      <c r="U60" s="18" t="s">
        <v>327</v>
      </c>
      <c r="V60" s="20" t="s">
        <v>327</v>
      </c>
      <c r="W60" s="18" t="s">
        <v>327</v>
      </c>
      <c r="X60" s="20" t="s">
        <v>327</v>
      </c>
      <c r="Y60" s="18" t="s">
        <v>327</v>
      </c>
      <c r="Z60" s="20" t="s">
        <v>327</v>
      </c>
      <c r="AA60" s="18" t="s">
        <v>327</v>
      </c>
      <c r="AB60" s="20" t="s">
        <v>327</v>
      </c>
      <c r="AC60" s="18" t="s">
        <v>327</v>
      </c>
      <c r="AD60" s="20" t="s">
        <v>327</v>
      </c>
      <c r="AE60" s="18" t="s">
        <v>327</v>
      </c>
      <c r="AF60" s="20" t="s">
        <v>327</v>
      </c>
      <c r="AG60" s="18" t="s">
        <v>327</v>
      </c>
      <c r="AH60" s="20" t="s">
        <v>327</v>
      </c>
      <c r="AI60" s="18" t="s">
        <v>327</v>
      </c>
      <c r="AJ60" s="20" t="s">
        <v>327</v>
      </c>
      <c r="AK60" s="18" t="s">
        <v>327</v>
      </c>
      <c r="AL60" s="20" t="s">
        <v>327</v>
      </c>
      <c r="AM60" s="18" t="s">
        <v>327</v>
      </c>
      <c r="AN60" s="20" t="s">
        <v>327</v>
      </c>
      <c r="AO60" s="18" t="s">
        <v>327</v>
      </c>
      <c r="AP60" s="20" t="s">
        <v>327</v>
      </c>
      <c r="AQ60" s="18" t="n">
        <v>386.48537246</v>
      </c>
      <c r="AR60" s="20" t="n">
        <v>3.39522632</v>
      </c>
      <c r="AS60" s="18" t="s">
        <v>327</v>
      </c>
      <c r="AT60" s="20" t="s">
        <v>327</v>
      </c>
      <c r="AU60" s="18" t="s">
        <v>327</v>
      </c>
      <c r="AV60" s="20" t="s">
        <v>327</v>
      </c>
    </row>
    <row r="61" spans="1:48">
      <c r="A61" s="15" t="s">
        <v>381</v>
      </c>
      <c r="B61" s="17" t="n">
        <v>6525</v>
      </c>
      <c r="C61" s="18">
        <f>(356.0/B61*100)</f>
        <v/>
      </c>
      <c r="D61" s="19" t="n">
        <v>6169</v>
      </c>
      <c r="E61" s="18" t="n">
        <v>447.89778711</v>
      </c>
      <c r="F61" s="20" t="n">
        <v>6.03037206</v>
      </c>
      <c r="G61" s="18" t="n">
        <v>483.51453281</v>
      </c>
      <c r="H61" s="20" t="n">
        <v>3.34036367</v>
      </c>
      <c r="I61" s="18" t="n">
        <v>489.1465354</v>
      </c>
      <c r="J61" s="20" t="n">
        <v>4.3512605</v>
      </c>
      <c r="K61" s="18" t="n">
        <v>493.72309527</v>
      </c>
      <c r="L61" s="20" t="n">
        <v>5.71347068</v>
      </c>
      <c r="M61" s="18" t="n">
        <v>492.19541345</v>
      </c>
      <c r="N61" s="20" t="n">
        <v>9.090692539999999</v>
      </c>
      <c r="O61" s="18" t="n">
        <v>501.08397772</v>
      </c>
      <c r="P61" s="20" t="n">
        <v>9.542912899999999</v>
      </c>
      <c r="Q61" s="18" t="n">
        <v>468.25181425</v>
      </c>
      <c r="R61" s="20" t="n">
        <v>14.66609941</v>
      </c>
      <c r="S61" s="18" t="n">
        <v>486.56533151</v>
      </c>
      <c r="T61" s="20" t="n">
        <v>14.37796846</v>
      </c>
      <c r="U61" s="18" t="n">
        <v>486.38659298</v>
      </c>
      <c r="V61" s="20" t="n">
        <v>10.66718823</v>
      </c>
      <c r="W61" s="18" t="n">
        <v>478.33390964</v>
      </c>
      <c r="X61" s="20" t="n">
        <v>13.6446769</v>
      </c>
      <c r="Y61" s="18" t="n">
        <v>454.78130712</v>
      </c>
      <c r="Z61" s="20" t="n">
        <v>14.81357496</v>
      </c>
      <c r="AA61" s="18" t="n">
        <v>416.83460756</v>
      </c>
      <c r="AB61" s="20" t="n">
        <v>46.67881874</v>
      </c>
      <c r="AC61" s="18" t="n">
        <v>443.91293112</v>
      </c>
      <c r="AD61" s="20" t="n">
        <v>19.69334805</v>
      </c>
      <c r="AE61" s="18" t="n">
        <v>453.03198859</v>
      </c>
      <c r="AF61" s="20" t="n">
        <v>30.51633128</v>
      </c>
      <c r="AG61" s="18" t="n">
        <v>412.2045313</v>
      </c>
      <c r="AH61" s="20" t="n">
        <v>27.38660586</v>
      </c>
      <c r="AI61" s="18" t="n">
        <v>371.76237291</v>
      </c>
      <c r="AJ61" s="20" t="n">
        <v>20.16253554</v>
      </c>
      <c r="AK61" s="18" t="n">
        <v>416.21290177</v>
      </c>
      <c r="AL61" s="20" t="n">
        <v>21.70539684</v>
      </c>
      <c r="AM61" s="18" t="n">
        <v>474.41437369</v>
      </c>
      <c r="AN61" s="20" t="n">
        <v>3.10939344</v>
      </c>
      <c r="AO61" s="18" t="s">
        <v>327</v>
      </c>
      <c r="AP61" s="20" t="s">
        <v>327</v>
      </c>
      <c r="AQ61" s="18" t="s">
        <v>327</v>
      </c>
      <c r="AR61" s="20" t="s">
        <v>327</v>
      </c>
      <c r="AS61" s="18" t="s">
        <v>327</v>
      </c>
      <c r="AT61" s="20" t="s">
        <v>327</v>
      </c>
      <c r="AU61" s="18" t="n">
        <v>412.59653303</v>
      </c>
      <c r="AV61" s="20" t="n">
        <v>8.493608910000001</v>
      </c>
    </row>
    <row r="62" spans="1:4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s">
        <v>327</v>
      </c>
      <c r="P62" s="20" t="s">
        <v>327</v>
      </c>
      <c r="Q62" s="18" t="s">
        <v>327</v>
      </c>
      <c r="R62" s="20" t="s">
        <v>327</v>
      </c>
      <c r="S62" s="18" t="s">
        <v>327</v>
      </c>
      <c r="T62" s="20" t="s">
        <v>327</v>
      </c>
      <c r="U62" s="18" t="s">
        <v>327</v>
      </c>
      <c r="V62" s="20" t="s">
        <v>327</v>
      </c>
      <c r="W62" s="18" t="s">
        <v>327</v>
      </c>
      <c r="X62" s="20" t="s">
        <v>327</v>
      </c>
      <c r="Y62" s="18" t="s">
        <v>327</v>
      </c>
      <c r="Z62" s="20" t="s">
        <v>327</v>
      </c>
      <c r="AA62" s="18" t="s">
        <v>327</v>
      </c>
      <c r="AB62" s="20" t="s">
        <v>327</v>
      </c>
      <c r="AC62" s="18" t="s">
        <v>327</v>
      </c>
      <c r="AD62" s="20" t="s">
        <v>327</v>
      </c>
      <c r="AE62" s="18" t="s">
        <v>327</v>
      </c>
      <c r="AF62" s="20" t="s">
        <v>327</v>
      </c>
      <c r="AG62" s="18" t="s">
        <v>327</v>
      </c>
      <c r="AH62" s="20" t="s">
        <v>327</v>
      </c>
      <c r="AI62" s="18" t="s">
        <v>327</v>
      </c>
      <c r="AJ62" s="20" t="s">
        <v>327</v>
      </c>
      <c r="AK62" s="18" t="s">
        <v>327</v>
      </c>
      <c r="AL62" s="20" t="s">
        <v>327</v>
      </c>
      <c r="AM62" s="18" t="s">
        <v>327</v>
      </c>
      <c r="AN62" s="20" t="s">
        <v>327</v>
      </c>
      <c r="AO62" s="18" t="s">
        <v>327</v>
      </c>
      <c r="AP62" s="20" t="s">
        <v>327</v>
      </c>
      <c r="AQ62" s="18" t="n">
        <v>528.54960019</v>
      </c>
      <c r="AR62" s="20" t="n">
        <v>1.06440488</v>
      </c>
      <c r="AS62" s="18" t="s">
        <v>327</v>
      </c>
      <c r="AT62" s="20" t="s">
        <v>327</v>
      </c>
      <c r="AU62" s="18" t="s">
        <v>327</v>
      </c>
      <c r="AV62" s="20" t="s">
        <v>327</v>
      </c>
    </row>
    <row r="63" spans="1:4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s">
        <v>327</v>
      </c>
      <c r="P63" s="20" t="s">
        <v>327</v>
      </c>
      <c r="Q63" s="18" t="s">
        <v>327</v>
      </c>
      <c r="R63" s="20" t="s">
        <v>327</v>
      </c>
      <c r="S63" s="18" t="s">
        <v>327</v>
      </c>
      <c r="T63" s="20" t="s">
        <v>327</v>
      </c>
      <c r="U63" s="18" t="s">
        <v>327</v>
      </c>
      <c r="V63" s="20" t="s">
        <v>327</v>
      </c>
      <c r="W63" s="18" t="s">
        <v>327</v>
      </c>
      <c r="X63" s="20" t="s">
        <v>327</v>
      </c>
      <c r="Y63" s="18" t="s">
        <v>327</v>
      </c>
      <c r="Z63" s="20" t="s">
        <v>327</v>
      </c>
      <c r="AA63" s="18" t="s">
        <v>327</v>
      </c>
      <c r="AB63" s="20" t="s">
        <v>327</v>
      </c>
      <c r="AC63" s="18" t="s">
        <v>327</v>
      </c>
      <c r="AD63" s="20" t="s">
        <v>327</v>
      </c>
      <c r="AE63" s="18" t="s">
        <v>327</v>
      </c>
      <c r="AF63" s="20" t="s">
        <v>327</v>
      </c>
      <c r="AG63" s="18" t="s">
        <v>327</v>
      </c>
      <c r="AH63" s="20" t="s">
        <v>327</v>
      </c>
      <c r="AI63" s="18" t="s">
        <v>327</v>
      </c>
      <c r="AJ63" s="20" t="s">
        <v>327</v>
      </c>
      <c r="AK63" s="18" t="s">
        <v>327</v>
      </c>
      <c r="AL63" s="20" t="s">
        <v>327</v>
      </c>
      <c r="AM63" s="18" t="s">
        <v>327</v>
      </c>
      <c r="AN63" s="20" t="s">
        <v>327</v>
      </c>
      <c r="AO63" s="18" t="s">
        <v>327</v>
      </c>
      <c r="AP63" s="20" t="s">
        <v>327</v>
      </c>
      <c r="AQ63" s="18" t="n">
        <v>383.68238779</v>
      </c>
      <c r="AR63" s="20" t="n">
        <v>1.24851448</v>
      </c>
      <c r="AS63" s="18" t="s">
        <v>327</v>
      </c>
      <c r="AT63" s="20" t="s">
        <v>327</v>
      </c>
      <c r="AU63" s="18" t="s">
        <v>327</v>
      </c>
      <c r="AV63" s="20" t="s">
        <v>327</v>
      </c>
    </row>
    <row r="64" spans="1:4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s">
        <v>327</v>
      </c>
      <c r="P64" s="20" t="s">
        <v>327</v>
      </c>
      <c r="Q64" s="18" t="s">
        <v>327</v>
      </c>
      <c r="R64" s="20" t="s">
        <v>327</v>
      </c>
      <c r="S64" s="18" t="s">
        <v>327</v>
      </c>
      <c r="T64" s="20" t="s">
        <v>327</v>
      </c>
      <c r="U64" s="18" t="s">
        <v>327</v>
      </c>
      <c r="V64" s="20" t="s">
        <v>327</v>
      </c>
      <c r="W64" s="18" t="s">
        <v>327</v>
      </c>
      <c r="X64" s="20" t="s">
        <v>327</v>
      </c>
      <c r="Y64" s="18" t="s">
        <v>327</v>
      </c>
      <c r="Z64" s="20" t="s">
        <v>327</v>
      </c>
      <c r="AA64" s="18" t="s">
        <v>327</v>
      </c>
      <c r="AB64" s="20" t="s">
        <v>327</v>
      </c>
      <c r="AC64" s="18" t="s">
        <v>327</v>
      </c>
      <c r="AD64" s="20" t="s">
        <v>327</v>
      </c>
      <c r="AE64" s="18" t="s">
        <v>327</v>
      </c>
      <c r="AF64" s="20" t="s">
        <v>327</v>
      </c>
      <c r="AG64" s="18" t="s">
        <v>327</v>
      </c>
      <c r="AH64" s="20" t="s">
        <v>327</v>
      </c>
      <c r="AI64" s="18" t="s">
        <v>327</v>
      </c>
      <c r="AJ64" s="20" t="s">
        <v>327</v>
      </c>
      <c r="AK64" s="18" t="s">
        <v>327</v>
      </c>
      <c r="AL64" s="20" t="s">
        <v>327</v>
      </c>
      <c r="AM64" s="18" t="s">
        <v>327</v>
      </c>
      <c r="AN64" s="20" t="s">
        <v>327</v>
      </c>
      <c r="AO64" s="18" t="s">
        <v>327</v>
      </c>
      <c r="AP64" s="20" t="s">
        <v>327</v>
      </c>
      <c r="AQ64" s="18" t="n">
        <v>464.78196465</v>
      </c>
      <c r="AR64" s="20" t="n">
        <v>1.64197035</v>
      </c>
      <c r="AS64" s="18" t="s">
        <v>327</v>
      </c>
      <c r="AT64" s="20" t="s">
        <v>327</v>
      </c>
      <c r="AU64" s="18" t="s">
        <v>327</v>
      </c>
      <c r="AV64" s="20" t="s">
        <v>327</v>
      </c>
    </row>
    <row r="65" spans="1:4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s">
        <v>327</v>
      </c>
      <c r="P65" s="20" t="s">
        <v>327</v>
      </c>
      <c r="Q65" s="18" t="s">
        <v>327</v>
      </c>
      <c r="R65" s="20" t="s">
        <v>327</v>
      </c>
      <c r="S65" s="18" t="s">
        <v>327</v>
      </c>
      <c r="T65" s="20" t="s">
        <v>327</v>
      </c>
      <c r="U65" s="18" t="s">
        <v>327</v>
      </c>
      <c r="V65" s="20" t="s">
        <v>327</v>
      </c>
      <c r="W65" s="18" t="s">
        <v>327</v>
      </c>
      <c r="X65" s="20" t="s">
        <v>327</v>
      </c>
      <c r="Y65" s="18" t="s">
        <v>327</v>
      </c>
      <c r="Z65" s="20" t="s">
        <v>327</v>
      </c>
      <c r="AA65" s="18" t="s">
        <v>327</v>
      </c>
      <c r="AB65" s="20" t="s">
        <v>327</v>
      </c>
      <c r="AC65" s="18" t="s">
        <v>327</v>
      </c>
      <c r="AD65" s="20" t="s">
        <v>327</v>
      </c>
      <c r="AE65" s="18" t="s">
        <v>327</v>
      </c>
      <c r="AF65" s="20" t="s">
        <v>327</v>
      </c>
      <c r="AG65" s="18" t="s">
        <v>327</v>
      </c>
      <c r="AH65" s="20" t="s">
        <v>327</v>
      </c>
      <c r="AI65" s="18" t="s">
        <v>327</v>
      </c>
      <c r="AJ65" s="20" t="s">
        <v>327</v>
      </c>
      <c r="AK65" s="18" t="s">
        <v>327</v>
      </c>
      <c r="AL65" s="20" t="s">
        <v>327</v>
      </c>
      <c r="AM65" s="18" t="s">
        <v>327</v>
      </c>
      <c r="AN65" s="20" t="s">
        <v>327</v>
      </c>
      <c r="AO65" s="18" t="s">
        <v>327</v>
      </c>
      <c r="AP65" s="20" t="s">
        <v>327</v>
      </c>
      <c r="AQ65" s="18" t="n">
        <v>427.99780567</v>
      </c>
      <c r="AR65" s="20" t="n">
        <v>1.97258457</v>
      </c>
      <c r="AS65" s="18" t="s">
        <v>327</v>
      </c>
      <c r="AT65" s="20" t="s">
        <v>327</v>
      </c>
      <c r="AU65" s="18" t="s">
        <v>327</v>
      </c>
      <c r="AV65" s="20" t="s">
        <v>327</v>
      </c>
    </row>
    <row r="66" spans="1:4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s">
        <v>327</v>
      </c>
      <c r="P66" s="20" t="s">
        <v>327</v>
      </c>
      <c r="Q66" s="18" t="s">
        <v>327</v>
      </c>
      <c r="R66" s="20" t="s">
        <v>327</v>
      </c>
      <c r="S66" s="18" t="s">
        <v>327</v>
      </c>
      <c r="T66" s="20" t="s">
        <v>327</v>
      </c>
      <c r="U66" s="18" t="s">
        <v>327</v>
      </c>
      <c r="V66" s="20" t="s">
        <v>327</v>
      </c>
      <c r="W66" s="18" t="s">
        <v>327</v>
      </c>
      <c r="X66" s="20" t="s">
        <v>327</v>
      </c>
      <c r="Y66" s="18" t="s">
        <v>327</v>
      </c>
      <c r="Z66" s="20" t="s">
        <v>327</v>
      </c>
      <c r="AA66" s="18" t="s">
        <v>327</v>
      </c>
      <c r="AB66" s="20" t="s">
        <v>327</v>
      </c>
      <c r="AC66" s="18" t="s">
        <v>327</v>
      </c>
      <c r="AD66" s="20" t="s">
        <v>327</v>
      </c>
      <c r="AE66" s="18" t="s">
        <v>327</v>
      </c>
      <c r="AF66" s="20" t="s">
        <v>327</v>
      </c>
      <c r="AG66" s="18" t="s">
        <v>327</v>
      </c>
      <c r="AH66" s="20" t="s">
        <v>327</v>
      </c>
      <c r="AI66" s="18" t="s">
        <v>327</v>
      </c>
      <c r="AJ66" s="20" t="s">
        <v>327</v>
      </c>
      <c r="AK66" s="18" t="s">
        <v>327</v>
      </c>
      <c r="AL66" s="20" t="s">
        <v>327</v>
      </c>
      <c r="AM66" s="18" t="s">
        <v>327</v>
      </c>
      <c r="AN66" s="20" t="s">
        <v>327</v>
      </c>
      <c r="AO66" s="18" t="s">
        <v>327</v>
      </c>
      <c r="AP66" s="20" t="s">
        <v>327</v>
      </c>
      <c r="AQ66" s="18" t="n">
        <v>411.31364817</v>
      </c>
      <c r="AR66" s="20" t="n">
        <v>1.02925596</v>
      </c>
      <c r="AS66" s="18" t="s">
        <v>327</v>
      </c>
      <c r="AT66" s="20" t="s">
        <v>327</v>
      </c>
      <c r="AU66" s="18" t="s">
        <v>327</v>
      </c>
      <c r="AV66" s="20" t="s">
        <v>327</v>
      </c>
    </row>
    <row r="67" spans="1:48">
      <c r="A67" s="15" t="s">
        <v>387</v>
      </c>
      <c r="B67" s="17" t="n">
        <v>6971</v>
      </c>
      <c r="C67" s="18">
        <f>(740.0/B67*100)</f>
        <v/>
      </c>
      <c r="D67" s="19" t="n">
        <v>6231</v>
      </c>
      <c r="E67" s="18" t="n">
        <v>391.38643003</v>
      </c>
      <c r="F67" s="20" t="n">
        <v>4.12329396</v>
      </c>
      <c r="G67" s="18" t="n">
        <v>406.93105285</v>
      </c>
      <c r="H67" s="20" t="n">
        <v>2.90523029</v>
      </c>
      <c r="I67" s="18" t="n">
        <v>411.08665841</v>
      </c>
      <c r="J67" s="20" t="n">
        <v>3.68097157</v>
      </c>
      <c r="K67" s="18" t="n">
        <v>420.60071263</v>
      </c>
      <c r="L67" s="20" t="n">
        <v>4.37113965</v>
      </c>
      <c r="M67" s="18" t="n">
        <v>419.15151432</v>
      </c>
      <c r="N67" s="20" t="n">
        <v>4.81475369</v>
      </c>
      <c r="O67" s="18" t="n">
        <v>400.05809114</v>
      </c>
      <c r="P67" s="20" t="n">
        <v>5.97841895</v>
      </c>
      <c r="Q67" s="18" t="n">
        <v>398.3329626</v>
      </c>
      <c r="R67" s="20" t="n">
        <v>8.11465611</v>
      </c>
      <c r="S67" s="18" t="n">
        <v>402.03692136</v>
      </c>
      <c r="T67" s="20" t="n">
        <v>12.44103468</v>
      </c>
      <c r="U67" s="18" t="n">
        <v>386.49660335</v>
      </c>
      <c r="V67" s="20" t="n">
        <v>11.02430443</v>
      </c>
      <c r="W67" s="18" t="n">
        <v>382.05488899</v>
      </c>
      <c r="X67" s="20" t="n">
        <v>10.22667072</v>
      </c>
      <c r="Y67" s="18" t="n">
        <v>371.46030368</v>
      </c>
      <c r="Z67" s="20" t="n">
        <v>8.26644621</v>
      </c>
      <c r="AA67" s="18" t="n">
        <v>348.06550753</v>
      </c>
      <c r="AB67" s="20" t="n">
        <v>13.0520288</v>
      </c>
      <c r="AC67" s="18" t="n">
        <v>369.34628569</v>
      </c>
      <c r="AD67" s="20" t="n">
        <v>9.744780159999999</v>
      </c>
      <c r="AE67" s="18" t="n">
        <v>358.26901695</v>
      </c>
      <c r="AF67" s="20" t="n">
        <v>9.312424529999999</v>
      </c>
      <c r="AG67" s="18" t="n">
        <v>360.17999465</v>
      </c>
      <c r="AH67" s="20" t="n">
        <v>10.19716347</v>
      </c>
      <c r="AI67" s="18" t="n">
        <v>335.22425541</v>
      </c>
      <c r="AJ67" s="20" t="n">
        <v>7.11397251</v>
      </c>
      <c r="AK67" s="18" t="n">
        <v>339.66112664</v>
      </c>
      <c r="AL67" s="20" t="n">
        <v>8.88070826</v>
      </c>
      <c r="AM67" s="18" t="n">
        <v>416.131324</v>
      </c>
      <c r="AN67" s="20" t="n">
        <v>3.63193503</v>
      </c>
      <c r="AO67" s="18" t="s">
        <v>327</v>
      </c>
      <c r="AP67" s="20" t="s">
        <v>327</v>
      </c>
      <c r="AQ67" s="18" t="s">
        <v>327</v>
      </c>
      <c r="AR67" s="20" t="s">
        <v>327</v>
      </c>
      <c r="AS67" s="18" t="s">
        <v>327</v>
      </c>
      <c r="AT67" s="20" t="s">
        <v>327</v>
      </c>
      <c r="AU67" s="18" t="n">
        <v>317.86757354</v>
      </c>
      <c r="AV67" s="20" t="n">
        <v>7.75573769</v>
      </c>
    </row>
    <row r="68" spans="1:4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s">
        <v>327</v>
      </c>
      <c r="P68" s="20" t="s">
        <v>327</v>
      </c>
      <c r="Q68" s="18" t="s">
        <v>327</v>
      </c>
      <c r="R68" s="20" t="s">
        <v>327</v>
      </c>
      <c r="S68" s="18" t="s">
        <v>327</v>
      </c>
      <c r="T68" s="20" t="s">
        <v>327</v>
      </c>
      <c r="U68" s="18" t="s">
        <v>327</v>
      </c>
      <c r="V68" s="20" t="s">
        <v>327</v>
      </c>
      <c r="W68" s="18" t="s">
        <v>327</v>
      </c>
      <c r="X68" s="20" t="s">
        <v>327</v>
      </c>
      <c r="Y68" s="18" t="s">
        <v>327</v>
      </c>
      <c r="Z68" s="20" t="s">
        <v>327</v>
      </c>
      <c r="AA68" s="18" t="s">
        <v>327</v>
      </c>
      <c r="AB68" s="20" t="s">
        <v>327</v>
      </c>
      <c r="AC68" s="18" t="s">
        <v>327</v>
      </c>
      <c r="AD68" s="20" t="s">
        <v>327</v>
      </c>
      <c r="AE68" s="18" t="s">
        <v>327</v>
      </c>
      <c r="AF68" s="20" t="s">
        <v>327</v>
      </c>
      <c r="AG68" s="18" t="s">
        <v>327</v>
      </c>
      <c r="AH68" s="20" t="s">
        <v>327</v>
      </c>
      <c r="AI68" s="18" t="s">
        <v>327</v>
      </c>
      <c r="AJ68" s="20" t="s">
        <v>327</v>
      </c>
      <c r="AK68" s="18" t="s">
        <v>327</v>
      </c>
      <c r="AL68" s="20" t="s">
        <v>327</v>
      </c>
      <c r="AM68" s="18" t="s">
        <v>327</v>
      </c>
      <c r="AN68" s="20" t="s">
        <v>327</v>
      </c>
      <c r="AO68" s="18" t="s">
        <v>327</v>
      </c>
      <c r="AP68" s="20" t="s">
        <v>327</v>
      </c>
      <c r="AQ68" s="18" t="n">
        <v>417.61113016</v>
      </c>
      <c r="AR68" s="20" t="n">
        <v>1.00459041</v>
      </c>
      <c r="AS68" s="18" t="s">
        <v>327</v>
      </c>
      <c r="AT68" s="20" t="s">
        <v>327</v>
      </c>
      <c r="AU68" s="18" t="s">
        <v>327</v>
      </c>
      <c r="AV68" s="20" t="s">
        <v>327</v>
      </c>
    </row>
    <row r="69" spans="1:4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s">
        <v>327</v>
      </c>
      <c r="P69" s="20" t="s">
        <v>327</v>
      </c>
      <c r="Q69" s="18" t="s">
        <v>327</v>
      </c>
      <c r="R69" s="20" t="s">
        <v>327</v>
      </c>
      <c r="S69" s="18" t="s">
        <v>327</v>
      </c>
      <c r="T69" s="20" t="s">
        <v>327</v>
      </c>
      <c r="U69" s="18" t="s">
        <v>327</v>
      </c>
      <c r="V69" s="20" t="s">
        <v>327</v>
      </c>
      <c r="W69" s="18" t="s">
        <v>327</v>
      </c>
      <c r="X69" s="20" t="s">
        <v>327</v>
      </c>
      <c r="Y69" s="18" t="s">
        <v>327</v>
      </c>
      <c r="Z69" s="20" t="s">
        <v>327</v>
      </c>
      <c r="AA69" s="18" t="s">
        <v>327</v>
      </c>
      <c r="AB69" s="20" t="s">
        <v>327</v>
      </c>
      <c r="AC69" s="18" t="s">
        <v>327</v>
      </c>
      <c r="AD69" s="20" t="s">
        <v>327</v>
      </c>
      <c r="AE69" s="18" t="s">
        <v>327</v>
      </c>
      <c r="AF69" s="20" t="s">
        <v>327</v>
      </c>
      <c r="AG69" s="18" t="s">
        <v>327</v>
      </c>
      <c r="AH69" s="20" t="s">
        <v>327</v>
      </c>
      <c r="AI69" s="18" t="s">
        <v>327</v>
      </c>
      <c r="AJ69" s="20" t="s">
        <v>327</v>
      </c>
      <c r="AK69" s="18" t="s">
        <v>327</v>
      </c>
      <c r="AL69" s="20" t="s">
        <v>327</v>
      </c>
      <c r="AM69" s="18" t="s">
        <v>327</v>
      </c>
      <c r="AN69" s="20" t="s">
        <v>327</v>
      </c>
      <c r="AO69" s="18" t="s">
        <v>327</v>
      </c>
      <c r="AP69" s="20" t="s">
        <v>327</v>
      </c>
      <c r="AQ69" s="18" t="n">
        <v>434.88486177</v>
      </c>
      <c r="AR69" s="20" t="n">
        <v>3.2334538</v>
      </c>
      <c r="AS69" s="18" t="s">
        <v>327</v>
      </c>
      <c r="AT69" s="20" t="s">
        <v>327</v>
      </c>
      <c r="AU69" s="18" t="s">
        <v>327</v>
      </c>
      <c r="AV69" s="20" t="s">
        <v>327</v>
      </c>
    </row>
    <row r="70" spans="1:4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s">
        <v>327</v>
      </c>
      <c r="P70" s="20" t="s">
        <v>327</v>
      </c>
      <c r="Q70" s="18" t="s">
        <v>327</v>
      </c>
      <c r="R70" s="20" t="s">
        <v>327</v>
      </c>
      <c r="S70" s="18" t="s">
        <v>327</v>
      </c>
      <c r="T70" s="20" t="s">
        <v>327</v>
      </c>
      <c r="U70" s="18" t="s">
        <v>327</v>
      </c>
      <c r="V70" s="20" t="s">
        <v>327</v>
      </c>
      <c r="W70" s="18" t="s">
        <v>327</v>
      </c>
      <c r="X70" s="20" t="s">
        <v>327</v>
      </c>
      <c r="Y70" s="18" t="s">
        <v>327</v>
      </c>
      <c r="Z70" s="20" t="s">
        <v>327</v>
      </c>
      <c r="AA70" s="18" t="s">
        <v>327</v>
      </c>
      <c r="AB70" s="20" t="s">
        <v>327</v>
      </c>
      <c r="AC70" s="18" t="s">
        <v>327</v>
      </c>
      <c r="AD70" s="20" t="s">
        <v>327</v>
      </c>
      <c r="AE70" s="18" t="s">
        <v>327</v>
      </c>
      <c r="AF70" s="20" t="s">
        <v>327</v>
      </c>
      <c r="AG70" s="18" t="s">
        <v>327</v>
      </c>
      <c r="AH70" s="20" t="s">
        <v>327</v>
      </c>
      <c r="AI70" s="18" t="s">
        <v>327</v>
      </c>
      <c r="AJ70" s="20" t="s">
        <v>327</v>
      </c>
      <c r="AK70" s="18" t="s">
        <v>327</v>
      </c>
      <c r="AL70" s="20" t="s">
        <v>327</v>
      </c>
      <c r="AM70" s="18" t="s">
        <v>327</v>
      </c>
      <c r="AN70" s="20" t="s">
        <v>327</v>
      </c>
      <c r="AO70" s="18" t="s">
        <v>327</v>
      </c>
      <c r="AP70" s="20" t="s">
        <v>327</v>
      </c>
      <c r="AQ70" s="18" t="n">
        <v>486.63104116</v>
      </c>
      <c r="AR70" s="20" t="n">
        <v>2.91476757</v>
      </c>
      <c r="AS70" s="18" t="s">
        <v>327</v>
      </c>
      <c r="AT70" s="20" t="s">
        <v>327</v>
      </c>
      <c r="AU70" s="18" t="s">
        <v>327</v>
      </c>
      <c r="AV70" s="20" t="s">
        <v>327</v>
      </c>
    </row>
    <row r="71" spans="1:4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s">
        <v>327</v>
      </c>
      <c r="P71" s="20" t="s">
        <v>327</v>
      </c>
      <c r="Q71" s="18" t="s">
        <v>327</v>
      </c>
      <c r="R71" s="20" t="s">
        <v>327</v>
      </c>
      <c r="S71" s="18" t="s">
        <v>327</v>
      </c>
      <c r="T71" s="20" t="s">
        <v>327</v>
      </c>
      <c r="U71" s="18" t="s">
        <v>327</v>
      </c>
      <c r="V71" s="20" t="s">
        <v>327</v>
      </c>
      <c r="W71" s="18" t="s">
        <v>327</v>
      </c>
      <c r="X71" s="20" t="s">
        <v>327</v>
      </c>
      <c r="Y71" s="18" t="s">
        <v>327</v>
      </c>
      <c r="Z71" s="20" t="s">
        <v>327</v>
      </c>
      <c r="AA71" s="18" t="s">
        <v>327</v>
      </c>
      <c r="AB71" s="20" t="s">
        <v>327</v>
      </c>
      <c r="AC71" s="18" t="s">
        <v>327</v>
      </c>
      <c r="AD71" s="20" t="s">
        <v>327</v>
      </c>
      <c r="AE71" s="18" t="s">
        <v>327</v>
      </c>
      <c r="AF71" s="20" t="s">
        <v>327</v>
      </c>
      <c r="AG71" s="18" t="s">
        <v>327</v>
      </c>
      <c r="AH71" s="20" t="s">
        <v>327</v>
      </c>
      <c r="AI71" s="18" t="s">
        <v>327</v>
      </c>
      <c r="AJ71" s="20" t="s">
        <v>327</v>
      </c>
      <c r="AK71" s="18" t="s">
        <v>327</v>
      </c>
      <c r="AL71" s="20" t="s">
        <v>327</v>
      </c>
      <c r="AM71" s="18" t="s">
        <v>327</v>
      </c>
      <c r="AN71" s="20" t="s">
        <v>327</v>
      </c>
      <c r="AO71" s="18" t="s">
        <v>327</v>
      </c>
      <c r="AP71" s="20" t="s">
        <v>327</v>
      </c>
      <c r="AQ71" s="18" t="n">
        <v>555.57467994</v>
      </c>
      <c r="AR71" s="20" t="n">
        <v>1.19601801</v>
      </c>
      <c r="AS71" s="18" t="s">
        <v>327</v>
      </c>
      <c r="AT71" s="20" t="s">
        <v>327</v>
      </c>
      <c r="AU71" s="18" t="s">
        <v>327</v>
      </c>
      <c r="AV71" s="20" t="s">
        <v>327</v>
      </c>
    </row>
    <row r="72" spans="1:4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s">
        <v>327</v>
      </c>
      <c r="P72" s="20" t="s">
        <v>327</v>
      </c>
      <c r="Q72" s="18" t="s">
        <v>327</v>
      </c>
      <c r="R72" s="20" t="s">
        <v>327</v>
      </c>
      <c r="S72" s="18" t="s">
        <v>327</v>
      </c>
      <c r="T72" s="20" t="s">
        <v>327</v>
      </c>
      <c r="U72" s="18" t="s">
        <v>327</v>
      </c>
      <c r="V72" s="20" t="s">
        <v>327</v>
      </c>
      <c r="W72" s="18" t="s">
        <v>327</v>
      </c>
      <c r="X72" s="20" t="s">
        <v>327</v>
      </c>
      <c r="Y72" s="18" t="s">
        <v>327</v>
      </c>
      <c r="Z72" s="20" t="s">
        <v>327</v>
      </c>
      <c r="AA72" s="18" t="s">
        <v>327</v>
      </c>
      <c r="AB72" s="20" t="s">
        <v>327</v>
      </c>
      <c r="AC72" s="18" t="s">
        <v>327</v>
      </c>
      <c r="AD72" s="20" t="s">
        <v>327</v>
      </c>
      <c r="AE72" s="18" t="s">
        <v>327</v>
      </c>
      <c r="AF72" s="20" t="s">
        <v>327</v>
      </c>
      <c r="AG72" s="18" t="s">
        <v>327</v>
      </c>
      <c r="AH72" s="20" t="s">
        <v>327</v>
      </c>
      <c r="AI72" s="18" t="s">
        <v>327</v>
      </c>
      <c r="AJ72" s="20" t="s">
        <v>327</v>
      </c>
      <c r="AK72" s="18" t="s">
        <v>327</v>
      </c>
      <c r="AL72" s="20" t="s">
        <v>327</v>
      </c>
      <c r="AM72" s="18" t="s">
        <v>327</v>
      </c>
      <c r="AN72" s="20" t="s">
        <v>327</v>
      </c>
      <c r="AO72" s="18" t="s">
        <v>327</v>
      </c>
      <c r="AP72" s="20" t="s">
        <v>327</v>
      </c>
      <c r="AQ72" s="18" t="n">
        <v>532.34745458</v>
      </c>
      <c r="AR72" s="20" t="n">
        <v>2.6915596</v>
      </c>
      <c r="AS72" s="18" t="s">
        <v>327</v>
      </c>
      <c r="AT72" s="20" t="s">
        <v>327</v>
      </c>
      <c r="AU72" s="18" t="s">
        <v>327</v>
      </c>
      <c r="AV72" s="20" t="s">
        <v>327</v>
      </c>
    </row>
    <row r="73" spans="1:48">
      <c r="A73" s="15" t="s">
        <v>393</v>
      </c>
      <c r="B73" s="17" t="n">
        <v>8249</v>
      </c>
      <c r="C73" s="18">
        <f>(463.0/B73*100)</f>
        <v/>
      </c>
      <c r="D73" s="19" t="n">
        <v>7786</v>
      </c>
      <c r="E73" s="18" t="n">
        <v>400.3667285</v>
      </c>
      <c r="F73" s="20" t="n">
        <v>5.9462138</v>
      </c>
      <c r="G73" s="18" t="n">
        <v>422.03088203</v>
      </c>
      <c r="H73" s="20" t="n">
        <v>3.8013177</v>
      </c>
      <c r="I73" s="18" t="n">
        <v>429.79336873</v>
      </c>
      <c r="J73" s="20" t="n">
        <v>4.75795562</v>
      </c>
      <c r="K73" s="18" t="n">
        <v>434.35491352</v>
      </c>
      <c r="L73" s="20" t="n">
        <v>4.08687001</v>
      </c>
      <c r="M73" s="18" t="n">
        <v>442.02260306</v>
      </c>
      <c r="N73" s="20" t="n">
        <v>5.71514712</v>
      </c>
      <c r="O73" s="18" t="n">
        <v>446.58136645</v>
      </c>
      <c r="P73" s="20" t="n">
        <v>6.94767489</v>
      </c>
      <c r="Q73" s="18" t="n">
        <v>455.47891677</v>
      </c>
      <c r="R73" s="20" t="n">
        <v>7.21661594</v>
      </c>
      <c r="S73" s="18" t="n">
        <v>455.04628394</v>
      </c>
      <c r="T73" s="20" t="n">
        <v>10.33488728</v>
      </c>
      <c r="U73" s="18" t="n">
        <v>442.97824836</v>
      </c>
      <c r="V73" s="20" t="n">
        <v>12.5520036</v>
      </c>
      <c r="W73" s="18" t="n">
        <v>429.62691333</v>
      </c>
      <c r="X73" s="20" t="n">
        <v>9.990529</v>
      </c>
      <c r="Y73" s="18" t="n">
        <v>428.66862237</v>
      </c>
      <c r="Z73" s="20" t="n">
        <v>7.04453094</v>
      </c>
      <c r="AA73" s="18" t="n">
        <v>415.28306993</v>
      </c>
      <c r="AB73" s="20" t="n">
        <v>9.273639810000001</v>
      </c>
      <c r="AC73" s="18" t="n">
        <v>409.47347487</v>
      </c>
      <c r="AD73" s="20" t="n">
        <v>7.52377566</v>
      </c>
      <c r="AE73" s="18" t="n">
        <v>416.16145311</v>
      </c>
      <c r="AF73" s="20" t="n">
        <v>7.63415064</v>
      </c>
      <c r="AG73" s="18" t="n">
        <v>401.18997882</v>
      </c>
      <c r="AH73" s="20" t="n">
        <v>10.04712673</v>
      </c>
      <c r="AI73" s="18" t="n">
        <v>384.62134502</v>
      </c>
      <c r="AJ73" s="20" t="n">
        <v>5.00614477</v>
      </c>
      <c r="AK73" s="18" t="n">
        <v>370.16469154</v>
      </c>
      <c r="AL73" s="20" t="n">
        <v>5.66107191</v>
      </c>
      <c r="AM73" s="18" t="n">
        <v>420.30090363</v>
      </c>
      <c r="AN73" s="20" t="n">
        <v>3.76789436</v>
      </c>
      <c r="AO73" s="18" t="s">
        <v>327</v>
      </c>
      <c r="AP73" s="20" t="s">
        <v>327</v>
      </c>
      <c r="AQ73" s="18" t="s">
        <v>327</v>
      </c>
      <c r="AR73" s="20" t="s">
        <v>327</v>
      </c>
      <c r="AS73" s="18" t="s">
        <v>327</v>
      </c>
      <c r="AT73" s="20" t="s">
        <v>327</v>
      </c>
      <c r="AU73" s="18" t="n">
        <v>370.645281</v>
      </c>
      <c r="AV73" s="20" t="n">
        <v>7.36201089</v>
      </c>
    </row>
    <row r="74" spans="1:4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s">
        <v>327</v>
      </c>
      <c r="P74" s="20" t="s">
        <v>327</v>
      </c>
      <c r="Q74" s="18" t="s">
        <v>327</v>
      </c>
      <c r="R74" s="20" t="s">
        <v>327</v>
      </c>
      <c r="S74" s="18" t="s">
        <v>327</v>
      </c>
      <c r="T74" s="20" t="s">
        <v>327</v>
      </c>
      <c r="U74" s="18" t="s">
        <v>327</v>
      </c>
      <c r="V74" s="20" t="s">
        <v>327</v>
      </c>
      <c r="W74" s="18" t="s">
        <v>327</v>
      </c>
      <c r="X74" s="20" t="s">
        <v>327</v>
      </c>
      <c r="Y74" s="18" t="s">
        <v>327</v>
      </c>
      <c r="Z74" s="20" t="s">
        <v>327</v>
      </c>
      <c r="AA74" s="18" t="s">
        <v>327</v>
      </c>
      <c r="AB74" s="20" t="s">
        <v>327</v>
      </c>
      <c r="AC74" s="18" t="s">
        <v>327</v>
      </c>
      <c r="AD74" s="20" t="s">
        <v>327</v>
      </c>
      <c r="AE74" s="18" t="s">
        <v>327</v>
      </c>
      <c r="AF74" s="20" t="s">
        <v>327</v>
      </c>
      <c r="AG74" s="18" t="s">
        <v>327</v>
      </c>
      <c r="AH74" s="20" t="s">
        <v>327</v>
      </c>
      <c r="AI74" s="18" t="s">
        <v>327</v>
      </c>
      <c r="AJ74" s="20" t="s">
        <v>327</v>
      </c>
      <c r="AK74" s="18" t="s">
        <v>327</v>
      </c>
      <c r="AL74" s="20" t="s">
        <v>327</v>
      </c>
      <c r="AM74" s="18" t="s">
        <v>327</v>
      </c>
      <c r="AN74" s="20" t="s">
        <v>327</v>
      </c>
      <c r="AO74" s="18" t="s">
        <v>327</v>
      </c>
      <c r="AP74" s="20" t="s">
        <v>327</v>
      </c>
      <c r="AQ74" s="18" t="n">
        <v>424.59045417</v>
      </c>
      <c r="AR74" s="20" t="n">
        <v>1.40919814</v>
      </c>
      <c r="AS74" s="18" t="s">
        <v>327</v>
      </c>
      <c r="AT74" s="20" t="s">
        <v>327</v>
      </c>
      <c r="AU74" s="18" t="s">
        <v>327</v>
      </c>
      <c r="AV74" s="20" t="s">
        <v>327</v>
      </c>
    </row>
    <row r="75" spans="1:4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s">
        <v>327</v>
      </c>
      <c r="P75" s="20" t="s">
        <v>327</v>
      </c>
      <c r="Q75" s="18" t="s">
        <v>327</v>
      </c>
      <c r="R75" s="20" t="s">
        <v>327</v>
      </c>
      <c r="S75" s="18" t="s">
        <v>327</v>
      </c>
      <c r="T75" s="20" t="s">
        <v>327</v>
      </c>
      <c r="U75" s="18" t="s">
        <v>327</v>
      </c>
      <c r="V75" s="20" t="s">
        <v>327</v>
      </c>
      <c r="W75" s="18" t="s">
        <v>327</v>
      </c>
      <c r="X75" s="20" t="s">
        <v>327</v>
      </c>
      <c r="Y75" s="18" t="s">
        <v>327</v>
      </c>
      <c r="Z75" s="20" t="s">
        <v>327</v>
      </c>
      <c r="AA75" s="18" t="s">
        <v>327</v>
      </c>
      <c r="AB75" s="20" t="s">
        <v>327</v>
      </c>
      <c r="AC75" s="18" t="s">
        <v>327</v>
      </c>
      <c r="AD75" s="20" t="s">
        <v>327</v>
      </c>
      <c r="AE75" s="18" t="s">
        <v>327</v>
      </c>
      <c r="AF75" s="20" t="s">
        <v>327</v>
      </c>
      <c r="AG75" s="18" t="s">
        <v>327</v>
      </c>
      <c r="AH75" s="20" t="s">
        <v>327</v>
      </c>
      <c r="AI75" s="18" t="s">
        <v>327</v>
      </c>
      <c r="AJ75" s="20" t="s">
        <v>327</v>
      </c>
      <c r="AK75" s="18" t="s">
        <v>327</v>
      </c>
      <c r="AL75" s="20" t="s">
        <v>327</v>
      </c>
      <c r="AM75" s="18" t="s">
        <v>327</v>
      </c>
      <c r="AN75" s="20" t="s">
        <v>327</v>
      </c>
      <c r="AO75" s="18" t="s">
        <v>327</v>
      </c>
      <c r="AP75" s="20" t="s">
        <v>327</v>
      </c>
      <c r="AQ75" s="18" t="n">
        <v>386.40336665</v>
      </c>
      <c r="AR75" s="20" t="n">
        <v>2.10436774</v>
      </c>
      <c r="AS75" s="18" t="s">
        <v>327</v>
      </c>
      <c r="AT75" s="20" t="s">
        <v>327</v>
      </c>
      <c r="AU75" s="18" t="s">
        <v>327</v>
      </c>
      <c r="AV75" s="20" t="s">
        <v>327</v>
      </c>
    </row>
    <row r="76" spans="1:4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s">
        <v>327</v>
      </c>
      <c r="P76" s="20" t="s">
        <v>327</v>
      </c>
      <c r="Q76" s="18" t="s">
        <v>327</v>
      </c>
      <c r="R76" s="20" t="s">
        <v>327</v>
      </c>
      <c r="S76" s="18" t="s">
        <v>327</v>
      </c>
      <c r="T76" s="20" t="s">
        <v>327</v>
      </c>
      <c r="U76" s="18" t="s">
        <v>327</v>
      </c>
      <c r="V76" s="20" t="s">
        <v>327</v>
      </c>
      <c r="W76" s="18" t="s">
        <v>327</v>
      </c>
      <c r="X76" s="20" t="s">
        <v>327</v>
      </c>
      <c r="Y76" s="18" t="s">
        <v>327</v>
      </c>
      <c r="Z76" s="20" t="s">
        <v>327</v>
      </c>
      <c r="AA76" s="18" t="s">
        <v>327</v>
      </c>
      <c r="AB76" s="20" t="s">
        <v>327</v>
      </c>
      <c r="AC76" s="18" t="s">
        <v>327</v>
      </c>
      <c r="AD76" s="20" t="s">
        <v>327</v>
      </c>
      <c r="AE76" s="18" t="s">
        <v>327</v>
      </c>
      <c r="AF76" s="20" t="s">
        <v>327</v>
      </c>
      <c r="AG76" s="18" t="s">
        <v>327</v>
      </c>
      <c r="AH76" s="20" t="s">
        <v>327</v>
      </c>
      <c r="AI76" s="18" t="s">
        <v>327</v>
      </c>
      <c r="AJ76" s="20" t="s">
        <v>327</v>
      </c>
      <c r="AK76" s="18" t="s">
        <v>327</v>
      </c>
      <c r="AL76" s="20" t="s">
        <v>327</v>
      </c>
      <c r="AM76" s="18" t="s">
        <v>327</v>
      </c>
      <c r="AN76" s="20" t="s">
        <v>327</v>
      </c>
      <c r="AO76" s="18" t="s">
        <v>327</v>
      </c>
      <c r="AP76" s="20" t="s">
        <v>327</v>
      </c>
      <c r="AQ76" s="18" t="n">
        <v>436.73114787</v>
      </c>
      <c r="AR76" s="20" t="n">
        <v>2.4226499</v>
      </c>
      <c r="AS76" s="18" t="s">
        <v>327</v>
      </c>
      <c r="AT76" s="20" t="s">
        <v>327</v>
      </c>
      <c r="AU76" s="18" t="s">
        <v>327</v>
      </c>
      <c r="AV76" s="20" t="s">
        <v>327</v>
      </c>
    </row>
    <row r="77" spans="1:4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s">
        <v>327</v>
      </c>
      <c r="P77" s="20" t="s">
        <v>327</v>
      </c>
      <c r="Q77" s="18" t="s">
        <v>327</v>
      </c>
      <c r="R77" s="20" t="s">
        <v>327</v>
      </c>
      <c r="S77" s="18" t="s">
        <v>327</v>
      </c>
      <c r="T77" s="20" t="s">
        <v>327</v>
      </c>
      <c r="U77" s="18" t="s">
        <v>327</v>
      </c>
      <c r="V77" s="20" t="s">
        <v>327</v>
      </c>
      <c r="W77" s="18" t="s">
        <v>327</v>
      </c>
      <c r="X77" s="20" t="s">
        <v>327</v>
      </c>
      <c r="Y77" s="18" t="s">
        <v>327</v>
      </c>
      <c r="Z77" s="20" t="s">
        <v>327</v>
      </c>
      <c r="AA77" s="18" t="s">
        <v>327</v>
      </c>
      <c r="AB77" s="20" t="s">
        <v>327</v>
      </c>
      <c r="AC77" s="18" t="s">
        <v>327</v>
      </c>
      <c r="AD77" s="20" t="s">
        <v>327</v>
      </c>
      <c r="AE77" s="18" t="s">
        <v>327</v>
      </c>
      <c r="AF77" s="20" t="s">
        <v>327</v>
      </c>
      <c r="AG77" s="18" t="s">
        <v>327</v>
      </c>
      <c r="AH77" s="20" t="s">
        <v>327</v>
      </c>
      <c r="AI77" s="18" t="s">
        <v>327</v>
      </c>
      <c r="AJ77" s="20" t="s">
        <v>327</v>
      </c>
      <c r="AK77" s="18" t="s">
        <v>327</v>
      </c>
      <c r="AL77" s="20" t="s">
        <v>327</v>
      </c>
      <c r="AM77" s="18" t="s">
        <v>327</v>
      </c>
      <c r="AN77" s="20" t="s">
        <v>327</v>
      </c>
      <c r="AO77" s="18" t="s">
        <v>327</v>
      </c>
      <c r="AP77" s="20" t="s">
        <v>327</v>
      </c>
      <c r="AQ77" s="18" t="n">
        <v>435.36295628</v>
      </c>
      <c r="AR77" s="20" t="n">
        <v>2.20087575</v>
      </c>
      <c r="AS77" s="18" t="s">
        <v>327</v>
      </c>
      <c r="AT77" s="20" t="s">
        <v>327</v>
      </c>
      <c r="AU77" s="18" t="s">
        <v>327</v>
      </c>
      <c r="AV77" s="20" t="s">
        <v>327</v>
      </c>
    </row>
    <row r="78" spans="1:4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s">
        <v>327</v>
      </c>
      <c r="P78" s="20" t="s">
        <v>327</v>
      </c>
      <c r="Q78" s="18" t="s">
        <v>327</v>
      </c>
      <c r="R78" s="20" t="s">
        <v>327</v>
      </c>
      <c r="S78" s="18" t="s">
        <v>327</v>
      </c>
      <c r="T78" s="20" t="s">
        <v>327</v>
      </c>
      <c r="U78" s="18" t="s">
        <v>327</v>
      </c>
      <c r="V78" s="20" t="s">
        <v>327</v>
      </c>
      <c r="W78" s="18" t="s">
        <v>327</v>
      </c>
      <c r="X78" s="20" t="s">
        <v>327</v>
      </c>
      <c r="Y78" s="18" t="s">
        <v>327</v>
      </c>
      <c r="Z78" s="20" t="s">
        <v>327</v>
      </c>
      <c r="AA78" s="18" t="s">
        <v>327</v>
      </c>
      <c r="AB78" s="20" t="s">
        <v>327</v>
      </c>
      <c r="AC78" s="18" t="s">
        <v>327</v>
      </c>
      <c r="AD78" s="20" t="s">
        <v>327</v>
      </c>
      <c r="AE78" s="18" t="s">
        <v>327</v>
      </c>
      <c r="AF78" s="20" t="s">
        <v>327</v>
      </c>
      <c r="AG78" s="18" t="s">
        <v>327</v>
      </c>
      <c r="AH78" s="20" t="s">
        <v>327</v>
      </c>
      <c r="AI78" s="18" t="s">
        <v>327</v>
      </c>
      <c r="AJ78" s="20" t="s">
        <v>327</v>
      </c>
      <c r="AK78" s="18" t="s">
        <v>327</v>
      </c>
      <c r="AL78" s="20" t="s">
        <v>327</v>
      </c>
      <c r="AM78" s="18" t="s">
        <v>327</v>
      </c>
      <c r="AN78" s="20" t="s">
        <v>327</v>
      </c>
      <c r="AO78" s="18" t="s">
        <v>327</v>
      </c>
      <c r="AP78" s="20" t="s">
        <v>327</v>
      </c>
      <c r="AQ78" s="18" t="n">
        <v>524.64451931</v>
      </c>
      <c r="AR78" s="20" t="n">
        <v>3.91006783</v>
      </c>
      <c r="AS78" s="18" t="s">
        <v>327</v>
      </c>
      <c r="AT78" s="20" t="s">
        <v>327</v>
      </c>
      <c r="AU78" s="18" t="s">
        <v>327</v>
      </c>
      <c r="AV78" s="20" t="s">
        <v>327</v>
      </c>
    </row>
    <row customHeight="1" ht="25" r="79" spans="1:4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s">
        <v>327</v>
      </c>
      <c r="P79" s="20" t="s">
        <v>327</v>
      </c>
      <c r="Q79" s="18" t="s">
        <v>327</v>
      </c>
      <c r="R79" s="20" t="s">
        <v>327</v>
      </c>
      <c r="S79" s="18" t="s">
        <v>327</v>
      </c>
      <c r="T79" s="20" t="s">
        <v>327</v>
      </c>
      <c r="U79" s="18" t="s">
        <v>327</v>
      </c>
      <c r="V79" s="20" t="s">
        <v>327</v>
      </c>
      <c r="W79" s="18" t="s">
        <v>327</v>
      </c>
      <c r="X79" s="20" t="s">
        <v>327</v>
      </c>
      <c r="Y79" s="18" t="s">
        <v>327</v>
      </c>
      <c r="Z79" s="20" t="s">
        <v>327</v>
      </c>
      <c r="AA79" s="18" t="s">
        <v>327</v>
      </c>
      <c r="AB79" s="20" t="s">
        <v>327</v>
      </c>
      <c r="AC79" s="18" t="s">
        <v>327</v>
      </c>
      <c r="AD79" s="20" t="s">
        <v>327</v>
      </c>
      <c r="AE79" s="18" t="s">
        <v>327</v>
      </c>
      <c r="AF79" s="20" t="s">
        <v>327</v>
      </c>
      <c r="AG79" s="18" t="s">
        <v>327</v>
      </c>
      <c r="AH79" s="20" t="s">
        <v>327</v>
      </c>
      <c r="AI79" s="18" t="s">
        <v>327</v>
      </c>
      <c r="AJ79" s="20" t="s">
        <v>327</v>
      </c>
      <c r="AK79" s="18" t="s">
        <v>327</v>
      </c>
      <c r="AL79" s="20" t="s">
        <v>327</v>
      </c>
      <c r="AM79" s="18" t="s">
        <v>327</v>
      </c>
      <c r="AN79" s="20" t="s">
        <v>327</v>
      </c>
      <c r="AO79" s="18" t="s">
        <v>327</v>
      </c>
      <c r="AP79" s="20" t="s">
        <v>327</v>
      </c>
      <c r="AQ79" s="18" t="n">
        <v>475.18659836</v>
      </c>
      <c r="AR79" s="20" t="n">
        <v>6.280552</v>
      </c>
      <c r="AS79" s="18" t="s">
        <v>327</v>
      </c>
      <c r="AT79" s="20" t="s">
        <v>327</v>
      </c>
      <c r="AU79" s="18" t="s">
        <v>327</v>
      </c>
      <c r="AV79" s="20" t="s">
        <v>327</v>
      </c>
    </row>
    <row r="80" spans="1:4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s">
        <v>327</v>
      </c>
      <c r="P80" s="20" t="s">
        <v>327</v>
      </c>
      <c r="Q80" s="18" t="s">
        <v>327</v>
      </c>
      <c r="R80" s="20" t="s">
        <v>327</v>
      </c>
      <c r="S80" s="18" t="s">
        <v>327</v>
      </c>
      <c r="T80" s="20" t="s">
        <v>327</v>
      </c>
      <c r="U80" s="18" t="s">
        <v>327</v>
      </c>
      <c r="V80" s="20" t="s">
        <v>327</v>
      </c>
      <c r="W80" s="18" t="s">
        <v>327</v>
      </c>
      <c r="X80" s="20" t="s">
        <v>327</v>
      </c>
      <c r="Y80" s="18" t="s">
        <v>327</v>
      </c>
      <c r="Z80" s="20" t="s">
        <v>327</v>
      </c>
      <c r="AA80" s="18" t="s">
        <v>327</v>
      </c>
      <c r="AB80" s="20" t="s">
        <v>327</v>
      </c>
      <c r="AC80" s="18" t="s">
        <v>327</v>
      </c>
      <c r="AD80" s="20" t="s">
        <v>327</v>
      </c>
      <c r="AE80" s="18" t="s">
        <v>327</v>
      </c>
      <c r="AF80" s="20" t="s">
        <v>327</v>
      </c>
      <c r="AG80" s="18" t="s">
        <v>327</v>
      </c>
      <c r="AH80" s="20" t="s">
        <v>327</v>
      </c>
      <c r="AI80" s="18" t="s">
        <v>327</v>
      </c>
      <c r="AJ80" s="20" t="s">
        <v>327</v>
      </c>
      <c r="AK80" s="18" t="s">
        <v>327</v>
      </c>
      <c r="AL80" s="20" t="s">
        <v>327</v>
      </c>
      <c r="AM80" s="18" t="s">
        <v>327</v>
      </c>
      <c r="AN80" s="20" t="s">
        <v>327</v>
      </c>
      <c r="AO80" s="18" t="s">
        <v>327</v>
      </c>
      <c r="AP80" s="20" t="s">
        <v>327</v>
      </c>
      <c r="AQ80" s="18" t="n">
        <v>456.48357586</v>
      </c>
      <c r="AR80" s="20" t="n">
        <v>3.67164431</v>
      </c>
      <c r="AS80" s="18" t="s">
        <v>327</v>
      </c>
      <c r="AT80" s="20" t="s">
        <v>327</v>
      </c>
      <c r="AU80" s="18" t="s">
        <v>327</v>
      </c>
      <c r="AV80" s="20" t="s">
        <v>327</v>
      </c>
    </row>
    <row r="81" spans="1:4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s">
        <v>327</v>
      </c>
      <c r="P81" s="20" t="s">
        <v>327</v>
      </c>
      <c r="Q81" s="18" t="s">
        <v>327</v>
      </c>
      <c r="R81" s="20" t="s">
        <v>327</v>
      </c>
      <c r="S81" s="18" t="s">
        <v>327</v>
      </c>
      <c r="T81" s="20" t="s">
        <v>327</v>
      </c>
      <c r="U81" s="18" t="s">
        <v>327</v>
      </c>
      <c r="V81" s="20" t="s">
        <v>327</v>
      </c>
      <c r="W81" s="18" t="s">
        <v>327</v>
      </c>
      <c r="X81" s="20" t="s">
        <v>327</v>
      </c>
      <c r="Y81" s="18" t="s">
        <v>327</v>
      </c>
      <c r="Z81" s="20" t="s">
        <v>327</v>
      </c>
      <c r="AA81" s="18" t="s">
        <v>327</v>
      </c>
      <c r="AB81" s="20" t="s">
        <v>327</v>
      </c>
      <c r="AC81" s="18" t="s">
        <v>327</v>
      </c>
      <c r="AD81" s="20" t="s">
        <v>327</v>
      </c>
      <c r="AE81" s="18" t="s">
        <v>327</v>
      </c>
      <c r="AF81" s="20" t="s">
        <v>327</v>
      </c>
      <c r="AG81" s="18" t="s">
        <v>327</v>
      </c>
      <c r="AH81" s="20" t="s">
        <v>327</v>
      </c>
      <c r="AI81" s="18" t="s">
        <v>327</v>
      </c>
      <c r="AJ81" s="20" t="s">
        <v>327</v>
      </c>
      <c r="AK81" s="18" t="s">
        <v>327</v>
      </c>
      <c r="AL81" s="20" t="s">
        <v>327</v>
      </c>
      <c r="AM81" s="18" t="s">
        <v>327</v>
      </c>
      <c r="AN81" s="20" t="s">
        <v>327</v>
      </c>
      <c r="AO81" s="18" t="s">
        <v>327</v>
      </c>
      <c r="AP81" s="20" t="s">
        <v>327</v>
      </c>
      <c r="AQ81" s="18" t="n">
        <v>442.94752097</v>
      </c>
      <c r="AR81" s="20" t="n">
        <v>3.00356581</v>
      </c>
      <c r="AS81" s="18" t="s">
        <v>327</v>
      </c>
      <c r="AT81" s="20" t="s">
        <v>327</v>
      </c>
      <c r="AU81" s="18" t="s">
        <v>327</v>
      </c>
      <c r="AV81" s="20" t="s">
        <v>327</v>
      </c>
    </row>
    <row r="82" spans="1:4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c r="U82" s="22" t="s">
        <v>402</v>
      </c>
      <c r="V82" s="22" t="s">
        <v>402</v>
      </c>
      <c r="W82" s="22" t="s">
        <v>402</v>
      </c>
      <c r="X82" s="22" t="s">
        <v>402</v>
      </c>
      <c r="Y82" s="22" t="s">
        <v>402</v>
      </c>
      <c r="Z82" s="22" t="s">
        <v>402</v>
      </c>
      <c r="AA82" s="22" t="s">
        <v>402</v>
      </c>
      <c r="AB82" s="22" t="s">
        <v>402</v>
      </c>
      <c r="AC82" s="22" t="s">
        <v>402</v>
      </c>
      <c r="AD82" s="22" t="s">
        <v>402</v>
      </c>
      <c r="AE82" s="22" t="s">
        <v>402</v>
      </c>
      <c r="AF82" s="22" t="s">
        <v>402</v>
      </c>
      <c r="AG82" s="22" t="s">
        <v>402</v>
      </c>
      <c r="AH82" s="22" t="s">
        <v>402</v>
      </c>
      <c r="AI82" s="22" t="s">
        <v>402</v>
      </c>
      <c r="AJ82" s="22" t="s">
        <v>402</v>
      </c>
      <c r="AK82" s="22" t="s">
        <v>402</v>
      </c>
      <c r="AL82" s="22" t="s">
        <v>402</v>
      </c>
      <c r="AM82" s="22" t="s">
        <v>402</v>
      </c>
      <c r="AN82" s="22" t="s">
        <v>402</v>
      </c>
      <c r="AO82" s="22" t="s">
        <v>402</v>
      </c>
      <c r="AP82" s="22" t="s">
        <v>402</v>
      </c>
      <c r="AQ82" s="22" t="s">
        <v>402</v>
      </c>
      <c r="AR82" s="22" t="s">
        <v>402</v>
      </c>
      <c r="AS82" s="22" t="s">
        <v>402</v>
      </c>
      <c r="AT82" s="22" t="s">
        <v>402</v>
      </c>
      <c r="AU82" s="22" t="s">
        <v>402</v>
      </c>
      <c r="AV82" s="22" t="s">
        <v>402</v>
      </c>
    </row>
    <row r="83" spans="1:48">
      <c r="A83" s="3" t="s">
        <v>403</v>
      </c>
    </row>
    <row r="84" spans="1:48">
      <c r="A84" s="23" t="s">
        <v>404</v>
      </c>
    </row>
    <row r="85" spans="1:48">
      <c r="A85" s="23" t="s">
        <v>405</v>
      </c>
    </row>
    <row customHeight="1" ht="30" r="86" spans="1:48">
      <c r="A86" s="23" t="s">
        <v>406</v>
      </c>
    </row>
    <row customHeight="1" ht="30" r="87" spans="1:48">
      <c r="A87" s="23" t="s">
        <v>402</v>
      </c>
    </row>
    <row customHeight="1" ht="30" r="88" spans="1:48">
      <c r="A88" s="23" t="s">
        <v>407</v>
      </c>
    </row>
    <row customHeight="1" ht="30" r="89" spans="1:48">
      <c r="A89" s="23" t="s">
        <v>408</v>
      </c>
    </row>
    <row customHeight="1" ht="30" r="90" spans="1:48">
      <c r="A90" s="23" t="s">
        <v>409</v>
      </c>
    </row>
    <row customHeight="1" ht="30" r="91" spans="1:48">
      <c r="A91" s="23" t="s">
        <v>410</v>
      </c>
    </row>
    <row customHeight="1" ht="30" r="92" spans="1:48">
      <c r="A92" s="23" t="s">
        <v>411</v>
      </c>
    </row>
    <row customHeight="1" ht="30" r="93" spans="1:48">
      <c r="A93" s="23" t="s">
        <v>412</v>
      </c>
    </row>
    <row customHeight="1" ht="30" r="94" spans="1:48">
      <c r="A94" s="23" t="s">
        <v>413</v>
      </c>
    </row>
    <row customHeight="1" ht="30" r="95" spans="1:48">
      <c r="A95" s="23" t="s">
        <v>414</v>
      </c>
    </row>
    <row customHeight="1" ht="30" r="96" spans="1:48">
      <c r="A96" s="23" t="s">
        <v>415</v>
      </c>
    </row>
  </sheetData>
  <mergeCells count="37">
    <mergeCell ref="E4:F4"/>
    <mergeCell ref="G4:H4"/>
    <mergeCell ref="I4:J4"/>
    <mergeCell ref="K4:L4"/>
    <mergeCell ref="M4:N4"/>
    <mergeCell ref="O4:P4"/>
    <mergeCell ref="Q4:R4"/>
    <mergeCell ref="S4:T4"/>
    <mergeCell ref="U4:V4"/>
    <mergeCell ref="W4:X4"/>
    <mergeCell ref="Y4:Z4"/>
    <mergeCell ref="AA4:AB4"/>
    <mergeCell ref="AC4:AD4"/>
    <mergeCell ref="AE4:AF4"/>
    <mergeCell ref="AG4:AH4"/>
    <mergeCell ref="AI4:AJ4"/>
    <mergeCell ref="AK4:AL4"/>
    <mergeCell ref="AM4:AN4"/>
    <mergeCell ref="AO4:AP4"/>
    <mergeCell ref="AQ4:AR4"/>
    <mergeCell ref="AS4:AT4"/>
    <mergeCell ref="AU4:AV4"/>
    <mergeCell ref="A1:AV1"/>
    <mergeCell ref="A2:AV2"/>
    <mergeCell ref="A84:AV84"/>
    <mergeCell ref="A85:AV85"/>
    <mergeCell ref="A86:AV86"/>
    <mergeCell ref="A87:AV87"/>
    <mergeCell ref="A88:AV88"/>
    <mergeCell ref="A89:AV89"/>
    <mergeCell ref="A90:AV90"/>
    <mergeCell ref="A91:AV91"/>
    <mergeCell ref="A92:AV92"/>
    <mergeCell ref="A93:AV93"/>
    <mergeCell ref="A94:AV94"/>
    <mergeCell ref="A95:AV95"/>
    <mergeCell ref="A96:AV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581</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510.34269263</v>
      </c>
      <c r="F7" s="20" t="n">
        <v>1.92986831</v>
      </c>
      <c r="G7" s="18" t="n">
        <v>543.25535782</v>
      </c>
      <c r="H7" s="20" t="n">
        <v>2.66491769</v>
      </c>
      <c r="I7" s="18" t="s">
        <v>327</v>
      </c>
      <c r="J7" s="20" t="s">
        <v>327</v>
      </c>
      <c r="K7" s="18" t="s">
        <v>327</v>
      </c>
      <c r="L7" s="20" t="s">
        <v>327</v>
      </c>
      <c r="M7" s="18" t="s">
        <v>327</v>
      </c>
      <c r="N7" s="20" t="s">
        <v>327</v>
      </c>
      <c r="O7" s="18" t="s">
        <v>327</v>
      </c>
      <c r="P7" s="20" t="s">
        <v>327</v>
      </c>
      <c r="Q7" s="18" t="n">
        <v>479.84821586</v>
      </c>
      <c r="R7" s="20" t="n">
        <v>3.31425188</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486.61417326</v>
      </c>
      <c r="F9" s="20" t="n">
        <v>4.35593744</v>
      </c>
      <c r="G9" s="18" t="n">
        <v>513.96146187</v>
      </c>
      <c r="H9" s="20" t="n">
        <v>5.54073596</v>
      </c>
      <c r="I9" s="18" t="s">
        <v>327</v>
      </c>
      <c r="J9" s="20" t="s">
        <v>327</v>
      </c>
      <c r="K9" s="18" t="s">
        <v>327</v>
      </c>
      <c r="L9" s="20" t="s">
        <v>327</v>
      </c>
      <c r="M9" s="18" t="n">
        <v>374.78530698</v>
      </c>
      <c r="N9" s="20" t="n">
        <v>11.62763904</v>
      </c>
      <c r="O9" s="18" t="s">
        <v>327</v>
      </c>
      <c r="P9" s="20" t="s">
        <v>327</v>
      </c>
      <c r="Q9" s="18" t="n">
        <v>430.12023567</v>
      </c>
      <c r="R9" s="20" t="n">
        <v>6.61920237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510.89521549</v>
      </c>
      <c r="F13" s="20" t="n">
        <v>2.30058126</v>
      </c>
      <c r="G13" s="18" t="n">
        <v>510.84913063</v>
      </c>
      <c r="H13" s="20" t="n">
        <v>3.56986097</v>
      </c>
      <c r="I13" s="18" t="s">
        <v>327</v>
      </c>
      <c r="J13" s="20" t="s">
        <v>327</v>
      </c>
      <c r="K13" s="18" t="s">
        <v>327</v>
      </c>
      <c r="L13" s="20" t="s">
        <v>327</v>
      </c>
      <c r="M13" s="18" t="n">
        <v>436.36003517</v>
      </c>
      <c r="N13" s="20" t="n">
        <v>6.43426798</v>
      </c>
      <c r="O13" s="18" t="s">
        <v>327</v>
      </c>
      <c r="P13" s="20" t="s">
        <v>327</v>
      </c>
      <c r="Q13" s="18" t="n">
        <v>427.40172739</v>
      </c>
      <c r="R13" s="20" t="n">
        <v>5.65455006</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514.48032779</v>
      </c>
      <c r="F17" s="20" t="n">
        <v>2.70489589</v>
      </c>
      <c r="G17" s="18" t="n">
        <v>541.02573307</v>
      </c>
      <c r="H17" s="20" t="n">
        <v>3.79055006</v>
      </c>
      <c r="I17" s="18" t="s">
        <v>327</v>
      </c>
      <c r="J17" s="20" t="s">
        <v>327</v>
      </c>
      <c r="K17" s="18" t="s">
        <v>327</v>
      </c>
      <c r="L17" s="20" t="s">
        <v>327</v>
      </c>
      <c r="M17" s="18" t="n">
        <v>360.48925247</v>
      </c>
      <c r="N17" s="20" t="n">
        <v>12.44339086</v>
      </c>
      <c r="O17" s="18" t="s">
        <v>327</v>
      </c>
      <c r="P17" s="20" t="s">
        <v>327</v>
      </c>
      <c r="Q17" s="18" t="n">
        <v>435.02364041</v>
      </c>
      <c r="R17" s="20" t="n">
        <v>8.518344170000001</v>
      </c>
    </row>
    <row r="18" spans="1:18">
      <c r="A18" s="15" t="s">
        <v>338</v>
      </c>
      <c r="B18" s="17" t="n">
        <v>5532</v>
      </c>
      <c r="C18" s="18">
        <f>(68.0/B18*100)</f>
        <v/>
      </c>
      <c r="D18" s="19" t="n">
        <v>5464</v>
      </c>
      <c r="E18" s="18" t="n">
        <v>444.93151708</v>
      </c>
      <c r="F18" s="20" t="n">
        <v>3.95955362</v>
      </c>
      <c r="G18" s="18" t="n">
        <v>479.04376146</v>
      </c>
      <c r="H18" s="20" t="n">
        <v>3.65500881</v>
      </c>
      <c r="I18" s="18" t="s">
        <v>327</v>
      </c>
      <c r="J18" s="20" t="s">
        <v>327</v>
      </c>
      <c r="K18" s="18" t="s">
        <v>327</v>
      </c>
      <c r="L18" s="20" t="s">
        <v>327</v>
      </c>
      <c r="M18" s="18" t="s">
        <v>327</v>
      </c>
      <c r="N18" s="20" t="s">
        <v>327</v>
      </c>
      <c r="O18" s="18" t="s">
        <v>327</v>
      </c>
      <c r="P18" s="20" t="s">
        <v>327</v>
      </c>
      <c r="Q18" s="18" t="n">
        <v>419.39050639</v>
      </c>
      <c r="R18" s="20" t="n">
        <v>5.96862166</v>
      </c>
    </row>
    <row r="19" spans="1:18">
      <c r="A19" s="15" t="s">
        <v>339</v>
      </c>
      <c r="B19" s="17" t="n">
        <v>5658</v>
      </c>
      <c r="C19" s="18">
        <f>(382.0/B19*100)</f>
        <v/>
      </c>
      <c r="D19" s="19" t="n">
        <v>5276</v>
      </c>
      <c r="E19" s="18" t="n">
        <v>474.71470765</v>
      </c>
      <c r="F19" s="20" t="n">
        <v>2.6034918</v>
      </c>
      <c r="G19" s="18" t="n">
        <v>500.1205038</v>
      </c>
      <c r="H19" s="20" t="n">
        <v>3.56234233</v>
      </c>
      <c r="I19" s="18" t="s">
        <v>327</v>
      </c>
      <c r="J19" s="20" t="s">
        <v>327</v>
      </c>
      <c r="K19" s="18" t="s">
        <v>327</v>
      </c>
      <c r="L19" s="20" t="s">
        <v>327</v>
      </c>
      <c r="M19" s="18" t="s">
        <v>327</v>
      </c>
      <c r="N19" s="20" t="s">
        <v>327</v>
      </c>
      <c r="O19" s="18" t="s">
        <v>327</v>
      </c>
      <c r="P19" s="20" t="s">
        <v>327</v>
      </c>
      <c r="Q19" s="18" t="n">
        <v>417.54710483</v>
      </c>
      <c r="R19" s="20" t="n">
        <v>4.95279772</v>
      </c>
    </row>
    <row r="20" spans="1:18">
      <c r="A20" s="15" t="s">
        <v>340</v>
      </c>
      <c r="B20" s="17" t="n">
        <v>3371</v>
      </c>
      <c r="C20" s="18">
        <f>(83.0/B20*100)</f>
        <v/>
      </c>
      <c r="D20" s="19" t="n">
        <v>3288</v>
      </c>
      <c r="E20" s="18" t="n">
        <v>479.12926624</v>
      </c>
      <c r="F20" s="20" t="n">
        <v>2.03649451</v>
      </c>
      <c r="G20" s="18" t="n">
        <v>486.08876494</v>
      </c>
      <c r="H20" s="20" t="n">
        <v>3.74900106</v>
      </c>
      <c r="I20" s="18" t="s">
        <v>327</v>
      </c>
      <c r="J20" s="20" t="s">
        <v>327</v>
      </c>
      <c r="K20" s="18" t="s">
        <v>327</v>
      </c>
      <c r="L20" s="20" t="s">
        <v>327</v>
      </c>
      <c r="M20" s="18" t="s">
        <v>327</v>
      </c>
      <c r="N20" s="20" t="s">
        <v>327</v>
      </c>
      <c r="O20" s="18" t="s">
        <v>327</v>
      </c>
      <c r="P20" s="20" t="s">
        <v>327</v>
      </c>
      <c r="Q20" s="18" t="n">
        <v>419.56731536</v>
      </c>
      <c r="R20" s="20" t="n">
        <v>4.5941895</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480.43121924</v>
      </c>
      <c r="F23" s="20" t="n">
        <v>2.8266008</v>
      </c>
      <c r="G23" s="18" t="n">
        <v>501.3112306</v>
      </c>
      <c r="H23" s="20" t="n">
        <v>2.97907227</v>
      </c>
      <c r="I23" s="18" t="s">
        <v>327</v>
      </c>
      <c r="J23" s="20" t="s">
        <v>327</v>
      </c>
      <c r="K23" s="18" t="s">
        <v>327</v>
      </c>
      <c r="L23" s="20" t="s">
        <v>327</v>
      </c>
      <c r="M23" s="18" t="s">
        <v>327</v>
      </c>
      <c r="N23" s="20" t="s">
        <v>327</v>
      </c>
      <c r="O23" s="18" t="s">
        <v>327</v>
      </c>
      <c r="P23" s="20" t="s">
        <v>327</v>
      </c>
      <c r="Q23" s="18" t="n">
        <v>432.97818772</v>
      </c>
      <c r="R23" s="20" t="n">
        <v>3.84616341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519.33025792</v>
      </c>
      <c r="F25" s="20" t="n">
        <v>4.30267306</v>
      </c>
      <c r="G25" s="18" t="n">
        <v>522.4494515</v>
      </c>
      <c r="H25" s="20" t="n">
        <v>2.99330664</v>
      </c>
      <c r="I25" s="18" t="s">
        <v>327</v>
      </c>
      <c r="J25" s="20" t="s">
        <v>327</v>
      </c>
      <c r="K25" s="18" t="s">
        <v>327</v>
      </c>
      <c r="L25" s="20" t="s">
        <v>327</v>
      </c>
      <c r="M25" s="18" t="s">
        <v>327</v>
      </c>
      <c r="N25" s="20" t="s">
        <v>327</v>
      </c>
      <c r="O25" s="18" t="s">
        <v>327</v>
      </c>
      <c r="P25" s="20" t="s">
        <v>327</v>
      </c>
      <c r="Q25" s="18" t="n">
        <v>481.40999962</v>
      </c>
      <c r="R25" s="20" t="n">
        <v>4.8369536</v>
      </c>
    </row>
    <row r="26" spans="1:18">
      <c r="A26" s="15" t="s">
        <v>346</v>
      </c>
      <c r="B26" s="17" t="n">
        <v>4869</v>
      </c>
      <c r="C26" s="18">
        <f>(216.0/B26*100)</f>
        <v/>
      </c>
      <c r="D26" s="19" t="n">
        <v>4653</v>
      </c>
      <c r="E26" s="18" t="n">
        <v>491.3001295</v>
      </c>
      <c r="F26" s="20" t="n">
        <v>2.06906712</v>
      </c>
      <c r="G26" s="18" t="n">
        <v>502.76090865</v>
      </c>
      <c r="H26" s="20" t="n">
        <v>2.72990017</v>
      </c>
      <c r="I26" s="18" t="s">
        <v>327</v>
      </c>
      <c r="J26" s="20" t="s">
        <v>327</v>
      </c>
      <c r="K26" s="18" t="s">
        <v>327</v>
      </c>
      <c r="L26" s="20" t="s">
        <v>327</v>
      </c>
      <c r="M26" s="18" t="s">
        <v>327</v>
      </c>
      <c r="N26" s="20" t="s">
        <v>327</v>
      </c>
      <c r="O26" s="18" t="s">
        <v>327</v>
      </c>
      <c r="P26" s="20" t="s">
        <v>327</v>
      </c>
      <c r="Q26" s="18" t="n">
        <v>452.63707881</v>
      </c>
      <c r="R26" s="20" t="n">
        <v>4.61121856</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492.037361</v>
      </c>
      <c r="F32" s="20" t="n">
        <v>2.28667922</v>
      </c>
      <c r="G32" s="18" t="n">
        <v>525.11582357</v>
      </c>
      <c r="H32" s="20" t="n">
        <v>3.48266101</v>
      </c>
      <c r="I32" s="18" t="s">
        <v>327</v>
      </c>
      <c r="J32" s="20" t="s">
        <v>327</v>
      </c>
      <c r="K32" s="18" t="s">
        <v>327</v>
      </c>
      <c r="L32" s="20" t="s">
        <v>327</v>
      </c>
      <c r="M32" s="18" t="s">
        <v>327</v>
      </c>
      <c r="N32" s="20" t="s">
        <v>327</v>
      </c>
      <c r="O32" s="18" t="s">
        <v>327</v>
      </c>
      <c r="P32" s="20" t="s">
        <v>327</v>
      </c>
      <c r="Q32" s="18" t="n">
        <v>464.58668327</v>
      </c>
      <c r="R32" s="20" t="n">
        <v>6.60153143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463.99745823</v>
      </c>
      <c r="F34" s="20" t="n">
        <v>2.69549185</v>
      </c>
      <c r="G34" s="18" t="n">
        <v>484.70780802</v>
      </c>
      <c r="H34" s="20" t="n">
        <v>3.11144323</v>
      </c>
      <c r="I34" s="18" t="s">
        <v>327</v>
      </c>
      <c r="J34" s="20" t="s">
        <v>327</v>
      </c>
      <c r="K34" s="18" t="s">
        <v>327</v>
      </c>
      <c r="L34" s="20" t="s">
        <v>327</v>
      </c>
      <c r="M34" s="18" t="n">
        <v>306.56969545</v>
      </c>
      <c r="N34" s="20" t="n">
        <v>10.27624616</v>
      </c>
      <c r="O34" s="18" t="s">
        <v>327</v>
      </c>
      <c r="P34" s="20" t="s">
        <v>327</v>
      </c>
      <c r="Q34" s="18" t="n">
        <v>419.33060769</v>
      </c>
      <c r="R34" s="20" t="n">
        <v>4.46455233</v>
      </c>
    </row>
    <row r="35" spans="1:18">
      <c r="A35" s="15" t="s">
        <v>355</v>
      </c>
      <c r="B35" s="17" t="n">
        <v>6406</v>
      </c>
      <c r="C35" s="18">
        <f>(165.0/B35*100)</f>
        <v/>
      </c>
      <c r="D35" s="19" t="n">
        <v>6241</v>
      </c>
      <c r="E35" s="18" t="n">
        <v>504.8159567</v>
      </c>
      <c r="F35" s="20" t="n">
        <v>2.20728389</v>
      </c>
      <c r="G35" s="18" t="n">
        <v>538.42237273</v>
      </c>
      <c r="H35" s="20" t="n">
        <v>2.22394187</v>
      </c>
      <c r="I35" s="18" t="s">
        <v>327</v>
      </c>
      <c r="J35" s="20" t="s">
        <v>327</v>
      </c>
      <c r="K35" s="18" t="s">
        <v>327</v>
      </c>
      <c r="L35" s="20" t="s">
        <v>327</v>
      </c>
      <c r="M35" s="18" t="n">
        <v>374.85244494</v>
      </c>
      <c r="N35" s="20" t="n">
        <v>5.84040672</v>
      </c>
      <c r="O35" s="18" t="s">
        <v>327</v>
      </c>
      <c r="P35" s="20" t="s">
        <v>327</v>
      </c>
      <c r="Q35" s="18" t="n">
        <v>466.76663585</v>
      </c>
      <c r="R35" s="20" t="n">
        <v>4.6944418</v>
      </c>
    </row>
    <row r="36" spans="1:18">
      <c r="A36" s="15" t="s">
        <v>356</v>
      </c>
      <c r="B36" s="17" t="n">
        <v>6736</v>
      </c>
      <c r="C36" s="18">
        <f>(187.0/B36*100)</f>
        <v/>
      </c>
      <c r="D36" s="19" t="n">
        <v>6549</v>
      </c>
      <c r="E36" s="18" t="n">
        <v>484.70127589</v>
      </c>
      <c r="F36" s="20" t="n">
        <v>2.55144589</v>
      </c>
      <c r="G36" s="18" t="n">
        <v>517.62906063</v>
      </c>
      <c r="H36" s="20" t="n">
        <v>2.67248816</v>
      </c>
      <c r="I36" s="18" t="s">
        <v>327</v>
      </c>
      <c r="J36" s="20" t="s">
        <v>327</v>
      </c>
      <c r="K36" s="18" t="s">
        <v>327</v>
      </c>
      <c r="L36" s="20" t="s">
        <v>327</v>
      </c>
      <c r="M36" s="18" t="s">
        <v>327</v>
      </c>
      <c r="N36" s="20" t="s">
        <v>327</v>
      </c>
      <c r="O36" s="18" t="s">
        <v>327</v>
      </c>
      <c r="P36" s="20" t="s">
        <v>327</v>
      </c>
      <c r="Q36" s="18" t="n">
        <v>454.52139334</v>
      </c>
      <c r="R36" s="20" t="n">
        <v>3.62725311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510.97288437</v>
      </c>
      <c r="F40" s="20" t="n">
        <v>3.24865897</v>
      </c>
      <c r="G40" s="18" t="n">
        <v>547.89269216</v>
      </c>
      <c r="H40" s="20" t="n">
        <v>3.61284484</v>
      </c>
      <c r="I40" s="18" t="s">
        <v>327</v>
      </c>
      <c r="J40" s="20" t="s">
        <v>327</v>
      </c>
      <c r="K40" s="18" t="s">
        <v>327</v>
      </c>
      <c r="L40" s="20" t="s">
        <v>327</v>
      </c>
      <c r="M40" s="18" t="n">
        <v>496.75531263</v>
      </c>
      <c r="N40" s="20" t="n">
        <v>2.35939816</v>
      </c>
      <c r="O40" s="18" t="s">
        <v>327</v>
      </c>
      <c r="P40" s="20" t="s">
        <v>327</v>
      </c>
      <c r="Q40" s="18" t="n">
        <v>452.62171354</v>
      </c>
      <c r="R40" s="20" t="n">
        <v>4.19126384</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449.19830487</v>
      </c>
      <c r="F47" s="20" t="n">
        <v>4.49967837</v>
      </c>
      <c r="G47" s="18" t="n">
        <v>486.1928446</v>
      </c>
      <c r="H47" s="20" t="n">
        <v>4.79432404</v>
      </c>
      <c r="I47" s="18" t="s">
        <v>327</v>
      </c>
      <c r="J47" s="20" t="s">
        <v>327</v>
      </c>
      <c r="K47" s="18" t="s">
        <v>327</v>
      </c>
      <c r="L47" s="20" t="s">
        <v>327</v>
      </c>
      <c r="M47" s="18" t="s">
        <v>327</v>
      </c>
      <c r="N47" s="20" t="s">
        <v>327</v>
      </c>
      <c r="O47" s="18" t="s">
        <v>327</v>
      </c>
      <c r="P47" s="20" t="s">
        <v>327</v>
      </c>
      <c r="Q47" s="18" t="n">
        <v>405.36059794</v>
      </c>
      <c r="R47" s="20" t="n">
        <v>4.85190579</v>
      </c>
    </row>
    <row r="48" spans="1:18">
      <c r="A48" s="15" t="s">
        <v>368</v>
      </c>
      <c r="B48" s="17" t="n">
        <v>9841</v>
      </c>
      <c r="C48" s="18">
        <f>(36.0/B48*100)</f>
        <v/>
      </c>
      <c r="D48" s="19" t="n">
        <v>9805</v>
      </c>
      <c r="E48" s="18" t="n">
        <v>493.46813723</v>
      </c>
      <c r="F48" s="20" t="n">
        <v>5.67440781</v>
      </c>
      <c r="G48" s="18" t="n">
        <v>539.11743476</v>
      </c>
      <c r="H48" s="20" t="n">
        <v>4.34842297</v>
      </c>
      <c r="I48" s="18" t="s">
        <v>327</v>
      </c>
      <c r="J48" s="20" t="s">
        <v>327</v>
      </c>
      <c r="K48" s="18" t="s">
        <v>327</v>
      </c>
      <c r="L48" s="20" t="s">
        <v>327</v>
      </c>
      <c r="M48" s="18" t="s">
        <v>327</v>
      </c>
      <c r="N48" s="20" t="s">
        <v>327</v>
      </c>
      <c r="O48" s="18" t="s">
        <v>327</v>
      </c>
      <c r="P48" s="20" t="s">
        <v>327</v>
      </c>
      <c r="Q48" s="18" t="n">
        <v>488.0077987</v>
      </c>
      <c r="R48" s="20" t="n">
        <v>7.85722733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466.82747279</v>
      </c>
      <c r="F52" s="20" t="n">
        <v>2.65813316</v>
      </c>
      <c r="G52" s="18" t="n">
        <v>502.19432266</v>
      </c>
      <c r="H52" s="20" t="n">
        <v>2.90722982</v>
      </c>
      <c r="I52" s="18" t="s">
        <v>327</v>
      </c>
      <c r="J52" s="20" t="s">
        <v>327</v>
      </c>
      <c r="K52" s="18" t="s">
        <v>327</v>
      </c>
      <c r="L52" s="20" t="s">
        <v>327</v>
      </c>
      <c r="M52" s="18" t="s">
        <v>327</v>
      </c>
      <c r="N52" s="20" t="s">
        <v>327</v>
      </c>
      <c r="O52" s="18" t="s">
        <v>327</v>
      </c>
      <c r="P52" s="20" t="s">
        <v>327</v>
      </c>
      <c r="Q52" s="18" t="n">
        <v>428.36922199</v>
      </c>
      <c r="R52" s="20" t="n">
        <v>3.77858711</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513.13020992</v>
      </c>
      <c r="F56" s="20" t="n">
        <v>3.92131749</v>
      </c>
      <c r="G56" s="18" t="n">
        <v>531.19806856</v>
      </c>
      <c r="H56" s="20" t="n">
        <v>2.52341859</v>
      </c>
      <c r="I56" s="18" t="s">
        <v>327</v>
      </c>
      <c r="J56" s="20" t="s">
        <v>327</v>
      </c>
      <c r="K56" s="18" t="s">
        <v>327</v>
      </c>
      <c r="L56" s="20" t="s">
        <v>327</v>
      </c>
      <c r="M56" s="18" t="s">
        <v>327</v>
      </c>
      <c r="N56" s="20" t="s">
        <v>327</v>
      </c>
      <c r="O56" s="18" t="s">
        <v>327</v>
      </c>
      <c r="P56" s="20" t="s">
        <v>327</v>
      </c>
      <c r="Q56" s="18" t="n">
        <v>480.56409776</v>
      </c>
      <c r="R56" s="20" t="n">
        <v>6.64305518</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479.42353991</v>
      </c>
      <c r="F61" s="20" t="n">
        <v>2.55634973</v>
      </c>
      <c r="G61" s="18" t="n">
        <v>497.60313438</v>
      </c>
      <c r="H61" s="20" t="n">
        <v>4.25724936</v>
      </c>
      <c r="I61" s="18" t="s">
        <v>327</v>
      </c>
      <c r="J61" s="20" t="s">
        <v>327</v>
      </c>
      <c r="K61" s="18" t="s">
        <v>327</v>
      </c>
      <c r="L61" s="20" t="s">
        <v>327</v>
      </c>
      <c r="M61" s="18" t="s">
        <v>327</v>
      </c>
      <c r="N61" s="20" t="s">
        <v>327</v>
      </c>
      <c r="O61" s="18" t="s">
        <v>327</v>
      </c>
      <c r="P61" s="20" t="s">
        <v>327</v>
      </c>
      <c r="Q61" s="18" t="n">
        <v>423.29228177</v>
      </c>
      <c r="R61" s="20" t="n">
        <v>5.18510775</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397.03220156</v>
      </c>
      <c r="F67" s="20" t="n">
        <v>3.04237781</v>
      </c>
      <c r="G67" s="18" t="n">
        <v>413.26363178</v>
      </c>
      <c r="H67" s="20" t="n">
        <v>2.74072514</v>
      </c>
      <c r="I67" s="18" t="s">
        <v>327</v>
      </c>
      <c r="J67" s="20" t="s">
        <v>327</v>
      </c>
      <c r="K67" s="18" t="s">
        <v>327</v>
      </c>
      <c r="L67" s="20" t="s">
        <v>327</v>
      </c>
      <c r="M67" s="18" t="s">
        <v>327</v>
      </c>
      <c r="N67" s="20" t="s">
        <v>327</v>
      </c>
      <c r="O67" s="18" t="s">
        <v>327</v>
      </c>
      <c r="P67" s="20" t="s">
        <v>327</v>
      </c>
      <c r="Q67" s="18" t="n">
        <v>373.61126813</v>
      </c>
      <c r="R67" s="20" t="n">
        <v>4.31831553</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416.73853914</v>
      </c>
      <c r="F73" s="20" t="n">
        <v>2.92171004</v>
      </c>
      <c r="G73" s="18" t="n">
        <v>453.66228551</v>
      </c>
      <c r="H73" s="20" t="n">
        <v>3.95602855</v>
      </c>
      <c r="I73" s="18" t="s">
        <v>327</v>
      </c>
      <c r="J73" s="20" t="s">
        <v>327</v>
      </c>
      <c r="K73" s="18" t="s">
        <v>327</v>
      </c>
      <c r="L73" s="20" t="s">
        <v>327</v>
      </c>
      <c r="M73" s="18" t="s">
        <v>327</v>
      </c>
      <c r="N73" s="20" t="s">
        <v>327</v>
      </c>
      <c r="O73" s="18" t="s">
        <v>327</v>
      </c>
      <c r="P73" s="20" t="s">
        <v>327</v>
      </c>
      <c r="Q73" s="18" t="n">
        <v>408.44933168</v>
      </c>
      <c r="R73" s="20" t="n">
        <v>5.19447889</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582</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518.11282562</v>
      </c>
      <c r="F7" s="20" t="n">
        <v>1.97672368</v>
      </c>
      <c r="G7" s="18" t="n">
        <v>534.23312696</v>
      </c>
      <c r="H7" s="20" t="n">
        <v>2.63623257</v>
      </c>
      <c r="I7" s="18" t="s">
        <v>327</v>
      </c>
      <c r="J7" s="20" t="s">
        <v>327</v>
      </c>
      <c r="K7" s="18" t="s">
        <v>327</v>
      </c>
      <c r="L7" s="20" t="s">
        <v>327</v>
      </c>
      <c r="M7" s="18" t="s">
        <v>327</v>
      </c>
      <c r="N7" s="20" t="s">
        <v>327</v>
      </c>
      <c r="O7" s="18" t="s">
        <v>327</v>
      </c>
      <c r="P7" s="20" t="s">
        <v>327</v>
      </c>
      <c r="Q7" s="18" t="n">
        <v>475.86080651</v>
      </c>
      <c r="R7" s="20" t="n">
        <v>3.29317385</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486.73676716</v>
      </c>
      <c r="F9" s="20" t="n">
        <v>5.18817301</v>
      </c>
      <c r="G9" s="18" t="n">
        <v>509.00977106</v>
      </c>
      <c r="H9" s="20" t="n">
        <v>4.57107926</v>
      </c>
      <c r="I9" s="18" t="s">
        <v>327</v>
      </c>
      <c r="J9" s="20" t="s">
        <v>327</v>
      </c>
      <c r="K9" s="18" t="s">
        <v>327</v>
      </c>
      <c r="L9" s="20" t="s">
        <v>327</v>
      </c>
      <c r="M9" s="18" t="n">
        <v>374.78530698</v>
      </c>
      <c r="N9" s="20" t="n">
        <v>11.62763904</v>
      </c>
      <c r="O9" s="18" t="s">
        <v>327</v>
      </c>
      <c r="P9" s="20" t="s">
        <v>327</v>
      </c>
      <c r="Q9" s="18" t="n">
        <v>432.722921</v>
      </c>
      <c r="R9" s="20" t="n">
        <v>6.51934715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514.08903733</v>
      </c>
      <c r="F13" s="20" t="n">
        <v>2.27895973</v>
      </c>
      <c r="G13" s="18" t="n">
        <v>505.16720956</v>
      </c>
      <c r="H13" s="20" t="n">
        <v>3.65268112</v>
      </c>
      <c r="I13" s="18" t="s">
        <v>327</v>
      </c>
      <c r="J13" s="20" t="s">
        <v>327</v>
      </c>
      <c r="K13" s="18" t="s">
        <v>327</v>
      </c>
      <c r="L13" s="20" t="s">
        <v>327</v>
      </c>
      <c r="M13" s="18" t="n">
        <v>436.36003517</v>
      </c>
      <c r="N13" s="20" t="n">
        <v>6.43426798</v>
      </c>
      <c r="O13" s="18" t="s">
        <v>327</v>
      </c>
      <c r="P13" s="20" t="s">
        <v>327</v>
      </c>
      <c r="Q13" s="18" t="n">
        <v>427.8329763</v>
      </c>
      <c r="R13" s="20" t="n">
        <v>5.15923567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518.59125062</v>
      </c>
      <c r="F17" s="20" t="n">
        <v>2.84540548</v>
      </c>
      <c r="G17" s="18" t="n">
        <v>533.05282291</v>
      </c>
      <c r="H17" s="20" t="n">
        <v>3.24463694</v>
      </c>
      <c r="I17" s="18" t="s">
        <v>327</v>
      </c>
      <c r="J17" s="20" t="s">
        <v>327</v>
      </c>
      <c r="K17" s="18" t="s">
        <v>327</v>
      </c>
      <c r="L17" s="20" t="s">
        <v>327</v>
      </c>
      <c r="M17" s="18" t="n">
        <v>360.48925247</v>
      </c>
      <c r="N17" s="20" t="n">
        <v>12.44339086</v>
      </c>
      <c r="O17" s="18" t="s">
        <v>327</v>
      </c>
      <c r="P17" s="20" t="s">
        <v>327</v>
      </c>
      <c r="Q17" s="18" t="n">
        <v>438.85438507</v>
      </c>
      <c r="R17" s="20" t="n">
        <v>7.7799601</v>
      </c>
    </row>
    <row r="18" spans="1:18">
      <c r="A18" s="15" t="s">
        <v>338</v>
      </c>
      <c r="B18" s="17" t="n">
        <v>5532</v>
      </c>
      <c r="C18" s="18">
        <f>(68.0/B18*100)</f>
        <v/>
      </c>
      <c r="D18" s="19" t="n">
        <v>5464</v>
      </c>
      <c r="E18" s="18" t="n">
        <v>451.66485643</v>
      </c>
      <c r="F18" s="20" t="n">
        <v>4.6156523</v>
      </c>
      <c r="G18" s="18" t="n">
        <v>472.31840021</v>
      </c>
      <c r="H18" s="20" t="n">
        <v>3.550306</v>
      </c>
      <c r="I18" s="18" t="s">
        <v>327</v>
      </c>
      <c r="J18" s="20" t="s">
        <v>327</v>
      </c>
      <c r="K18" s="18" t="s">
        <v>327</v>
      </c>
      <c r="L18" s="20" t="s">
        <v>327</v>
      </c>
      <c r="M18" s="18" t="s">
        <v>327</v>
      </c>
      <c r="N18" s="20" t="s">
        <v>327</v>
      </c>
      <c r="O18" s="18" t="s">
        <v>327</v>
      </c>
      <c r="P18" s="20" t="s">
        <v>327</v>
      </c>
      <c r="Q18" s="18" t="n">
        <v>417.45995346</v>
      </c>
      <c r="R18" s="20" t="n">
        <v>5.57400707</v>
      </c>
    </row>
    <row r="19" spans="1:18">
      <c r="A19" s="15" t="s">
        <v>339</v>
      </c>
      <c r="B19" s="17" t="n">
        <v>5658</v>
      </c>
      <c r="C19" s="18">
        <f>(382.0/B19*100)</f>
        <v/>
      </c>
      <c r="D19" s="19" t="n">
        <v>5276</v>
      </c>
      <c r="E19" s="18" t="n">
        <v>478.36554643</v>
      </c>
      <c r="F19" s="20" t="n">
        <v>3.34938649</v>
      </c>
      <c r="G19" s="18" t="n">
        <v>493.47435432</v>
      </c>
      <c r="H19" s="20" t="n">
        <v>2.94151517</v>
      </c>
      <c r="I19" s="18" t="s">
        <v>327</v>
      </c>
      <c r="J19" s="20" t="s">
        <v>327</v>
      </c>
      <c r="K19" s="18" t="s">
        <v>327</v>
      </c>
      <c r="L19" s="20" t="s">
        <v>327</v>
      </c>
      <c r="M19" s="18" t="s">
        <v>327</v>
      </c>
      <c r="N19" s="20" t="s">
        <v>327</v>
      </c>
      <c r="O19" s="18" t="s">
        <v>327</v>
      </c>
      <c r="P19" s="20" t="s">
        <v>327</v>
      </c>
      <c r="Q19" s="18" t="n">
        <v>422.90700706</v>
      </c>
      <c r="R19" s="20" t="n">
        <v>5.07971888</v>
      </c>
    </row>
    <row r="20" spans="1:18">
      <c r="A20" s="15" t="s">
        <v>340</v>
      </c>
      <c r="B20" s="17" t="n">
        <v>3371</v>
      </c>
      <c r="C20" s="18">
        <f>(83.0/B20*100)</f>
        <v/>
      </c>
      <c r="D20" s="19" t="n">
        <v>3288</v>
      </c>
      <c r="E20" s="18" t="n">
        <v>480.63805066</v>
      </c>
      <c r="F20" s="20" t="n">
        <v>2.08101095</v>
      </c>
      <c r="G20" s="18" t="n">
        <v>484.11104769</v>
      </c>
      <c r="H20" s="20" t="n">
        <v>3.10860696</v>
      </c>
      <c r="I20" s="18" t="s">
        <v>327</v>
      </c>
      <c r="J20" s="20" t="s">
        <v>327</v>
      </c>
      <c r="K20" s="18" t="s">
        <v>327</v>
      </c>
      <c r="L20" s="20" t="s">
        <v>327</v>
      </c>
      <c r="M20" s="18" t="s">
        <v>327</v>
      </c>
      <c r="N20" s="20" t="s">
        <v>327</v>
      </c>
      <c r="O20" s="18" t="s">
        <v>327</v>
      </c>
      <c r="P20" s="20" t="s">
        <v>327</v>
      </c>
      <c r="Q20" s="18" t="n">
        <v>421.04371688</v>
      </c>
      <c r="R20" s="20" t="n">
        <v>4.24642523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484.13362043</v>
      </c>
      <c r="F23" s="20" t="n">
        <v>3.46896291</v>
      </c>
      <c r="G23" s="18" t="n">
        <v>497.39434631</v>
      </c>
      <c r="H23" s="20" t="n">
        <v>2.92338586</v>
      </c>
      <c r="I23" s="18" t="s">
        <v>327</v>
      </c>
      <c r="J23" s="20" t="s">
        <v>327</v>
      </c>
      <c r="K23" s="18" t="s">
        <v>327</v>
      </c>
      <c r="L23" s="20" t="s">
        <v>327</v>
      </c>
      <c r="M23" s="18" t="s">
        <v>327</v>
      </c>
      <c r="N23" s="20" t="s">
        <v>327</v>
      </c>
      <c r="O23" s="18" t="s">
        <v>327</v>
      </c>
      <c r="P23" s="20" t="s">
        <v>327</v>
      </c>
      <c r="Q23" s="18" t="n">
        <v>438.5714466</v>
      </c>
      <c r="R23" s="20" t="n">
        <v>3.39631981</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519.22177919</v>
      </c>
      <c r="F25" s="20" t="n">
        <v>4.95168361</v>
      </c>
      <c r="G25" s="18" t="n">
        <v>523.47601812</v>
      </c>
      <c r="H25" s="20" t="n">
        <v>2.86214524</v>
      </c>
      <c r="I25" s="18" t="s">
        <v>327</v>
      </c>
      <c r="J25" s="20" t="s">
        <v>327</v>
      </c>
      <c r="K25" s="18" t="s">
        <v>327</v>
      </c>
      <c r="L25" s="20" t="s">
        <v>327</v>
      </c>
      <c r="M25" s="18" t="s">
        <v>327</v>
      </c>
      <c r="N25" s="20" t="s">
        <v>327</v>
      </c>
      <c r="O25" s="18" t="s">
        <v>327</v>
      </c>
      <c r="P25" s="20" t="s">
        <v>327</v>
      </c>
      <c r="Q25" s="18" t="n">
        <v>483.14618812</v>
      </c>
      <c r="R25" s="20" t="n">
        <v>4.45094868</v>
      </c>
    </row>
    <row r="26" spans="1:18">
      <c r="A26" s="15" t="s">
        <v>346</v>
      </c>
      <c r="B26" s="17" t="n">
        <v>4869</v>
      </c>
      <c r="C26" s="18">
        <f>(216.0/B26*100)</f>
        <v/>
      </c>
      <c r="D26" s="19" t="n">
        <v>4653</v>
      </c>
      <c r="E26" s="18" t="n">
        <v>491.99938445</v>
      </c>
      <c r="F26" s="20" t="n">
        <v>2.50985894</v>
      </c>
      <c r="G26" s="18" t="n">
        <v>500.26772903</v>
      </c>
      <c r="H26" s="20" t="n">
        <v>2.36824763</v>
      </c>
      <c r="I26" s="18" t="s">
        <v>327</v>
      </c>
      <c r="J26" s="20" t="s">
        <v>327</v>
      </c>
      <c r="K26" s="18" t="s">
        <v>327</v>
      </c>
      <c r="L26" s="20" t="s">
        <v>327</v>
      </c>
      <c r="M26" s="18" t="s">
        <v>327</v>
      </c>
      <c r="N26" s="20" t="s">
        <v>327</v>
      </c>
      <c r="O26" s="18" t="s">
        <v>327</v>
      </c>
      <c r="P26" s="20" t="s">
        <v>327</v>
      </c>
      <c r="Q26" s="18" t="n">
        <v>463.52001714</v>
      </c>
      <c r="R26" s="20" t="n">
        <v>3.82284273</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495.32212719</v>
      </c>
      <c r="F32" s="20" t="n">
        <v>2.80317603</v>
      </c>
      <c r="G32" s="18" t="n">
        <v>517.2739741</v>
      </c>
      <c r="H32" s="20" t="n">
        <v>3.08412348</v>
      </c>
      <c r="I32" s="18" t="s">
        <v>327</v>
      </c>
      <c r="J32" s="20" t="s">
        <v>327</v>
      </c>
      <c r="K32" s="18" t="s">
        <v>327</v>
      </c>
      <c r="L32" s="20" t="s">
        <v>327</v>
      </c>
      <c r="M32" s="18" t="s">
        <v>327</v>
      </c>
      <c r="N32" s="20" t="s">
        <v>327</v>
      </c>
      <c r="O32" s="18" t="s">
        <v>327</v>
      </c>
      <c r="P32" s="20" t="s">
        <v>327</v>
      </c>
      <c r="Q32" s="18" t="n">
        <v>461.96586621</v>
      </c>
      <c r="R32" s="20" t="n">
        <v>4.67514363</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469.0943521</v>
      </c>
      <c r="F34" s="20" t="n">
        <v>3.47706279</v>
      </c>
      <c r="G34" s="18" t="n">
        <v>479.63058911</v>
      </c>
      <c r="H34" s="20" t="n">
        <v>2.74042531</v>
      </c>
      <c r="I34" s="18" t="s">
        <v>327</v>
      </c>
      <c r="J34" s="20" t="s">
        <v>327</v>
      </c>
      <c r="K34" s="18" t="s">
        <v>327</v>
      </c>
      <c r="L34" s="20" t="s">
        <v>327</v>
      </c>
      <c r="M34" s="18" t="n">
        <v>306.56969545</v>
      </c>
      <c r="N34" s="20" t="n">
        <v>10.27624616</v>
      </c>
      <c r="O34" s="18" t="s">
        <v>327</v>
      </c>
      <c r="P34" s="20" t="s">
        <v>327</v>
      </c>
      <c r="Q34" s="18" t="n">
        <v>425.00226869</v>
      </c>
      <c r="R34" s="20" t="n">
        <v>4.20567206</v>
      </c>
    </row>
    <row r="35" spans="1:18">
      <c r="A35" s="15" t="s">
        <v>355</v>
      </c>
      <c r="B35" s="17" t="n">
        <v>6406</v>
      </c>
      <c r="C35" s="18">
        <f>(165.0/B35*100)</f>
        <v/>
      </c>
      <c r="D35" s="19" t="n">
        <v>6241</v>
      </c>
      <c r="E35" s="18" t="n">
        <v>510.86845061</v>
      </c>
      <c r="F35" s="20" t="n">
        <v>2.48749835</v>
      </c>
      <c r="G35" s="18" t="n">
        <v>530.99788718</v>
      </c>
      <c r="H35" s="20" t="n">
        <v>2.12354575</v>
      </c>
      <c r="I35" s="18" t="s">
        <v>327</v>
      </c>
      <c r="J35" s="20" t="s">
        <v>327</v>
      </c>
      <c r="K35" s="18" t="s">
        <v>327</v>
      </c>
      <c r="L35" s="20" t="s">
        <v>327</v>
      </c>
      <c r="M35" s="18" t="n">
        <v>374.85244494</v>
      </c>
      <c r="N35" s="20" t="n">
        <v>5.84040672</v>
      </c>
      <c r="O35" s="18" t="s">
        <v>327</v>
      </c>
      <c r="P35" s="20" t="s">
        <v>327</v>
      </c>
      <c r="Q35" s="18" t="n">
        <v>470.47695271</v>
      </c>
      <c r="R35" s="20" t="n">
        <v>4.13889806</v>
      </c>
    </row>
    <row r="36" spans="1:18">
      <c r="A36" s="15" t="s">
        <v>356</v>
      </c>
      <c r="B36" s="17" t="n">
        <v>6736</v>
      </c>
      <c r="C36" s="18">
        <f>(187.0/B36*100)</f>
        <v/>
      </c>
      <c r="D36" s="19" t="n">
        <v>6549</v>
      </c>
      <c r="E36" s="18" t="n">
        <v>494.27265277</v>
      </c>
      <c r="F36" s="20" t="n">
        <v>2.56327569</v>
      </c>
      <c r="G36" s="18" t="n">
        <v>510.55172988</v>
      </c>
      <c r="H36" s="20" t="n">
        <v>2.6288652</v>
      </c>
      <c r="I36" s="18" t="s">
        <v>327</v>
      </c>
      <c r="J36" s="20" t="s">
        <v>327</v>
      </c>
      <c r="K36" s="18" t="s">
        <v>327</v>
      </c>
      <c r="L36" s="20" t="s">
        <v>327</v>
      </c>
      <c r="M36" s="18" t="s">
        <v>327</v>
      </c>
      <c r="N36" s="20" t="s">
        <v>327</v>
      </c>
      <c r="O36" s="18" t="s">
        <v>327</v>
      </c>
      <c r="P36" s="20" t="s">
        <v>327</v>
      </c>
      <c r="Q36" s="18" t="n">
        <v>452.36139014</v>
      </c>
      <c r="R36" s="20" t="n">
        <v>3.46860011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519.90561752</v>
      </c>
      <c r="F40" s="20" t="n">
        <v>3.07052119</v>
      </c>
      <c r="G40" s="18" t="n">
        <v>538.98583046</v>
      </c>
      <c r="H40" s="20" t="n">
        <v>3.65918761</v>
      </c>
      <c r="I40" s="18" t="s">
        <v>327</v>
      </c>
      <c r="J40" s="20" t="s">
        <v>327</v>
      </c>
      <c r="K40" s="18" t="s">
        <v>327</v>
      </c>
      <c r="L40" s="20" t="s">
        <v>327</v>
      </c>
      <c r="M40" s="18" t="n">
        <v>496.75531263</v>
      </c>
      <c r="N40" s="20" t="n">
        <v>2.35939816</v>
      </c>
      <c r="O40" s="18" t="s">
        <v>327</v>
      </c>
      <c r="P40" s="20" t="s">
        <v>327</v>
      </c>
      <c r="Q40" s="18" t="n">
        <v>452.40388747</v>
      </c>
      <c r="R40" s="20" t="n">
        <v>3.64124682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445.4840834</v>
      </c>
      <c r="F47" s="20" t="n">
        <v>4.83914781</v>
      </c>
      <c r="G47" s="18" t="n">
        <v>483.14548083</v>
      </c>
      <c r="H47" s="20" t="n">
        <v>4.38420652</v>
      </c>
      <c r="I47" s="18" t="s">
        <v>327</v>
      </c>
      <c r="J47" s="20" t="s">
        <v>327</v>
      </c>
      <c r="K47" s="18" t="s">
        <v>327</v>
      </c>
      <c r="L47" s="20" t="s">
        <v>327</v>
      </c>
      <c r="M47" s="18" t="s">
        <v>327</v>
      </c>
      <c r="N47" s="20" t="s">
        <v>327</v>
      </c>
      <c r="O47" s="18" t="s">
        <v>327</v>
      </c>
      <c r="P47" s="20" t="s">
        <v>327</v>
      </c>
      <c r="Q47" s="18" t="n">
        <v>411.98508686</v>
      </c>
      <c r="R47" s="20" t="n">
        <v>4.60337928</v>
      </c>
    </row>
    <row r="48" spans="1:18">
      <c r="A48" s="15" t="s">
        <v>368</v>
      </c>
      <c r="B48" s="17" t="n">
        <v>9841</v>
      </c>
      <c r="C48" s="18">
        <f>(36.0/B48*100)</f>
        <v/>
      </c>
      <c r="D48" s="19" t="n">
        <v>9805</v>
      </c>
      <c r="E48" s="18" t="n">
        <v>493.95325024</v>
      </c>
      <c r="F48" s="20" t="n">
        <v>5.28905225</v>
      </c>
      <c r="G48" s="18" t="n">
        <v>536.3140796599999</v>
      </c>
      <c r="H48" s="20" t="n">
        <v>4.69140438</v>
      </c>
      <c r="I48" s="18" t="s">
        <v>327</v>
      </c>
      <c r="J48" s="20" t="s">
        <v>327</v>
      </c>
      <c r="K48" s="18" t="s">
        <v>327</v>
      </c>
      <c r="L48" s="20" t="s">
        <v>327</v>
      </c>
      <c r="M48" s="18" t="s">
        <v>327</v>
      </c>
      <c r="N48" s="20" t="s">
        <v>327</v>
      </c>
      <c r="O48" s="18" t="s">
        <v>327</v>
      </c>
      <c r="P48" s="20" t="s">
        <v>327</v>
      </c>
      <c r="Q48" s="18" t="n">
        <v>484.64530646</v>
      </c>
      <c r="R48" s="20" t="n">
        <v>7.63090603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467.85659508</v>
      </c>
      <c r="F52" s="20" t="n">
        <v>2.83162375</v>
      </c>
      <c r="G52" s="18" t="n">
        <v>498.6587503</v>
      </c>
      <c r="H52" s="20" t="n">
        <v>2.79658277</v>
      </c>
      <c r="I52" s="18" t="s">
        <v>327</v>
      </c>
      <c r="J52" s="20" t="s">
        <v>327</v>
      </c>
      <c r="K52" s="18" t="s">
        <v>327</v>
      </c>
      <c r="L52" s="20" t="s">
        <v>327</v>
      </c>
      <c r="M52" s="18" t="s">
        <v>327</v>
      </c>
      <c r="N52" s="20" t="s">
        <v>327</v>
      </c>
      <c r="O52" s="18" t="s">
        <v>327</v>
      </c>
      <c r="P52" s="20" t="s">
        <v>327</v>
      </c>
      <c r="Q52" s="18" t="n">
        <v>430.98427997</v>
      </c>
      <c r="R52" s="20" t="n">
        <v>3.60387986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514.7738025800001</v>
      </c>
      <c r="F56" s="20" t="n">
        <v>4.17514682</v>
      </c>
      <c r="G56" s="18" t="n">
        <v>529.49778264</v>
      </c>
      <c r="H56" s="20" t="n">
        <v>2.48506548</v>
      </c>
      <c r="I56" s="18" t="s">
        <v>327</v>
      </c>
      <c r="J56" s="20" t="s">
        <v>327</v>
      </c>
      <c r="K56" s="18" t="s">
        <v>327</v>
      </c>
      <c r="L56" s="20" t="s">
        <v>327</v>
      </c>
      <c r="M56" s="18" t="s">
        <v>327</v>
      </c>
      <c r="N56" s="20" t="s">
        <v>327</v>
      </c>
      <c r="O56" s="18" t="s">
        <v>327</v>
      </c>
      <c r="P56" s="20" t="s">
        <v>327</v>
      </c>
      <c r="Q56" s="18" t="n">
        <v>483.42823531</v>
      </c>
      <c r="R56" s="20" t="n">
        <v>6.2665752</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482.71613992</v>
      </c>
      <c r="F61" s="20" t="n">
        <v>2.79321242</v>
      </c>
      <c r="G61" s="18" t="n">
        <v>490.89697982</v>
      </c>
      <c r="H61" s="20" t="n">
        <v>3.49854897</v>
      </c>
      <c r="I61" s="18" t="s">
        <v>327</v>
      </c>
      <c r="J61" s="20" t="s">
        <v>327</v>
      </c>
      <c r="K61" s="18" t="s">
        <v>327</v>
      </c>
      <c r="L61" s="20" t="s">
        <v>327</v>
      </c>
      <c r="M61" s="18" t="s">
        <v>327</v>
      </c>
      <c r="N61" s="20" t="s">
        <v>327</v>
      </c>
      <c r="O61" s="18" t="s">
        <v>327</v>
      </c>
      <c r="P61" s="20" t="s">
        <v>327</v>
      </c>
      <c r="Q61" s="18" t="n">
        <v>431.06043041</v>
      </c>
      <c r="R61" s="20" t="n">
        <v>4.07746332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395.82880122</v>
      </c>
      <c r="F67" s="20" t="n">
        <v>3.29328135</v>
      </c>
      <c r="G67" s="18" t="n">
        <v>411.621413</v>
      </c>
      <c r="H67" s="20" t="n">
        <v>2.61149163</v>
      </c>
      <c r="I67" s="18" t="s">
        <v>327</v>
      </c>
      <c r="J67" s="20" t="s">
        <v>327</v>
      </c>
      <c r="K67" s="18" t="s">
        <v>327</v>
      </c>
      <c r="L67" s="20" t="s">
        <v>327</v>
      </c>
      <c r="M67" s="18" t="s">
        <v>327</v>
      </c>
      <c r="N67" s="20" t="s">
        <v>327</v>
      </c>
      <c r="O67" s="18" t="s">
        <v>327</v>
      </c>
      <c r="P67" s="20" t="s">
        <v>327</v>
      </c>
      <c r="Q67" s="18" t="n">
        <v>377.58827128</v>
      </c>
      <c r="R67" s="20" t="n">
        <v>3.47977263</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415.91623269</v>
      </c>
      <c r="F73" s="20" t="n">
        <v>2.98259658</v>
      </c>
      <c r="G73" s="18" t="n">
        <v>450.10319415</v>
      </c>
      <c r="H73" s="20" t="n">
        <v>3.98006513</v>
      </c>
      <c r="I73" s="18" t="s">
        <v>327</v>
      </c>
      <c r="J73" s="20" t="s">
        <v>327</v>
      </c>
      <c r="K73" s="18" t="s">
        <v>327</v>
      </c>
      <c r="L73" s="20" t="s">
        <v>327</v>
      </c>
      <c r="M73" s="18" t="s">
        <v>327</v>
      </c>
      <c r="N73" s="20" t="s">
        <v>327</v>
      </c>
      <c r="O73" s="18" t="s">
        <v>327</v>
      </c>
      <c r="P73" s="20" t="s">
        <v>327</v>
      </c>
      <c r="Q73" s="18" t="n">
        <v>405.16968126</v>
      </c>
      <c r="R73" s="20" t="n">
        <v>3.80071337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583</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503.4377929</v>
      </c>
      <c r="F7" s="20" t="n">
        <v>2.46028432</v>
      </c>
      <c r="G7" s="18" t="n">
        <v>539.01873788</v>
      </c>
      <c r="H7" s="20" t="n">
        <v>2.29131885</v>
      </c>
      <c r="I7" s="18" t="s">
        <v>327</v>
      </c>
      <c r="J7" s="20" t="s">
        <v>327</v>
      </c>
      <c r="K7" s="18" t="s">
        <v>327</v>
      </c>
      <c r="L7" s="20" t="s">
        <v>327</v>
      </c>
      <c r="M7" s="18" t="s">
        <v>327</v>
      </c>
      <c r="N7" s="20" t="s">
        <v>327</v>
      </c>
      <c r="O7" s="18" t="s">
        <v>327</v>
      </c>
      <c r="P7" s="20" t="s">
        <v>327</v>
      </c>
      <c r="Q7" s="18" t="n">
        <v>481.94344607</v>
      </c>
      <c r="R7" s="20" t="n">
        <v>3.0125454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481.41913141</v>
      </c>
      <c r="F9" s="20" t="n">
        <v>5.17869826</v>
      </c>
      <c r="G9" s="18" t="n">
        <v>510.55376547</v>
      </c>
      <c r="H9" s="20" t="n">
        <v>4.17943519</v>
      </c>
      <c r="I9" s="18" t="s">
        <v>327</v>
      </c>
      <c r="J9" s="20" t="s">
        <v>327</v>
      </c>
      <c r="K9" s="18" t="s">
        <v>327</v>
      </c>
      <c r="L9" s="20" t="s">
        <v>327</v>
      </c>
      <c r="M9" s="18" t="n">
        <v>374.78530698</v>
      </c>
      <c r="N9" s="20" t="n">
        <v>11.62763904</v>
      </c>
      <c r="O9" s="18" t="s">
        <v>327</v>
      </c>
      <c r="P9" s="20" t="s">
        <v>327</v>
      </c>
      <c r="Q9" s="18" t="n">
        <v>432.28669785</v>
      </c>
      <c r="R9" s="20" t="n">
        <v>6.035087</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499.03517645</v>
      </c>
      <c r="F13" s="20" t="n">
        <v>2.50062152</v>
      </c>
      <c r="G13" s="18" t="n">
        <v>523.24707177</v>
      </c>
      <c r="H13" s="20" t="n">
        <v>2.64011812</v>
      </c>
      <c r="I13" s="18" t="s">
        <v>327</v>
      </c>
      <c r="J13" s="20" t="s">
        <v>327</v>
      </c>
      <c r="K13" s="18" t="s">
        <v>327</v>
      </c>
      <c r="L13" s="20" t="s">
        <v>327</v>
      </c>
      <c r="M13" s="18" t="n">
        <v>436.36003517</v>
      </c>
      <c r="N13" s="20" t="n">
        <v>6.43426798</v>
      </c>
      <c r="O13" s="18" t="s">
        <v>327</v>
      </c>
      <c r="P13" s="20" t="s">
        <v>327</v>
      </c>
      <c r="Q13" s="18" t="n">
        <v>448.56772104</v>
      </c>
      <c r="R13" s="20" t="n">
        <v>5.41099745</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506.84365943</v>
      </c>
      <c r="F17" s="20" t="n">
        <v>3.30093128</v>
      </c>
      <c r="G17" s="18" t="n">
        <v>538.36525298</v>
      </c>
      <c r="H17" s="20" t="n">
        <v>2.74814529</v>
      </c>
      <c r="I17" s="18" t="s">
        <v>327</v>
      </c>
      <c r="J17" s="20" t="s">
        <v>327</v>
      </c>
      <c r="K17" s="18" t="s">
        <v>327</v>
      </c>
      <c r="L17" s="20" t="s">
        <v>327</v>
      </c>
      <c r="M17" s="18" t="n">
        <v>360.48925247</v>
      </c>
      <c r="N17" s="20" t="n">
        <v>12.44339086</v>
      </c>
      <c r="O17" s="18" t="s">
        <v>327</v>
      </c>
      <c r="P17" s="20" t="s">
        <v>327</v>
      </c>
      <c r="Q17" s="18" t="n">
        <v>450.42708308</v>
      </c>
      <c r="R17" s="20" t="n">
        <v>7.48953396</v>
      </c>
    </row>
    <row r="18" spans="1:18">
      <c r="A18" s="15" t="s">
        <v>338</v>
      </c>
      <c r="B18" s="17" t="n">
        <v>5532</v>
      </c>
      <c r="C18" s="18">
        <f>(68.0/B18*100)</f>
        <v/>
      </c>
      <c r="D18" s="19" t="n">
        <v>5464</v>
      </c>
      <c r="E18" s="18" t="n">
        <v>433.92700374</v>
      </c>
      <c r="F18" s="20" t="n">
        <v>4.56928058</v>
      </c>
      <c r="G18" s="18" t="n">
        <v>478.90019785</v>
      </c>
      <c r="H18" s="20" t="n">
        <v>3.64079676</v>
      </c>
      <c r="I18" s="18" t="s">
        <v>327</v>
      </c>
      <c r="J18" s="20" t="s">
        <v>327</v>
      </c>
      <c r="K18" s="18" t="s">
        <v>327</v>
      </c>
      <c r="L18" s="20" t="s">
        <v>327</v>
      </c>
      <c r="M18" s="18" t="s">
        <v>327</v>
      </c>
      <c r="N18" s="20" t="s">
        <v>327</v>
      </c>
      <c r="O18" s="18" t="s">
        <v>327</v>
      </c>
      <c r="P18" s="20" t="s">
        <v>327</v>
      </c>
      <c r="Q18" s="18" t="n">
        <v>423.32275384</v>
      </c>
      <c r="R18" s="20" t="n">
        <v>5.65518761</v>
      </c>
    </row>
    <row r="19" spans="1:18">
      <c r="A19" s="15" t="s">
        <v>339</v>
      </c>
      <c r="B19" s="17" t="n">
        <v>5658</v>
      </c>
      <c r="C19" s="18">
        <f>(382.0/B19*100)</f>
        <v/>
      </c>
      <c r="D19" s="19" t="n">
        <v>5276</v>
      </c>
      <c r="E19" s="18" t="n">
        <v>458.72415091</v>
      </c>
      <c r="F19" s="20" t="n">
        <v>3.43351371</v>
      </c>
      <c r="G19" s="18" t="n">
        <v>502.84168739</v>
      </c>
      <c r="H19" s="20" t="n">
        <v>2.66275971</v>
      </c>
      <c r="I19" s="18" t="s">
        <v>327</v>
      </c>
      <c r="J19" s="20" t="s">
        <v>327</v>
      </c>
      <c r="K19" s="18" t="s">
        <v>327</v>
      </c>
      <c r="L19" s="20" t="s">
        <v>327</v>
      </c>
      <c r="M19" s="18" t="s">
        <v>327</v>
      </c>
      <c r="N19" s="20" t="s">
        <v>327</v>
      </c>
      <c r="O19" s="18" t="s">
        <v>327</v>
      </c>
      <c r="P19" s="20" t="s">
        <v>327</v>
      </c>
      <c r="Q19" s="18" t="n">
        <v>431.52646439</v>
      </c>
      <c r="R19" s="20" t="n">
        <v>4.29742311</v>
      </c>
    </row>
    <row r="20" spans="1:18">
      <c r="A20" s="15" t="s">
        <v>340</v>
      </c>
      <c r="B20" s="17" t="n">
        <v>3371</v>
      </c>
      <c r="C20" s="18">
        <f>(83.0/B20*100)</f>
        <v/>
      </c>
      <c r="D20" s="19" t="n">
        <v>3288</v>
      </c>
      <c r="E20" s="18" t="n">
        <v>473.15345356</v>
      </c>
      <c r="F20" s="20" t="n">
        <v>2.74043737</v>
      </c>
      <c r="G20" s="18" t="n">
        <v>489.4074762</v>
      </c>
      <c r="H20" s="20" t="n">
        <v>2.7235426</v>
      </c>
      <c r="I20" s="18" t="s">
        <v>327</v>
      </c>
      <c r="J20" s="20" t="s">
        <v>327</v>
      </c>
      <c r="K20" s="18" t="s">
        <v>327</v>
      </c>
      <c r="L20" s="20" t="s">
        <v>327</v>
      </c>
      <c r="M20" s="18" t="s">
        <v>327</v>
      </c>
      <c r="N20" s="20" t="s">
        <v>327</v>
      </c>
      <c r="O20" s="18" t="s">
        <v>327</v>
      </c>
      <c r="P20" s="20" t="s">
        <v>327</v>
      </c>
      <c r="Q20" s="18" t="n">
        <v>436.12898223</v>
      </c>
      <c r="R20" s="20" t="n">
        <v>3.34271456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469.36010713</v>
      </c>
      <c r="F23" s="20" t="n">
        <v>3.15241483</v>
      </c>
      <c r="G23" s="18" t="n">
        <v>502.71516545</v>
      </c>
      <c r="H23" s="20" t="n">
        <v>2.82423666</v>
      </c>
      <c r="I23" s="18" t="s">
        <v>327</v>
      </c>
      <c r="J23" s="20" t="s">
        <v>327</v>
      </c>
      <c r="K23" s="18" t="s">
        <v>327</v>
      </c>
      <c r="L23" s="20" t="s">
        <v>327</v>
      </c>
      <c r="M23" s="18" t="s">
        <v>327</v>
      </c>
      <c r="N23" s="20" t="s">
        <v>327</v>
      </c>
      <c r="O23" s="18" t="s">
        <v>327</v>
      </c>
      <c r="P23" s="20" t="s">
        <v>327</v>
      </c>
      <c r="Q23" s="18" t="n">
        <v>440.12613274</v>
      </c>
      <c r="R23" s="20" t="n">
        <v>3.4260386</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501.52808933</v>
      </c>
      <c r="F25" s="20" t="n">
        <v>3.89371983</v>
      </c>
      <c r="G25" s="18" t="n">
        <v>529.88660659</v>
      </c>
      <c r="H25" s="20" t="n">
        <v>3.12077874</v>
      </c>
      <c r="I25" s="18" t="s">
        <v>327</v>
      </c>
      <c r="J25" s="20" t="s">
        <v>327</v>
      </c>
      <c r="K25" s="18" t="s">
        <v>327</v>
      </c>
      <c r="L25" s="20" t="s">
        <v>327</v>
      </c>
      <c r="M25" s="18" t="s">
        <v>327</v>
      </c>
      <c r="N25" s="20" t="s">
        <v>327</v>
      </c>
      <c r="O25" s="18" t="s">
        <v>327</v>
      </c>
      <c r="P25" s="20" t="s">
        <v>327</v>
      </c>
      <c r="Q25" s="18" t="n">
        <v>488.87821527</v>
      </c>
      <c r="R25" s="20" t="n">
        <v>4.8506765</v>
      </c>
    </row>
    <row r="26" spans="1:18">
      <c r="A26" s="15" t="s">
        <v>346</v>
      </c>
      <c r="B26" s="17" t="n">
        <v>4869</v>
      </c>
      <c r="C26" s="18">
        <f>(216.0/B26*100)</f>
        <v/>
      </c>
      <c r="D26" s="19" t="n">
        <v>4653</v>
      </c>
      <c r="E26" s="18" t="n">
        <v>477.21127015</v>
      </c>
      <c r="F26" s="20" t="n">
        <v>2.54878613</v>
      </c>
      <c r="G26" s="18" t="n">
        <v>508.21796916</v>
      </c>
      <c r="H26" s="20" t="n">
        <v>1.96247675</v>
      </c>
      <c r="I26" s="18" t="s">
        <v>327</v>
      </c>
      <c r="J26" s="20" t="s">
        <v>327</v>
      </c>
      <c r="K26" s="18" t="s">
        <v>327</v>
      </c>
      <c r="L26" s="20" t="s">
        <v>327</v>
      </c>
      <c r="M26" s="18" t="s">
        <v>327</v>
      </c>
      <c r="N26" s="20" t="s">
        <v>327</v>
      </c>
      <c r="O26" s="18" t="s">
        <v>327</v>
      </c>
      <c r="P26" s="20" t="s">
        <v>327</v>
      </c>
      <c r="Q26" s="18" t="n">
        <v>466.54262992</v>
      </c>
      <c r="R26" s="20" t="n">
        <v>4.00978082</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484.42691084</v>
      </c>
      <c r="F32" s="20" t="n">
        <v>2.89799504</v>
      </c>
      <c r="G32" s="18" t="n">
        <v>522.42558679</v>
      </c>
      <c r="H32" s="20" t="n">
        <v>2.79161461</v>
      </c>
      <c r="I32" s="18" t="s">
        <v>327</v>
      </c>
      <c r="J32" s="20" t="s">
        <v>327</v>
      </c>
      <c r="K32" s="18" t="s">
        <v>327</v>
      </c>
      <c r="L32" s="20" t="s">
        <v>327</v>
      </c>
      <c r="M32" s="18" t="s">
        <v>327</v>
      </c>
      <c r="N32" s="20" t="s">
        <v>327</v>
      </c>
      <c r="O32" s="18" t="s">
        <v>327</v>
      </c>
      <c r="P32" s="20" t="s">
        <v>327</v>
      </c>
      <c r="Q32" s="18" t="n">
        <v>467.71146726</v>
      </c>
      <c r="R32" s="20" t="n">
        <v>4.2261854</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459.9069479</v>
      </c>
      <c r="F34" s="20" t="n">
        <v>3.10455674</v>
      </c>
      <c r="G34" s="18" t="n">
        <v>485.26517859</v>
      </c>
      <c r="H34" s="20" t="n">
        <v>2.90371706</v>
      </c>
      <c r="I34" s="18" t="s">
        <v>327</v>
      </c>
      <c r="J34" s="20" t="s">
        <v>327</v>
      </c>
      <c r="K34" s="18" t="s">
        <v>327</v>
      </c>
      <c r="L34" s="20" t="s">
        <v>327</v>
      </c>
      <c r="M34" s="18" t="n">
        <v>306.56969545</v>
      </c>
      <c r="N34" s="20" t="n">
        <v>10.27624616</v>
      </c>
      <c r="O34" s="18" t="s">
        <v>327</v>
      </c>
      <c r="P34" s="20" t="s">
        <v>327</v>
      </c>
      <c r="Q34" s="18" t="n">
        <v>424.91658639</v>
      </c>
      <c r="R34" s="20" t="n">
        <v>4.16013688</v>
      </c>
    </row>
    <row r="35" spans="1:18">
      <c r="A35" s="15" t="s">
        <v>355</v>
      </c>
      <c r="B35" s="17" t="n">
        <v>6406</v>
      </c>
      <c r="C35" s="18">
        <f>(165.0/B35*100)</f>
        <v/>
      </c>
      <c r="D35" s="19" t="n">
        <v>6241</v>
      </c>
      <c r="E35" s="18" t="n">
        <v>506.64788561</v>
      </c>
      <c r="F35" s="20" t="n">
        <v>2.6972744</v>
      </c>
      <c r="G35" s="18" t="n">
        <v>531.2505068</v>
      </c>
      <c r="H35" s="20" t="n">
        <v>2.02669328</v>
      </c>
      <c r="I35" s="18" t="s">
        <v>327</v>
      </c>
      <c r="J35" s="20" t="s">
        <v>327</v>
      </c>
      <c r="K35" s="18" t="s">
        <v>327</v>
      </c>
      <c r="L35" s="20" t="s">
        <v>327</v>
      </c>
      <c r="M35" s="18" t="n">
        <v>374.85244494</v>
      </c>
      <c r="N35" s="20" t="n">
        <v>5.84040672</v>
      </c>
      <c r="O35" s="18" t="s">
        <v>327</v>
      </c>
      <c r="P35" s="20" t="s">
        <v>327</v>
      </c>
      <c r="Q35" s="18" t="n">
        <v>475.61966811</v>
      </c>
      <c r="R35" s="20" t="n">
        <v>3.90002153</v>
      </c>
    </row>
    <row r="36" spans="1:18">
      <c r="A36" s="15" t="s">
        <v>356</v>
      </c>
      <c r="B36" s="17" t="n">
        <v>6736</v>
      </c>
      <c r="C36" s="18">
        <f>(187.0/B36*100)</f>
        <v/>
      </c>
      <c r="D36" s="19" t="n">
        <v>6549</v>
      </c>
      <c r="E36" s="18" t="n">
        <v>480.11941347</v>
      </c>
      <c r="F36" s="20" t="n">
        <v>3.0604715</v>
      </c>
      <c r="G36" s="18" t="n">
        <v>513.91904001</v>
      </c>
      <c r="H36" s="20" t="n">
        <v>2.18748277</v>
      </c>
      <c r="I36" s="18" t="s">
        <v>327</v>
      </c>
      <c r="J36" s="20" t="s">
        <v>327</v>
      </c>
      <c r="K36" s="18" t="s">
        <v>327</v>
      </c>
      <c r="L36" s="20" t="s">
        <v>327</v>
      </c>
      <c r="M36" s="18" t="s">
        <v>327</v>
      </c>
      <c r="N36" s="20" t="s">
        <v>327</v>
      </c>
      <c r="O36" s="18" t="s">
        <v>327</v>
      </c>
      <c r="P36" s="20" t="s">
        <v>327</v>
      </c>
      <c r="Q36" s="18" t="n">
        <v>459.51015015</v>
      </c>
      <c r="R36" s="20" t="n">
        <v>3.31601937</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499.54805278</v>
      </c>
      <c r="F40" s="20" t="n">
        <v>3.83209982</v>
      </c>
      <c r="G40" s="18" t="n">
        <v>545.03778657</v>
      </c>
      <c r="H40" s="20" t="n">
        <v>3.00724278</v>
      </c>
      <c r="I40" s="18" t="s">
        <v>327</v>
      </c>
      <c r="J40" s="20" t="s">
        <v>327</v>
      </c>
      <c r="K40" s="18" t="s">
        <v>327</v>
      </c>
      <c r="L40" s="20" t="s">
        <v>327</v>
      </c>
      <c r="M40" s="18" t="n">
        <v>496.75531263</v>
      </c>
      <c r="N40" s="20" t="n">
        <v>2.35939816</v>
      </c>
      <c r="O40" s="18" t="s">
        <v>327</v>
      </c>
      <c r="P40" s="20" t="s">
        <v>327</v>
      </c>
      <c r="Q40" s="18" t="n">
        <v>462.19334142</v>
      </c>
      <c r="R40" s="20" t="n">
        <v>3.95811389</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428.18428474</v>
      </c>
      <c r="F47" s="20" t="n">
        <v>4.69438945</v>
      </c>
      <c r="G47" s="18" t="n">
        <v>485.43398134</v>
      </c>
      <c r="H47" s="20" t="n">
        <v>4.36004467</v>
      </c>
      <c r="I47" s="18" t="s">
        <v>327</v>
      </c>
      <c r="J47" s="20" t="s">
        <v>327</v>
      </c>
      <c r="K47" s="18" t="s">
        <v>327</v>
      </c>
      <c r="L47" s="20" t="s">
        <v>327</v>
      </c>
      <c r="M47" s="18" t="s">
        <v>327</v>
      </c>
      <c r="N47" s="20" t="s">
        <v>327</v>
      </c>
      <c r="O47" s="18" t="s">
        <v>327</v>
      </c>
      <c r="P47" s="20" t="s">
        <v>327</v>
      </c>
      <c r="Q47" s="18" t="n">
        <v>416.53910613</v>
      </c>
      <c r="R47" s="20" t="n">
        <v>4.65090158</v>
      </c>
    </row>
    <row r="48" spans="1:18">
      <c r="A48" s="15" t="s">
        <v>368</v>
      </c>
      <c r="B48" s="17" t="n">
        <v>9841</v>
      </c>
      <c r="C48" s="18">
        <f>(36.0/B48*100)</f>
        <v/>
      </c>
      <c r="D48" s="19" t="n">
        <v>9805</v>
      </c>
      <c r="E48" s="18" t="n">
        <v>478.79389236</v>
      </c>
      <c r="F48" s="20" t="n">
        <v>5.47083752</v>
      </c>
      <c r="G48" s="18" t="n">
        <v>547.09704973</v>
      </c>
      <c r="H48" s="20" t="n">
        <v>4.68826339</v>
      </c>
      <c r="I48" s="18" t="s">
        <v>327</v>
      </c>
      <c r="J48" s="20" t="s">
        <v>327</v>
      </c>
      <c r="K48" s="18" t="s">
        <v>327</v>
      </c>
      <c r="L48" s="20" t="s">
        <v>327</v>
      </c>
      <c r="M48" s="18" t="s">
        <v>327</v>
      </c>
      <c r="N48" s="20" t="s">
        <v>327</v>
      </c>
      <c r="O48" s="18" t="s">
        <v>327</v>
      </c>
      <c r="P48" s="20" t="s">
        <v>327</v>
      </c>
      <c r="Q48" s="18" t="n">
        <v>495.33062777</v>
      </c>
      <c r="R48" s="20" t="n">
        <v>7.49044538</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458.70827716</v>
      </c>
      <c r="F52" s="20" t="n">
        <v>2.94048097</v>
      </c>
      <c r="G52" s="18" t="n">
        <v>504.78011252</v>
      </c>
      <c r="H52" s="20" t="n">
        <v>2.79327741</v>
      </c>
      <c r="I52" s="18" t="s">
        <v>327</v>
      </c>
      <c r="J52" s="20" t="s">
        <v>327</v>
      </c>
      <c r="K52" s="18" t="s">
        <v>327</v>
      </c>
      <c r="L52" s="20" t="s">
        <v>327</v>
      </c>
      <c r="M52" s="18" t="s">
        <v>327</v>
      </c>
      <c r="N52" s="20" t="s">
        <v>327</v>
      </c>
      <c r="O52" s="18" t="s">
        <v>327</v>
      </c>
      <c r="P52" s="20" t="s">
        <v>327</v>
      </c>
      <c r="Q52" s="18" t="n">
        <v>432.14408168</v>
      </c>
      <c r="R52" s="20" t="n">
        <v>3.5059742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508.59736712</v>
      </c>
      <c r="F56" s="20" t="n">
        <v>3.79769659</v>
      </c>
      <c r="G56" s="18" t="n">
        <v>532.16788474</v>
      </c>
      <c r="H56" s="20" t="n">
        <v>2.49841375</v>
      </c>
      <c r="I56" s="18" t="s">
        <v>327</v>
      </c>
      <c r="J56" s="20" t="s">
        <v>327</v>
      </c>
      <c r="K56" s="18" t="s">
        <v>327</v>
      </c>
      <c r="L56" s="20" t="s">
        <v>327</v>
      </c>
      <c r="M56" s="18" t="s">
        <v>327</v>
      </c>
      <c r="N56" s="20" t="s">
        <v>327</v>
      </c>
      <c r="O56" s="18" t="s">
        <v>327</v>
      </c>
      <c r="P56" s="20" t="s">
        <v>327</v>
      </c>
      <c r="Q56" s="18" t="n">
        <v>485.27838933</v>
      </c>
      <c r="R56" s="20" t="n">
        <v>5.97430251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471.15935413</v>
      </c>
      <c r="F61" s="20" t="n">
        <v>2.81175896</v>
      </c>
      <c r="G61" s="18" t="n">
        <v>498.41514029</v>
      </c>
      <c r="H61" s="20" t="n">
        <v>2.9133413</v>
      </c>
      <c r="I61" s="18" t="s">
        <v>327</v>
      </c>
      <c r="J61" s="20" t="s">
        <v>327</v>
      </c>
      <c r="K61" s="18" t="s">
        <v>327</v>
      </c>
      <c r="L61" s="20" t="s">
        <v>327</v>
      </c>
      <c r="M61" s="18" t="s">
        <v>327</v>
      </c>
      <c r="N61" s="20" t="s">
        <v>327</v>
      </c>
      <c r="O61" s="18" t="s">
        <v>327</v>
      </c>
      <c r="P61" s="20" t="s">
        <v>327</v>
      </c>
      <c r="Q61" s="18" t="n">
        <v>437.26352807</v>
      </c>
      <c r="R61" s="20" t="n">
        <v>4.07267678</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385.85012329</v>
      </c>
      <c r="F67" s="20" t="n">
        <v>2.70211153</v>
      </c>
      <c r="G67" s="18" t="n">
        <v>423.1671861</v>
      </c>
      <c r="H67" s="20" t="n">
        <v>2.87022585</v>
      </c>
      <c r="I67" s="18" t="s">
        <v>327</v>
      </c>
      <c r="J67" s="20" t="s">
        <v>327</v>
      </c>
      <c r="K67" s="18" t="s">
        <v>327</v>
      </c>
      <c r="L67" s="20" t="s">
        <v>327</v>
      </c>
      <c r="M67" s="18" t="s">
        <v>327</v>
      </c>
      <c r="N67" s="20" t="s">
        <v>327</v>
      </c>
      <c r="O67" s="18" t="s">
        <v>327</v>
      </c>
      <c r="P67" s="20" t="s">
        <v>327</v>
      </c>
      <c r="Q67" s="18" t="n">
        <v>381.14914153</v>
      </c>
      <c r="R67" s="20" t="n">
        <v>3.82398027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415.66380997</v>
      </c>
      <c r="F73" s="20" t="n">
        <v>2.81866541</v>
      </c>
      <c r="G73" s="18" t="n">
        <v>449.33003559</v>
      </c>
      <c r="H73" s="20" t="n">
        <v>4.21265556</v>
      </c>
      <c r="I73" s="18" t="s">
        <v>327</v>
      </c>
      <c r="J73" s="20" t="s">
        <v>327</v>
      </c>
      <c r="K73" s="18" t="s">
        <v>327</v>
      </c>
      <c r="L73" s="20" t="s">
        <v>327</v>
      </c>
      <c r="M73" s="18" t="s">
        <v>327</v>
      </c>
      <c r="N73" s="20" t="s">
        <v>327</v>
      </c>
      <c r="O73" s="18" t="s">
        <v>327</v>
      </c>
      <c r="P73" s="20" t="s">
        <v>327</v>
      </c>
      <c r="Q73" s="18" t="n">
        <v>400.47622078</v>
      </c>
      <c r="R73" s="20" t="n">
        <v>3.57705856</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584</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463.90703883</v>
      </c>
      <c r="F7" s="20" t="n">
        <v>3.5055738</v>
      </c>
      <c r="G7" s="18" t="n">
        <v>537.53465878</v>
      </c>
      <c r="H7" s="20" t="n">
        <v>1.99106827</v>
      </c>
      <c r="I7" s="18" t="s">
        <v>327</v>
      </c>
      <c r="J7" s="20" t="s">
        <v>327</v>
      </c>
      <c r="K7" s="18" t="s">
        <v>327</v>
      </c>
      <c r="L7" s="20" t="s">
        <v>327</v>
      </c>
      <c r="M7" s="18" t="s">
        <v>327</v>
      </c>
      <c r="N7" s="20" t="s">
        <v>327</v>
      </c>
      <c r="O7" s="18" t="s">
        <v>327</v>
      </c>
      <c r="P7" s="20" t="s">
        <v>327</v>
      </c>
      <c r="Q7" s="18" t="n">
        <v>482.89134953</v>
      </c>
      <c r="R7" s="20" t="n">
        <v>2.76009521</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474.51092169</v>
      </c>
      <c r="F9" s="20" t="n">
        <v>6.17965036</v>
      </c>
      <c r="G9" s="18" t="n">
        <v>507.61877106</v>
      </c>
      <c r="H9" s="20" t="n">
        <v>4.31966828</v>
      </c>
      <c r="I9" s="18" t="s">
        <v>327</v>
      </c>
      <c r="J9" s="20" t="s">
        <v>327</v>
      </c>
      <c r="K9" s="18" t="s">
        <v>327</v>
      </c>
      <c r="L9" s="20" t="s">
        <v>327</v>
      </c>
      <c r="M9" s="18" t="n">
        <v>374.78530698</v>
      </c>
      <c r="N9" s="20" t="n">
        <v>11.62763904</v>
      </c>
      <c r="O9" s="18" t="s">
        <v>327</v>
      </c>
      <c r="P9" s="20" t="s">
        <v>327</v>
      </c>
      <c r="Q9" s="18" t="n">
        <v>436.69988572</v>
      </c>
      <c r="R9" s="20" t="n">
        <v>5.82628885</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494.03711069</v>
      </c>
      <c r="F13" s="20" t="n">
        <v>4.40078423</v>
      </c>
      <c r="G13" s="18" t="n">
        <v>517.8690122199999</v>
      </c>
      <c r="H13" s="20" t="n">
        <v>2.37777499</v>
      </c>
      <c r="I13" s="18" t="s">
        <v>327</v>
      </c>
      <c r="J13" s="20" t="s">
        <v>327</v>
      </c>
      <c r="K13" s="18" t="s">
        <v>327</v>
      </c>
      <c r="L13" s="20" t="s">
        <v>327</v>
      </c>
      <c r="M13" s="18" t="n">
        <v>436.36003517</v>
      </c>
      <c r="N13" s="20" t="n">
        <v>6.43426798</v>
      </c>
      <c r="O13" s="18" t="s">
        <v>327</v>
      </c>
      <c r="P13" s="20" t="s">
        <v>327</v>
      </c>
      <c r="Q13" s="18" t="n">
        <v>452.26744772</v>
      </c>
      <c r="R13" s="20" t="n">
        <v>4.48904977</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495.40460946</v>
      </c>
      <c r="F17" s="20" t="n">
        <v>4.10996388</v>
      </c>
      <c r="G17" s="18" t="n">
        <v>533.6798618399999</v>
      </c>
      <c r="H17" s="20" t="n">
        <v>2.5433778</v>
      </c>
      <c r="I17" s="18" t="s">
        <v>327</v>
      </c>
      <c r="J17" s="20" t="s">
        <v>327</v>
      </c>
      <c r="K17" s="18" t="s">
        <v>327</v>
      </c>
      <c r="L17" s="20" t="s">
        <v>327</v>
      </c>
      <c r="M17" s="18" t="n">
        <v>360.48925247</v>
      </c>
      <c r="N17" s="20" t="n">
        <v>12.44339086</v>
      </c>
      <c r="O17" s="18" t="s">
        <v>327</v>
      </c>
      <c r="P17" s="20" t="s">
        <v>327</v>
      </c>
      <c r="Q17" s="18" t="n">
        <v>444.839861</v>
      </c>
      <c r="R17" s="20" t="n">
        <v>6.90263219</v>
      </c>
    </row>
    <row r="18" spans="1:18">
      <c r="A18" s="15" t="s">
        <v>338</v>
      </c>
      <c r="B18" s="17" t="n">
        <v>5532</v>
      </c>
      <c r="C18" s="18">
        <f>(68.0/B18*100)</f>
        <v/>
      </c>
      <c r="D18" s="19" t="n">
        <v>5464</v>
      </c>
      <c r="E18" s="18" t="n">
        <v>408.95538612</v>
      </c>
      <c r="F18" s="20" t="n">
        <v>6.8477382</v>
      </c>
      <c r="G18" s="18" t="n">
        <v>474.21646153</v>
      </c>
      <c r="H18" s="20" t="n">
        <v>3.33116913</v>
      </c>
      <c r="I18" s="18" t="s">
        <v>327</v>
      </c>
      <c r="J18" s="20" t="s">
        <v>327</v>
      </c>
      <c r="K18" s="18" t="s">
        <v>327</v>
      </c>
      <c r="L18" s="20" t="s">
        <v>327</v>
      </c>
      <c r="M18" s="18" t="s">
        <v>327</v>
      </c>
      <c r="N18" s="20" t="s">
        <v>327</v>
      </c>
      <c r="O18" s="18" t="s">
        <v>327</v>
      </c>
      <c r="P18" s="20" t="s">
        <v>327</v>
      </c>
      <c r="Q18" s="18" t="n">
        <v>422.14776505</v>
      </c>
      <c r="R18" s="20" t="n">
        <v>5.35868791</v>
      </c>
    </row>
    <row r="19" spans="1:18">
      <c r="A19" s="15" t="s">
        <v>339</v>
      </c>
      <c r="B19" s="17" t="n">
        <v>5658</v>
      </c>
      <c r="C19" s="18">
        <f>(382.0/B19*100)</f>
        <v/>
      </c>
      <c r="D19" s="19" t="n">
        <v>5276</v>
      </c>
      <c r="E19" s="18" t="n">
        <v>450.58614645</v>
      </c>
      <c r="F19" s="20" t="n">
        <v>4.61184899</v>
      </c>
      <c r="G19" s="18" t="n">
        <v>496.82327079</v>
      </c>
      <c r="H19" s="20" t="n">
        <v>2.63866204</v>
      </c>
      <c r="I19" s="18" t="s">
        <v>327</v>
      </c>
      <c r="J19" s="20" t="s">
        <v>327</v>
      </c>
      <c r="K19" s="18" t="s">
        <v>327</v>
      </c>
      <c r="L19" s="20" t="s">
        <v>327</v>
      </c>
      <c r="M19" s="18" t="s">
        <v>327</v>
      </c>
      <c r="N19" s="20" t="s">
        <v>327</v>
      </c>
      <c r="O19" s="18" t="s">
        <v>327</v>
      </c>
      <c r="P19" s="20" t="s">
        <v>327</v>
      </c>
      <c r="Q19" s="18" t="n">
        <v>431.52744603</v>
      </c>
      <c r="R19" s="20" t="n">
        <v>4.26308634</v>
      </c>
    </row>
    <row r="20" spans="1:18">
      <c r="A20" s="15" t="s">
        <v>340</v>
      </c>
      <c r="B20" s="17" t="n">
        <v>3371</v>
      </c>
      <c r="C20" s="18">
        <f>(83.0/B20*100)</f>
        <v/>
      </c>
      <c r="D20" s="19" t="n">
        <v>3288</v>
      </c>
      <c r="E20" s="18" t="n">
        <v>460.39613861</v>
      </c>
      <c r="F20" s="20" t="n">
        <v>4.08142111</v>
      </c>
      <c r="G20" s="18" t="n">
        <v>489.22739837</v>
      </c>
      <c r="H20" s="20" t="n">
        <v>2.19609128</v>
      </c>
      <c r="I20" s="18" t="s">
        <v>327</v>
      </c>
      <c r="J20" s="20" t="s">
        <v>327</v>
      </c>
      <c r="K20" s="18" t="s">
        <v>327</v>
      </c>
      <c r="L20" s="20" t="s">
        <v>327</v>
      </c>
      <c r="M20" s="18" t="s">
        <v>327</v>
      </c>
      <c r="N20" s="20" t="s">
        <v>327</v>
      </c>
      <c r="O20" s="18" t="s">
        <v>327</v>
      </c>
      <c r="P20" s="20" t="s">
        <v>327</v>
      </c>
      <c r="Q20" s="18" t="n">
        <v>441.95553021</v>
      </c>
      <c r="R20" s="20" t="n">
        <v>3.03676249</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460.11039326</v>
      </c>
      <c r="F23" s="20" t="n">
        <v>5.67742438</v>
      </c>
      <c r="G23" s="18" t="n">
        <v>499.06888785</v>
      </c>
      <c r="H23" s="20" t="n">
        <v>2.6621299</v>
      </c>
      <c r="I23" s="18" t="s">
        <v>327</v>
      </c>
      <c r="J23" s="20" t="s">
        <v>327</v>
      </c>
      <c r="K23" s="18" t="s">
        <v>327</v>
      </c>
      <c r="L23" s="20" t="s">
        <v>327</v>
      </c>
      <c r="M23" s="18" t="s">
        <v>327</v>
      </c>
      <c r="N23" s="20" t="s">
        <v>327</v>
      </c>
      <c r="O23" s="18" t="s">
        <v>327</v>
      </c>
      <c r="P23" s="20" t="s">
        <v>327</v>
      </c>
      <c r="Q23" s="18" t="n">
        <v>441.30900124</v>
      </c>
      <c r="R23" s="20" t="n">
        <v>3.48048407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439.57963755</v>
      </c>
      <c r="F25" s="20" t="n">
        <v>12.2434705</v>
      </c>
      <c r="G25" s="18" t="n">
        <v>526.50440916</v>
      </c>
      <c r="H25" s="20" t="n">
        <v>3.04885754</v>
      </c>
      <c r="I25" s="18" t="s">
        <v>327</v>
      </c>
      <c r="J25" s="20" t="s">
        <v>327</v>
      </c>
      <c r="K25" s="18" t="s">
        <v>327</v>
      </c>
      <c r="L25" s="20" t="s">
        <v>327</v>
      </c>
      <c r="M25" s="18" t="s">
        <v>327</v>
      </c>
      <c r="N25" s="20" t="s">
        <v>327</v>
      </c>
      <c r="O25" s="18" t="s">
        <v>327</v>
      </c>
      <c r="P25" s="20" t="s">
        <v>327</v>
      </c>
      <c r="Q25" s="18" t="n">
        <v>484.04766644</v>
      </c>
      <c r="R25" s="20" t="n">
        <v>4.27758179</v>
      </c>
    </row>
    <row r="26" spans="1:18">
      <c r="A26" s="15" t="s">
        <v>346</v>
      </c>
      <c r="B26" s="17" t="n">
        <v>4869</v>
      </c>
      <c r="C26" s="18">
        <f>(216.0/B26*100)</f>
        <v/>
      </c>
      <c r="D26" s="19" t="n">
        <v>4653</v>
      </c>
      <c r="E26" s="18" t="n">
        <v>478.6719434</v>
      </c>
      <c r="F26" s="20" t="n">
        <v>3.13658461</v>
      </c>
      <c r="G26" s="18" t="n">
        <v>506.54975423</v>
      </c>
      <c r="H26" s="20" t="n">
        <v>2.09497893</v>
      </c>
      <c r="I26" s="18" t="s">
        <v>327</v>
      </c>
      <c r="J26" s="20" t="s">
        <v>327</v>
      </c>
      <c r="K26" s="18" t="s">
        <v>327</v>
      </c>
      <c r="L26" s="20" t="s">
        <v>327</v>
      </c>
      <c r="M26" s="18" t="s">
        <v>327</v>
      </c>
      <c r="N26" s="20" t="s">
        <v>327</v>
      </c>
      <c r="O26" s="18" t="s">
        <v>327</v>
      </c>
      <c r="P26" s="20" t="s">
        <v>327</v>
      </c>
      <c r="Q26" s="18" t="n">
        <v>463.84526639</v>
      </c>
      <c r="R26" s="20" t="n">
        <v>3.91961475</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478.50699186</v>
      </c>
      <c r="F32" s="20" t="n">
        <v>4.57580429</v>
      </c>
      <c r="G32" s="18" t="n">
        <v>516.76559773</v>
      </c>
      <c r="H32" s="20" t="n">
        <v>2.63624028</v>
      </c>
      <c r="I32" s="18" t="s">
        <v>327</v>
      </c>
      <c r="J32" s="20" t="s">
        <v>327</v>
      </c>
      <c r="K32" s="18" t="s">
        <v>327</v>
      </c>
      <c r="L32" s="20" t="s">
        <v>327</v>
      </c>
      <c r="M32" s="18" t="s">
        <v>327</v>
      </c>
      <c r="N32" s="20" t="s">
        <v>327</v>
      </c>
      <c r="O32" s="18" t="s">
        <v>327</v>
      </c>
      <c r="P32" s="20" t="s">
        <v>327</v>
      </c>
      <c r="Q32" s="18" t="n">
        <v>467.68536347</v>
      </c>
      <c r="R32" s="20" t="n">
        <v>4.02921999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444.66085656</v>
      </c>
      <c r="F34" s="20" t="n">
        <v>3.02408284</v>
      </c>
      <c r="G34" s="18" t="n">
        <v>485.86550256</v>
      </c>
      <c r="H34" s="20" t="n">
        <v>2.66939385</v>
      </c>
      <c r="I34" s="18" t="s">
        <v>327</v>
      </c>
      <c r="J34" s="20" t="s">
        <v>327</v>
      </c>
      <c r="K34" s="18" t="s">
        <v>327</v>
      </c>
      <c r="L34" s="20" t="s">
        <v>327</v>
      </c>
      <c r="M34" s="18" t="n">
        <v>306.56969545</v>
      </c>
      <c r="N34" s="20" t="n">
        <v>10.27624616</v>
      </c>
      <c r="O34" s="18" t="s">
        <v>327</v>
      </c>
      <c r="P34" s="20" t="s">
        <v>327</v>
      </c>
      <c r="Q34" s="18" t="n">
        <v>429.42396467</v>
      </c>
      <c r="R34" s="20" t="n">
        <v>3.9025104</v>
      </c>
    </row>
    <row r="35" spans="1:18">
      <c r="A35" s="15" t="s">
        <v>355</v>
      </c>
      <c r="B35" s="17" t="n">
        <v>6406</v>
      </c>
      <c r="C35" s="18">
        <f>(165.0/B35*100)</f>
        <v/>
      </c>
      <c r="D35" s="19" t="n">
        <v>6241</v>
      </c>
      <c r="E35" s="18" t="n">
        <v>480.41804866</v>
      </c>
      <c r="F35" s="20" t="n">
        <v>4.99680948</v>
      </c>
      <c r="G35" s="18" t="n">
        <v>531.21605623</v>
      </c>
      <c r="H35" s="20" t="n">
        <v>1.67325201</v>
      </c>
      <c r="I35" s="18" t="s">
        <v>327</v>
      </c>
      <c r="J35" s="20" t="s">
        <v>327</v>
      </c>
      <c r="K35" s="18" t="s">
        <v>327</v>
      </c>
      <c r="L35" s="20" t="s">
        <v>327</v>
      </c>
      <c r="M35" s="18" t="n">
        <v>374.85244494</v>
      </c>
      <c r="N35" s="20" t="n">
        <v>5.84040672</v>
      </c>
      <c r="O35" s="18" t="s">
        <v>327</v>
      </c>
      <c r="P35" s="20" t="s">
        <v>327</v>
      </c>
      <c r="Q35" s="18" t="n">
        <v>475.42833038</v>
      </c>
      <c r="R35" s="20" t="n">
        <v>3.47875319</v>
      </c>
    </row>
    <row r="36" spans="1:18">
      <c r="A36" s="15" t="s">
        <v>356</v>
      </c>
      <c r="B36" s="17" t="n">
        <v>6736</v>
      </c>
      <c r="C36" s="18">
        <f>(187.0/B36*100)</f>
        <v/>
      </c>
      <c r="D36" s="19" t="n">
        <v>6549</v>
      </c>
      <c r="E36" s="18" t="n">
        <v>453.23595045</v>
      </c>
      <c r="F36" s="20" t="n">
        <v>5.8660549</v>
      </c>
      <c r="G36" s="18" t="n">
        <v>510.3099211</v>
      </c>
      <c r="H36" s="20" t="n">
        <v>2.19631351</v>
      </c>
      <c r="I36" s="18" t="s">
        <v>327</v>
      </c>
      <c r="J36" s="20" t="s">
        <v>327</v>
      </c>
      <c r="K36" s="18" t="s">
        <v>327</v>
      </c>
      <c r="L36" s="20" t="s">
        <v>327</v>
      </c>
      <c r="M36" s="18" t="s">
        <v>327</v>
      </c>
      <c r="N36" s="20" t="s">
        <v>327</v>
      </c>
      <c r="O36" s="18" t="s">
        <v>327</v>
      </c>
      <c r="P36" s="20" t="s">
        <v>327</v>
      </c>
      <c r="Q36" s="18" t="n">
        <v>458.49232629</v>
      </c>
      <c r="R36" s="20" t="n">
        <v>2.97477381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473.01101227</v>
      </c>
      <c r="F40" s="20" t="n">
        <v>5.16661437</v>
      </c>
      <c r="G40" s="18" t="n">
        <v>544.91950663</v>
      </c>
      <c r="H40" s="20" t="n">
        <v>2.86762215</v>
      </c>
      <c r="I40" s="18" t="s">
        <v>327</v>
      </c>
      <c r="J40" s="20" t="s">
        <v>327</v>
      </c>
      <c r="K40" s="18" t="s">
        <v>327</v>
      </c>
      <c r="L40" s="20" t="s">
        <v>327</v>
      </c>
      <c r="M40" s="18" t="n">
        <v>496.75531263</v>
      </c>
      <c r="N40" s="20" t="n">
        <v>2.35939816</v>
      </c>
      <c r="O40" s="18" t="s">
        <v>327</v>
      </c>
      <c r="P40" s="20" t="s">
        <v>327</v>
      </c>
      <c r="Q40" s="18" t="n">
        <v>464.71964856</v>
      </c>
      <c r="R40" s="20" t="n">
        <v>3.72132864</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432.6155424</v>
      </c>
      <c r="F47" s="20" t="n">
        <v>5.44603497</v>
      </c>
      <c r="G47" s="18" t="n">
        <v>483.24654996</v>
      </c>
      <c r="H47" s="20" t="n">
        <v>4.30717961</v>
      </c>
      <c r="I47" s="18" t="s">
        <v>327</v>
      </c>
      <c r="J47" s="20" t="s">
        <v>327</v>
      </c>
      <c r="K47" s="18" t="s">
        <v>327</v>
      </c>
      <c r="L47" s="20" t="s">
        <v>327</v>
      </c>
      <c r="M47" s="18" t="s">
        <v>327</v>
      </c>
      <c r="N47" s="20" t="s">
        <v>327</v>
      </c>
      <c r="O47" s="18" t="s">
        <v>327</v>
      </c>
      <c r="P47" s="20" t="s">
        <v>327</v>
      </c>
      <c r="Q47" s="18" t="n">
        <v>415.88743847</v>
      </c>
      <c r="R47" s="20" t="n">
        <v>4.45770973</v>
      </c>
    </row>
    <row r="48" spans="1:18">
      <c r="A48" s="15" t="s">
        <v>368</v>
      </c>
      <c r="B48" s="17" t="n">
        <v>9841</v>
      </c>
      <c r="C48" s="18">
        <f>(36.0/B48*100)</f>
        <v/>
      </c>
      <c r="D48" s="19" t="n">
        <v>9805</v>
      </c>
      <c r="E48" s="18" t="n">
        <v>450.82859687</v>
      </c>
      <c r="F48" s="20" t="n">
        <v>7.36296269</v>
      </c>
      <c r="G48" s="18" t="n">
        <v>531.97331041</v>
      </c>
      <c r="H48" s="20" t="n">
        <v>4.33825338</v>
      </c>
      <c r="I48" s="18" t="s">
        <v>327</v>
      </c>
      <c r="J48" s="20" t="s">
        <v>327</v>
      </c>
      <c r="K48" s="18" t="s">
        <v>327</v>
      </c>
      <c r="L48" s="20" t="s">
        <v>327</v>
      </c>
      <c r="M48" s="18" t="s">
        <v>327</v>
      </c>
      <c r="N48" s="20" t="s">
        <v>327</v>
      </c>
      <c r="O48" s="18" t="s">
        <v>327</v>
      </c>
      <c r="P48" s="20" t="s">
        <v>327</v>
      </c>
      <c r="Q48" s="18" t="n">
        <v>484.19695455</v>
      </c>
      <c r="R48" s="20" t="n">
        <v>7.12711123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451.70486144</v>
      </c>
      <c r="F52" s="20" t="n">
        <v>5.44160215</v>
      </c>
      <c r="G52" s="18" t="n">
        <v>496.01742686</v>
      </c>
      <c r="H52" s="20" t="n">
        <v>2.50351217</v>
      </c>
      <c r="I52" s="18" t="s">
        <v>327</v>
      </c>
      <c r="J52" s="20" t="s">
        <v>327</v>
      </c>
      <c r="K52" s="18" t="s">
        <v>327</v>
      </c>
      <c r="L52" s="20" t="s">
        <v>327</v>
      </c>
      <c r="M52" s="18" t="s">
        <v>327</v>
      </c>
      <c r="N52" s="20" t="s">
        <v>327</v>
      </c>
      <c r="O52" s="18" t="s">
        <v>327</v>
      </c>
      <c r="P52" s="20" t="s">
        <v>327</v>
      </c>
      <c r="Q52" s="18" t="n">
        <v>431.15418912</v>
      </c>
      <c r="R52" s="20" t="n">
        <v>3.29315892</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474.24115738</v>
      </c>
      <c r="F56" s="20" t="n">
        <v>7.88375745</v>
      </c>
      <c r="G56" s="18" t="n">
        <v>528.81870187</v>
      </c>
      <c r="H56" s="20" t="n">
        <v>2.54995855</v>
      </c>
      <c r="I56" s="18" t="s">
        <v>327</v>
      </c>
      <c r="J56" s="20" t="s">
        <v>327</v>
      </c>
      <c r="K56" s="18" t="s">
        <v>327</v>
      </c>
      <c r="L56" s="20" t="s">
        <v>327</v>
      </c>
      <c r="M56" s="18" t="s">
        <v>327</v>
      </c>
      <c r="N56" s="20" t="s">
        <v>327</v>
      </c>
      <c r="O56" s="18" t="s">
        <v>327</v>
      </c>
      <c r="P56" s="20" t="s">
        <v>327</v>
      </c>
      <c r="Q56" s="18" t="n">
        <v>489.2464854</v>
      </c>
      <c r="R56" s="20" t="n">
        <v>5.03552072</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459.56023068</v>
      </c>
      <c r="F61" s="20" t="n">
        <v>3.61001381</v>
      </c>
      <c r="G61" s="18" t="n">
        <v>497.03977014</v>
      </c>
      <c r="H61" s="20" t="n">
        <v>2.88219786</v>
      </c>
      <c r="I61" s="18" t="s">
        <v>327</v>
      </c>
      <c r="J61" s="20" t="s">
        <v>327</v>
      </c>
      <c r="K61" s="18" t="s">
        <v>327</v>
      </c>
      <c r="L61" s="20" t="s">
        <v>327</v>
      </c>
      <c r="M61" s="18" t="s">
        <v>327</v>
      </c>
      <c r="N61" s="20" t="s">
        <v>327</v>
      </c>
      <c r="O61" s="18" t="s">
        <v>327</v>
      </c>
      <c r="P61" s="20" t="s">
        <v>327</v>
      </c>
      <c r="Q61" s="18" t="n">
        <v>441.29520254</v>
      </c>
      <c r="R61" s="20" t="n">
        <v>4.07695497</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365.30045925</v>
      </c>
      <c r="F67" s="20" t="n">
        <v>3.93563349</v>
      </c>
      <c r="G67" s="18" t="n">
        <v>414.29731215</v>
      </c>
      <c r="H67" s="20" t="n">
        <v>2.601748</v>
      </c>
      <c r="I67" s="18" t="s">
        <v>327</v>
      </c>
      <c r="J67" s="20" t="s">
        <v>327</v>
      </c>
      <c r="K67" s="18" t="s">
        <v>327</v>
      </c>
      <c r="L67" s="20" t="s">
        <v>327</v>
      </c>
      <c r="M67" s="18" t="s">
        <v>327</v>
      </c>
      <c r="N67" s="20" t="s">
        <v>327</v>
      </c>
      <c r="O67" s="18" t="s">
        <v>327</v>
      </c>
      <c r="P67" s="20" t="s">
        <v>327</v>
      </c>
      <c r="Q67" s="18" t="n">
        <v>379.90832231</v>
      </c>
      <c r="R67" s="20" t="n">
        <v>3.46940107</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397.05239324</v>
      </c>
      <c r="F73" s="20" t="n">
        <v>2.59468028</v>
      </c>
      <c r="G73" s="18" t="n">
        <v>449.86579151</v>
      </c>
      <c r="H73" s="20" t="n">
        <v>3.59601688</v>
      </c>
      <c r="I73" s="18" t="s">
        <v>327</v>
      </c>
      <c r="J73" s="20" t="s">
        <v>327</v>
      </c>
      <c r="K73" s="18" t="s">
        <v>327</v>
      </c>
      <c r="L73" s="20" t="s">
        <v>327</v>
      </c>
      <c r="M73" s="18" t="s">
        <v>327</v>
      </c>
      <c r="N73" s="20" t="s">
        <v>327</v>
      </c>
      <c r="O73" s="18" t="s">
        <v>327</v>
      </c>
      <c r="P73" s="20" t="s">
        <v>327</v>
      </c>
      <c r="Q73" s="18" t="n">
        <v>410.64707997</v>
      </c>
      <c r="R73" s="20" t="n">
        <v>3.71877878</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585</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467.67291674</v>
      </c>
      <c r="F7" s="20" t="n">
        <v>3.61147368</v>
      </c>
      <c r="G7" s="18" t="n">
        <v>539.71251518</v>
      </c>
      <c r="H7" s="20" t="n">
        <v>1.94440698</v>
      </c>
      <c r="I7" s="18" t="s">
        <v>327</v>
      </c>
      <c r="J7" s="20" t="s">
        <v>327</v>
      </c>
      <c r="K7" s="18" t="s">
        <v>327</v>
      </c>
      <c r="L7" s="20" t="s">
        <v>327</v>
      </c>
      <c r="M7" s="18" t="s">
        <v>327</v>
      </c>
      <c r="N7" s="20" t="s">
        <v>327</v>
      </c>
      <c r="O7" s="18" t="s">
        <v>327</v>
      </c>
      <c r="P7" s="20" t="s">
        <v>327</v>
      </c>
      <c r="Q7" s="18" t="n">
        <v>482.52890707</v>
      </c>
      <c r="R7" s="20" t="n">
        <v>2.68048263</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460.41370429</v>
      </c>
      <c r="F9" s="20" t="n">
        <v>5.4405408</v>
      </c>
      <c r="G9" s="18" t="n">
        <v>513.7898509299999</v>
      </c>
      <c r="H9" s="20" t="n">
        <v>4.3831478</v>
      </c>
      <c r="I9" s="18" t="s">
        <v>327</v>
      </c>
      <c r="J9" s="20" t="s">
        <v>327</v>
      </c>
      <c r="K9" s="18" t="s">
        <v>327</v>
      </c>
      <c r="L9" s="20" t="s">
        <v>327</v>
      </c>
      <c r="M9" s="18" t="n">
        <v>374.78530698</v>
      </c>
      <c r="N9" s="20" t="n">
        <v>11.62763904</v>
      </c>
      <c r="O9" s="18" t="s">
        <v>327</v>
      </c>
      <c r="P9" s="20" t="s">
        <v>327</v>
      </c>
      <c r="Q9" s="18" t="n">
        <v>435.69165949</v>
      </c>
      <c r="R9" s="20" t="n">
        <v>5.87806093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473.77653142</v>
      </c>
      <c r="F13" s="20" t="n">
        <v>4.02937512</v>
      </c>
      <c r="G13" s="18" t="n">
        <v>521.62093425</v>
      </c>
      <c r="H13" s="20" t="n">
        <v>2.35271375</v>
      </c>
      <c r="I13" s="18" t="s">
        <v>327</v>
      </c>
      <c r="J13" s="20" t="s">
        <v>327</v>
      </c>
      <c r="K13" s="18" t="s">
        <v>327</v>
      </c>
      <c r="L13" s="20" t="s">
        <v>327</v>
      </c>
      <c r="M13" s="18" t="n">
        <v>436.36003517</v>
      </c>
      <c r="N13" s="20" t="n">
        <v>6.43426798</v>
      </c>
      <c r="O13" s="18" t="s">
        <v>327</v>
      </c>
      <c r="P13" s="20" t="s">
        <v>327</v>
      </c>
      <c r="Q13" s="18" t="n">
        <v>453.8426306</v>
      </c>
      <c r="R13" s="20" t="n">
        <v>5.05159945</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488.1159621</v>
      </c>
      <c r="F17" s="20" t="n">
        <v>3.67615987</v>
      </c>
      <c r="G17" s="18" t="n">
        <v>537.56804797</v>
      </c>
      <c r="H17" s="20" t="n">
        <v>2.45093183</v>
      </c>
      <c r="I17" s="18" t="s">
        <v>327</v>
      </c>
      <c r="J17" s="20" t="s">
        <v>327</v>
      </c>
      <c r="K17" s="18" t="s">
        <v>327</v>
      </c>
      <c r="L17" s="20" t="s">
        <v>327</v>
      </c>
      <c r="M17" s="18" t="n">
        <v>360.48925247</v>
      </c>
      <c r="N17" s="20" t="n">
        <v>12.44339086</v>
      </c>
      <c r="O17" s="18" t="s">
        <v>327</v>
      </c>
      <c r="P17" s="20" t="s">
        <v>327</v>
      </c>
      <c r="Q17" s="18" t="n">
        <v>444.86642795</v>
      </c>
      <c r="R17" s="20" t="n">
        <v>6.78664316</v>
      </c>
    </row>
    <row r="18" spans="1:18">
      <c r="A18" s="15" t="s">
        <v>338</v>
      </c>
      <c r="B18" s="17" t="n">
        <v>5532</v>
      </c>
      <c r="C18" s="18">
        <f>(68.0/B18*100)</f>
        <v/>
      </c>
      <c r="D18" s="19" t="n">
        <v>5464</v>
      </c>
      <c r="E18" s="18" t="n">
        <v>424.30762246</v>
      </c>
      <c r="F18" s="20" t="n">
        <v>5.34536189</v>
      </c>
      <c r="G18" s="18" t="n">
        <v>476.03552339</v>
      </c>
      <c r="H18" s="20" t="n">
        <v>3.29570092</v>
      </c>
      <c r="I18" s="18" t="s">
        <v>327</v>
      </c>
      <c r="J18" s="20" t="s">
        <v>327</v>
      </c>
      <c r="K18" s="18" t="s">
        <v>327</v>
      </c>
      <c r="L18" s="20" t="s">
        <v>327</v>
      </c>
      <c r="M18" s="18" t="s">
        <v>327</v>
      </c>
      <c r="N18" s="20" t="s">
        <v>327</v>
      </c>
      <c r="O18" s="18" t="s">
        <v>327</v>
      </c>
      <c r="P18" s="20" t="s">
        <v>327</v>
      </c>
      <c r="Q18" s="18" t="n">
        <v>423.4112099</v>
      </c>
      <c r="R18" s="20" t="n">
        <v>5.24723989</v>
      </c>
    </row>
    <row r="19" spans="1:18">
      <c r="A19" s="15" t="s">
        <v>339</v>
      </c>
      <c r="B19" s="17" t="n">
        <v>5658</v>
      </c>
      <c r="C19" s="18">
        <f>(382.0/B19*100)</f>
        <v/>
      </c>
      <c r="D19" s="19" t="n">
        <v>5276</v>
      </c>
      <c r="E19" s="18" t="n">
        <v>443.6851272</v>
      </c>
      <c r="F19" s="20" t="n">
        <v>4.76565063</v>
      </c>
      <c r="G19" s="18" t="n">
        <v>498.43517526</v>
      </c>
      <c r="H19" s="20" t="n">
        <v>2.59337197</v>
      </c>
      <c r="I19" s="18" t="s">
        <v>327</v>
      </c>
      <c r="J19" s="20" t="s">
        <v>327</v>
      </c>
      <c r="K19" s="18" t="s">
        <v>327</v>
      </c>
      <c r="L19" s="20" t="s">
        <v>327</v>
      </c>
      <c r="M19" s="18" t="s">
        <v>327</v>
      </c>
      <c r="N19" s="20" t="s">
        <v>327</v>
      </c>
      <c r="O19" s="18" t="s">
        <v>327</v>
      </c>
      <c r="P19" s="20" t="s">
        <v>327</v>
      </c>
      <c r="Q19" s="18" t="n">
        <v>433.24849311</v>
      </c>
      <c r="R19" s="20" t="n">
        <v>3.95200605</v>
      </c>
    </row>
    <row r="20" spans="1:18">
      <c r="A20" s="15" t="s">
        <v>340</v>
      </c>
      <c r="B20" s="17" t="n">
        <v>3371</v>
      </c>
      <c r="C20" s="18">
        <f>(83.0/B20*100)</f>
        <v/>
      </c>
      <c r="D20" s="19" t="n">
        <v>3288</v>
      </c>
      <c r="E20" s="18" t="n">
        <v>448.67253605</v>
      </c>
      <c r="F20" s="20" t="n">
        <v>4.28099595</v>
      </c>
      <c r="G20" s="18" t="n">
        <v>492.64059929</v>
      </c>
      <c r="H20" s="20" t="n">
        <v>2.10083555</v>
      </c>
      <c r="I20" s="18" t="s">
        <v>327</v>
      </c>
      <c r="J20" s="20" t="s">
        <v>327</v>
      </c>
      <c r="K20" s="18" t="s">
        <v>327</v>
      </c>
      <c r="L20" s="20" t="s">
        <v>327</v>
      </c>
      <c r="M20" s="18" t="s">
        <v>327</v>
      </c>
      <c r="N20" s="20" t="s">
        <v>327</v>
      </c>
      <c r="O20" s="18" t="s">
        <v>327</v>
      </c>
      <c r="P20" s="20" t="s">
        <v>327</v>
      </c>
      <c r="Q20" s="18" t="n">
        <v>441.24865246</v>
      </c>
      <c r="R20" s="20" t="n">
        <v>3.19622526</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458.3645262</v>
      </c>
      <c r="F23" s="20" t="n">
        <v>4.42496835</v>
      </c>
      <c r="G23" s="18" t="n">
        <v>502.34453332</v>
      </c>
      <c r="H23" s="20" t="n">
        <v>2.70860157</v>
      </c>
      <c r="I23" s="18" t="s">
        <v>327</v>
      </c>
      <c r="J23" s="20" t="s">
        <v>327</v>
      </c>
      <c r="K23" s="18" t="s">
        <v>327</v>
      </c>
      <c r="L23" s="20" t="s">
        <v>327</v>
      </c>
      <c r="M23" s="18" t="s">
        <v>327</v>
      </c>
      <c r="N23" s="20" t="s">
        <v>327</v>
      </c>
      <c r="O23" s="18" t="s">
        <v>327</v>
      </c>
      <c r="P23" s="20" t="s">
        <v>327</v>
      </c>
      <c r="Q23" s="18" t="n">
        <v>441.69072832</v>
      </c>
      <c r="R23" s="20" t="n">
        <v>3.32560927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496.65099505</v>
      </c>
      <c r="F25" s="20" t="n">
        <v>6.74731312</v>
      </c>
      <c r="G25" s="18" t="n">
        <v>526.5902929600001</v>
      </c>
      <c r="H25" s="20" t="n">
        <v>3.02182604</v>
      </c>
      <c r="I25" s="18" t="s">
        <v>327</v>
      </c>
      <c r="J25" s="20" t="s">
        <v>327</v>
      </c>
      <c r="K25" s="18" t="s">
        <v>327</v>
      </c>
      <c r="L25" s="20" t="s">
        <v>327</v>
      </c>
      <c r="M25" s="18" t="s">
        <v>327</v>
      </c>
      <c r="N25" s="20" t="s">
        <v>327</v>
      </c>
      <c r="O25" s="18" t="s">
        <v>327</v>
      </c>
      <c r="P25" s="20" t="s">
        <v>327</v>
      </c>
      <c r="Q25" s="18" t="n">
        <v>483.85978</v>
      </c>
      <c r="R25" s="20" t="n">
        <v>4.49425915</v>
      </c>
    </row>
    <row r="26" spans="1:18">
      <c r="A26" s="15" t="s">
        <v>346</v>
      </c>
      <c r="B26" s="17" t="n">
        <v>4869</v>
      </c>
      <c r="C26" s="18">
        <f>(216.0/B26*100)</f>
        <v/>
      </c>
      <c r="D26" s="19" t="n">
        <v>4653</v>
      </c>
      <c r="E26" s="18" t="n">
        <v>468.43283887</v>
      </c>
      <c r="F26" s="20" t="n">
        <v>3.74186199</v>
      </c>
      <c r="G26" s="18" t="n">
        <v>508.35891205</v>
      </c>
      <c r="H26" s="20" t="n">
        <v>1.8961386</v>
      </c>
      <c r="I26" s="18" t="s">
        <v>327</v>
      </c>
      <c r="J26" s="20" t="s">
        <v>327</v>
      </c>
      <c r="K26" s="18" t="s">
        <v>327</v>
      </c>
      <c r="L26" s="20" t="s">
        <v>327</v>
      </c>
      <c r="M26" s="18" t="s">
        <v>327</v>
      </c>
      <c r="N26" s="20" t="s">
        <v>327</v>
      </c>
      <c r="O26" s="18" t="s">
        <v>327</v>
      </c>
      <c r="P26" s="20" t="s">
        <v>327</v>
      </c>
      <c r="Q26" s="18" t="n">
        <v>462.77129808</v>
      </c>
      <c r="R26" s="20" t="n">
        <v>3.55824082</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476.3159006</v>
      </c>
      <c r="F32" s="20" t="n">
        <v>3.76388567</v>
      </c>
      <c r="G32" s="18" t="n">
        <v>519.01320277</v>
      </c>
      <c r="H32" s="20" t="n">
        <v>2.57874906</v>
      </c>
      <c r="I32" s="18" t="s">
        <v>327</v>
      </c>
      <c r="J32" s="20" t="s">
        <v>327</v>
      </c>
      <c r="K32" s="18" t="s">
        <v>327</v>
      </c>
      <c r="L32" s="20" t="s">
        <v>327</v>
      </c>
      <c r="M32" s="18" t="s">
        <v>327</v>
      </c>
      <c r="N32" s="20" t="s">
        <v>327</v>
      </c>
      <c r="O32" s="18" t="s">
        <v>327</v>
      </c>
      <c r="P32" s="20" t="s">
        <v>327</v>
      </c>
      <c r="Q32" s="18" t="n">
        <v>469.2003551</v>
      </c>
      <c r="R32" s="20" t="n">
        <v>3.92349457</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450.39767336</v>
      </c>
      <c r="F34" s="20" t="n">
        <v>3.3624596</v>
      </c>
      <c r="G34" s="18" t="n">
        <v>486.87250287</v>
      </c>
      <c r="H34" s="20" t="n">
        <v>2.63942088</v>
      </c>
      <c r="I34" s="18" t="s">
        <v>327</v>
      </c>
      <c r="J34" s="20" t="s">
        <v>327</v>
      </c>
      <c r="K34" s="18" t="s">
        <v>327</v>
      </c>
      <c r="L34" s="20" t="s">
        <v>327</v>
      </c>
      <c r="M34" s="18" t="n">
        <v>306.56969545</v>
      </c>
      <c r="N34" s="20" t="n">
        <v>10.27624616</v>
      </c>
      <c r="O34" s="18" t="s">
        <v>327</v>
      </c>
      <c r="P34" s="20" t="s">
        <v>327</v>
      </c>
      <c r="Q34" s="18" t="n">
        <v>427.24388999</v>
      </c>
      <c r="R34" s="20" t="n">
        <v>3.70475042</v>
      </c>
    </row>
    <row r="35" spans="1:18">
      <c r="A35" s="15" t="s">
        <v>355</v>
      </c>
      <c r="B35" s="17" t="n">
        <v>6406</v>
      </c>
      <c r="C35" s="18">
        <f>(165.0/B35*100)</f>
        <v/>
      </c>
      <c r="D35" s="19" t="n">
        <v>6241</v>
      </c>
      <c r="E35" s="18" t="n">
        <v>493.01255413</v>
      </c>
      <c r="F35" s="20" t="n">
        <v>3.60667642</v>
      </c>
      <c r="G35" s="18" t="n">
        <v>533.25352816</v>
      </c>
      <c r="H35" s="20" t="n">
        <v>1.7657711</v>
      </c>
      <c r="I35" s="18" t="s">
        <v>327</v>
      </c>
      <c r="J35" s="20" t="s">
        <v>327</v>
      </c>
      <c r="K35" s="18" t="s">
        <v>327</v>
      </c>
      <c r="L35" s="20" t="s">
        <v>327</v>
      </c>
      <c r="M35" s="18" t="n">
        <v>374.85244494</v>
      </c>
      <c r="N35" s="20" t="n">
        <v>5.84040672</v>
      </c>
      <c r="O35" s="18" t="s">
        <v>327</v>
      </c>
      <c r="P35" s="20" t="s">
        <v>327</v>
      </c>
      <c r="Q35" s="18" t="n">
        <v>473.10743929</v>
      </c>
      <c r="R35" s="20" t="n">
        <v>3.46062211</v>
      </c>
    </row>
    <row r="36" spans="1:18">
      <c r="A36" s="15" t="s">
        <v>356</v>
      </c>
      <c r="B36" s="17" t="n">
        <v>6736</v>
      </c>
      <c r="C36" s="18">
        <f>(187.0/B36*100)</f>
        <v/>
      </c>
      <c r="D36" s="19" t="n">
        <v>6549</v>
      </c>
      <c r="E36" s="18" t="n">
        <v>470.90310365</v>
      </c>
      <c r="F36" s="20" t="n">
        <v>3.37193949</v>
      </c>
      <c r="G36" s="18" t="n">
        <v>514.06436903</v>
      </c>
      <c r="H36" s="20" t="n">
        <v>2.20178294</v>
      </c>
      <c r="I36" s="18" t="s">
        <v>327</v>
      </c>
      <c r="J36" s="20" t="s">
        <v>327</v>
      </c>
      <c r="K36" s="18" t="s">
        <v>327</v>
      </c>
      <c r="L36" s="20" t="s">
        <v>327</v>
      </c>
      <c r="M36" s="18" t="s">
        <v>327</v>
      </c>
      <c r="N36" s="20" t="s">
        <v>327</v>
      </c>
      <c r="O36" s="18" t="s">
        <v>327</v>
      </c>
      <c r="P36" s="20" t="s">
        <v>327</v>
      </c>
      <c r="Q36" s="18" t="n">
        <v>460.32882548</v>
      </c>
      <c r="R36" s="20" t="n">
        <v>2.97542211</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476.06246459</v>
      </c>
      <c r="F40" s="20" t="n">
        <v>5.07822761</v>
      </c>
      <c r="G40" s="18" t="n">
        <v>545.89562162</v>
      </c>
      <c r="H40" s="20" t="n">
        <v>2.74974504</v>
      </c>
      <c r="I40" s="18" t="s">
        <v>327</v>
      </c>
      <c r="J40" s="20" t="s">
        <v>327</v>
      </c>
      <c r="K40" s="18" t="s">
        <v>327</v>
      </c>
      <c r="L40" s="20" t="s">
        <v>327</v>
      </c>
      <c r="M40" s="18" t="n">
        <v>496.75531263</v>
      </c>
      <c r="N40" s="20" t="n">
        <v>2.35939816</v>
      </c>
      <c r="O40" s="18" t="s">
        <v>327</v>
      </c>
      <c r="P40" s="20" t="s">
        <v>327</v>
      </c>
      <c r="Q40" s="18" t="n">
        <v>462.60374741</v>
      </c>
      <c r="R40" s="20" t="n">
        <v>3.68695192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420.15369442</v>
      </c>
      <c r="F47" s="20" t="n">
        <v>5.00823187</v>
      </c>
      <c r="G47" s="18" t="n">
        <v>485.18496904</v>
      </c>
      <c r="H47" s="20" t="n">
        <v>4.43817518</v>
      </c>
      <c r="I47" s="18" t="s">
        <v>327</v>
      </c>
      <c r="J47" s="20" t="s">
        <v>327</v>
      </c>
      <c r="K47" s="18" t="s">
        <v>327</v>
      </c>
      <c r="L47" s="20" t="s">
        <v>327</v>
      </c>
      <c r="M47" s="18" t="s">
        <v>327</v>
      </c>
      <c r="N47" s="20" t="s">
        <v>327</v>
      </c>
      <c r="O47" s="18" t="s">
        <v>327</v>
      </c>
      <c r="P47" s="20" t="s">
        <v>327</v>
      </c>
      <c r="Q47" s="18" t="n">
        <v>417.47153021</v>
      </c>
      <c r="R47" s="20" t="n">
        <v>4.37873974</v>
      </c>
    </row>
    <row r="48" spans="1:18">
      <c r="A48" s="15" t="s">
        <v>368</v>
      </c>
      <c r="B48" s="17" t="n">
        <v>9841</v>
      </c>
      <c r="C48" s="18">
        <f>(36.0/B48*100)</f>
        <v/>
      </c>
      <c r="D48" s="19" t="n">
        <v>9805</v>
      </c>
      <c r="E48" s="18" t="n">
        <v>475.44322048</v>
      </c>
      <c r="F48" s="20" t="n">
        <v>6.22769325</v>
      </c>
      <c r="G48" s="18" t="n">
        <v>533.97572725</v>
      </c>
      <c r="H48" s="20" t="n">
        <v>4.5619272</v>
      </c>
      <c r="I48" s="18" t="s">
        <v>327</v>
      </c>
      <c r="J48" s="20" t="s">
        <v>327</v>
      </c>
      <c r="K48" s="18" t="s">
        <v>327</v>
      </c>
      <c r="L48" s="20" t="s">
        <v>327</v>
      </c>
      <c r="M48" s="18" t="s">
        <v>327</v>
      </c>
      <c r="N48" s="20" t="s">
        <v>327</v>
      </c>
      <c r="O48" s="18" t="s">
        <v>327</v>
      </c>
      <c r="P48" s="20" t="s">
        <v>327</v>
      </c>
      <c r="Q48" s="18" t="n">
        <v>481.79396499</v>
      </c>
      <c r="R48" s="20" t="n">
        <v>6.8722451</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458.54517394</v>
      </c>
      <c r="F52" s="20" t="n">
        <v>4.02246513</v>
      </c>
      <c r="G52" s="18" t="n">
        <v>498.04775118</v>
      </c>
      <c r="H52" s="20" t="n">
        <v>2.56408946</v>
      </c>
      <c r="I52" s="18" t="s">
        <v>327</v>
      </c>
      <c r="J52" s="20" t="s">
        <v>327</v>
      </c>
      <c r="K52" s="18" t="s">
        <v>327</v>
      </c>
      <c r="L52" s="20" t="s">
        <v>327</v>
      </c>
      <c r="M52" s="18" t="s">
        <v>327</v>
      </c>
      <c r="N52" s="20" t="s">
        <v>327</v>
      </c>
      <c r="O52" s="18" t="s">
        <v>327</v>
      </c>
      <c r="P52" s="20" t="s">
        <v>327</v>
      </c>
      <c r="Q52" s="18" t="n">
        <v>431.20240016</v>
      </c>
      <c r="R52" s="20" t="n">
        <v>3.3073423</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497.34831224</v>
      </c>
      <c r="F56" s="20" t="n">
        <v>6.90277953</v>
      </c>
      <c r="G56" s="18" t="n">
        <v>529.4564289899999</v>
      </c>
      <c r="H56" s="20" t="n">
        <v>2.44884623</v>
      </c>
      <c r="I56" s="18" t="s">
        <v>327</v>
      </c>
      <c r="J56" s="20" t="s">
        <v>327</v>
      </c>
      <c r="K56" s="18" t="s">
        <v>327</v>
      </c>
      <c r="L56" s="20" t="s">
        <v>327</v>
      </c>
      <c r="M56" s="18" t="s">
        <v>327</v>
      </c>
      <c r="N56" s="20" t="s">
        <v>327</v>
      </c>
      <c r="O56" s="18" t="s">
        <v>327</v>
      </c>
      <c r="P56" s="20" t="s">
        <v>327</v>
      </c>
      <c r="Q56" s="18" t="n">
        <v>486.21542461</v>
      </c>
      <c r="R56" s="20" t="n">
        <v>5.3199723</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457.93463169</v>
      </c>
      <c r="F61" s="20" t="n">
        <v>3.90460092</v>
      </c>
      <c r="G61" s="18" t="n">
        <v>497.73740877</v>
      </c>
      <c r="H61" s="20" t="n">
        <v>2.76083813</v>
      </c>
      <c r="I61" s="18" t="s">
        <v>327</v>
      </c>
      <c r="J61" s="20" t="s">
        <v>327</v>
      </c>
      <c r="K61" s="18" t="s">
        <v>327</v>
      </c>
      <c r="L61" s="20" t="s">
        <v>327</v>
      </c>
      <c r="M61" s="18" t="s">
        <v>327</v>
      </c>
      <c r="N61" s="20" t="s">
        <v>327</v>
      </c>
      <c r="O61" s="18" t="s">
        <v>327</v>
      </c>
      <c r="P61" s="20" t="s">
        <v>327</v>
      </c>
      <c r="Q61" s="18" t="n">
        <v>439.94329499</v>
      </c>
      <c r="R61" s="20" t="n">
        <v>3.67692229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392.67179507</v>
      </c>
      <c r="F67" s="20" t="n">
        <v>2.91916721</v>
      </c>
      <c r="G67" s="18" t="n">
        <v>416.85941236</v>
      </c>
      <c r="H67" s="20" t="n">
        <v>2.77587231</v>
      </c>
      <c r="I67" s="18" t="s">
        <v>327</v>
      </c>
      <c r="J67" s="20" t="s">
        <v>327</v>
      </c>
      <c r="K67" s="18" t="s">
        <v>327</v>
      </c>
      <c r="L67" s="20" t="s">
        <v>327</v>
      </c>
      <c r="M67" s="18" t="s">
        <v>327</v>
      </c>
      <c r="N67" s="20" t="s">
        <v>327</v>
      </c>
      <c r="O67" s="18" t="s">
        <v>327</v>
      </c>
      <c r="P67" s="20" t="s">
        <v>327</v>
      </c>
      <c r="Q67" s="18" t="n">
        <v>373.73230322</v>
      </c>
      <c r="R67" s="20" t="n">
        <v>3.68653809</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407.35315304</v>
      </c>
      <c r="F73" s="20" t="n">
        <v>2.74605572</v>
      </c>
      <c r="G73" s="18" t="n">
        <v>446.9004513</v>
      </c>
      <c r="H73" s="20" t="n">
        <v>3.7202326</v>
      </c>
      <c r="I73" s="18" t="s">
        <v>327</v>
      </c>
      <c r="J73" s="20" t="s">
        <v>327</v>
      </c>
      <c r="K73" s="18" t="s">
        <v>327</v>
      </c>
      <c r="L73" s="20" t="s">
        <v>327</v>
      </c>
      <c r="M73" s="18" t="s">
        <v>327</v>
      </c>
      <c r="N73" s="20" t="s">
        <v>327</v>
      </c>
      <c r="O73" s="18" t="s">
        <v>327</v>
      </c>
      <c r="P73" s="20" t="s">
        <v>327</v>
      </c>
      <c r="Q73" s="18" t="n">
        <v>406.09929089</v>
      </c>
      <c r="R73" s="20" t="n">
        <v>3.90472267</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586</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534.59731446</v>
      </c>
      <c r="F7" s="20" t="n">
        <v>2.69623847</v>
      </c>
      <c r="G7" s="18" t="n">
        <v>526.25771753</v>
      </c>
      <c r="H7" s="20" t="n">
        <v>2.14207234</v>
      </c>
      <c r="I7" s="18" t="s">
        <v>327</v>
      </c>
      <c r="J7" s="20" t="s">
        <v>327</v>
      </c>
      <c r="K7" s="18" t="s">
        <v>327</v>
      </c>
      <c r="L7" s="20" t="s">
        <v>327</v>
      </c>
      <c r="M7" s="18" t="s">
        <v>327</v>
      </c>
      <c r="N7" s="20" t="s">
        <v>327</v>
      </c>
      <c r="O7" s="18" t="s">
        <v>327</v>
      </c>
      <c r="P7" s="20" t="s">
        <v>327</v>
      </c>
      <c r="Q7" s="18" t="n">
        <v>478.76949342</v>
      </c>
      <c r="R7" s="20" t="n">
        <v>2.8408047</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517.42413814</v>
      </c>
      <c r="F9" s="20" t="n">
        <v>5.86267587</v>
      </c>
      <c r="G9" s="18" t="n">
        <v>500.7664307</v>
      </c>
      <c r="H9" s="20" t="n">
        <v>4.38734334</v>
      </c>
      <c r="I9" s="18" t="s">
        <v>327</v>
      </c>
      <c r="J9" s="20" t="s">
        <v>327</v>
      </c>
      <c r="K9" s="18" t="s">
        <v>327</v>
      </c>
      <c r="L9" s="20" t="s">
        <v>327</v>
      </c>
      <c r="M9" s="18" t="n">
        <v>374.78530698</v>
      </c>
      <c r="N9" s="20" t="n">
        <v>11.62763904</v>
      </c>
      <c r="O9" s="18" t="s">
        <v>327</v>
      </c>
      <c r="P9" s="20" t="s">
        <v>327</v>
      </c>
      <c r="Q9" s="18" t="n">
        <v>435.75019524</v>
      </c>
      <c r="R9" s="20" t="n">
        <v>5.07009163</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524.59401303</v>
      </c>
      <c r="F13" s="20" t="n">
        <v>4.26961266</v>
      </c>
      <c r="G13" s="18" t="n">
        <v>515.13627409</v>
      </c>
      <c r="H13" s="20" t="n">
        <v>2.23799923</v>
      </c>
      <c r="I13" s="18" t="s">
        <v>327</v>
      </c>
      <c r="J13" s="20" t="s">
        <v>327</v>
      </c>
      <c r="K13" s="18" t="s">
        <v>327</v>
      </c>
      <c r="L13" s="20" t="s">
        <v>327</v>
      </c>
      <c r="M13" s="18" t="n">
        <v>436.36003517</v>
      </c>
      <c r="N13" s="20" t="n">
        <v>6.43426798</v>
      </c>
      <c r="O13" s="18" t="s">
        <v>327</v>
      </c>
      <c r="P13" s="20" t="s">
        <v>327</v>
      </c>
      <c r="Q13" s="18" t="n">
        <v>455.43532932</v>
      </c>
      <c r="R13" s="20" t="n">
        <v>3.94706516</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541.80929581</v>
      </c>
      <c r="F17" s="20" t="n">
        <v>3.18133808</v>
      </c>
      <c r="G17" s="18" t="n">
        <v>512.61316053</v>
      </c>
      <c r="H17" s="20" t="n">
        <v>2.72130227</v>
      </c>
      <c r="I17" s="18" t="s">
        <v>327</v>
      </c>
      <c r="J17" s="20" t="s">
        <v>327</v>
      </c>
      <c r="K17" s="18" t="s">
        <v>327</v>
      </c>
      <c r="L17" s="20" t="s">
        <v>327</v>
      </c>
      <c r="M17" s="18" t="n">
        <v>360.48925247</v>
      </c>
      <c r="N17" s="20" t="n">
        <v>12.44339086</v>
      </c>
      <c r="O17" s="18" t="s">
        <v>327</v>
      </c>
      <c r="P17" s="20" t="s">
        <v>327</v>
      </c>
      <c r="Q17" s="18" t="n">
        <v>463.39156167</v>
      </c>
      <c r="R17" s="20" t="n">
        <v>5.4833191</v>
      </c>
    </row>
    <row r="18" spans="1:18">
      <c r="A18" s="15" t="s">
        <v>338</v>
      </c>
      <c r="B18" s="17" t="n">
        <v>5532</v>
      </c>
      <c r="C18" s="18">
        <f>(68.0/B18*100)</f>
        <v/>
      </c>
      <c r="D18" s="19" t="n">
        <v>5464</v>
      </c>
      <c r="E18" s="18" t="n">
        <v>476.00184648</v>
      </c>
      <c r="F18" s="20" t="n">
        <v>3.84687578</v>
      </c>
      <c r="G18" s="18" t="n">
        <v>460.39649127</v>
      </c>
      <c r="H18" s="20" t="n">
        <v>3.92488804</v>
      </c>
      <c r="I18" s="18" t="s">
        <v>327</v>
      </c>
      <c r="J18" s="20" t="s">
        <v>327</v>
      </c>
      <c r="K18" s="18" t="s">
        <v>327</v>
      </c>
      <c r="L18" s="20" t="s">
        <v>327</v>
      </c>
      <c r="M18" s="18" t="s">
        <v>327</v>
      </c>
      <c r="N18" s="20" t="s">
        <v>327</v>
      </c>
      <c r="O18" s="18" t="s">
        <v>327</v>
      </c>
      <c r="P18" s="20" t="s">
        <v>327</v>
      </c>
      <c r="Q18" s="18" t="n">
        <v>413.96937021</v>
      </c>
      <c r="R18" s="20" t="n">
        <v>5.45196954</v>
      </c>
    </row>
    <row r="19" spans="1:18">
      <c r="A19" s="15" t="s">
        <v>339</v>
      </c>
      <c r="B19" s="17" t="n">
        <v>5658</v>
      </c>
      <c r="C19" s="18">
        <f>(382.0/B19*100)</f>
        <v/>
      </c>
      <c r="D19" s="19" t="n">
        <v>5276</v>
      </c>
      <c r="E19" s="18" t="n">
        <v>495.85913535</v>
      </c>
      <c r="F19" s="20" t="n">
        <v>4.17419432</v>
      </c>
      <c r="G19" s="18" t="n">
        <v>486.73310666</v>
      </c>
      <c r="H19" s="20" t="n">
        <v>2.66603983</v>
      </c>
      <c r="I19" s="18" t="s">
        <v>327</v>
      </c>
      <c r="J19" s="20" t="s">
        <v>327</v>
      </c>
      <c r="K19" s="18" t="s">
        <v>327</v>
      </c>
      <c r="L19" s="20" t="s">
        <v>327</v>
      </c>
      <c r="M19" s="18" t="s">
        <v>327</v>
      </c>
      <c r="N19" s="20" t="s">
        <v>327</v>
      </c>
      <c r="O19" s="18" t="s">
        <v>327</v>
      </c>
      <c r="P19" s="20" t="s">
        <v>327</v>
      </c>
      <c r="Q19" s="18" t="n">
        <v>429.5815311</v>
      </c>
      <c r="R19" s="20" t="n">
        <v>4.06791345</v>
      </c>
    </row>
    <row r="20" spans="1:18">
      <c r="A20" s="15" t="s">
        <v>340</v>
      </c>
      <c r="B20" s="17" t="n">
        <v>3371</v>
      </c>
      <c r="C20" s="18">
        <f>(83.0/B20*100)</f>
        <v/>
      </c>
      <c r="D20" s="19" t="n">
        <v>3288</v>
      </c>
      <c r="E20" s="18" t="n">
        <v>486.72545907</v>
      </c>
      <c r="F20" s="20" t="n">
        <v>5.68459717</v>
      </c>
      <c r="G20" s="18" t="n">
        <v>487.03713326</v>
      </c>
      <c r="H20" s="20" t="n">
        <v>2.21444352</v>
      </c>
      <c r="I20" s="18" t="s">
        <v>327</v>
      </c>
      <c r="J20" s="20" t="s">
        <v>327</v>
      </c>
      <c r="K20" s="18" t="s">
        <v>327</v>
      </c>
      <c r="L20" s="20" t="s">
        <v>327</v>
      </c>
      <c r="M20" s="18" t="s">
        <v>327</v>
      </c>
      <c r="N20" s="20" t="s">
        <v>327</v>
      </c>
      <c r="O20" s="18" t="s">
        <v>327</v>
      </c>
      <c r="P20" s="20" t="s">
        <v>327</v>
      </c>
      <c r="Q20" s="18" t="n">
        <v>440.24867995</v>
      </c>
      <c r="R20" s="20" t="n">
        <v>2.84158893</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501.7953654</v>
      </c>
      <c r="F23" s="20" t="n">
        <v>3.1379308</v>
      </c>
      <c r="G23" s="18" t="n">
        <v>489.61890264</v>
      </c>
      <c r="H23" s="20" t="n">
        <v>3.19172319</v>
      </c>
      <c r="I23" s="18" t="s">
        <v>327</v>
      </c>
      <c r="J23" s="20" t="s">
        <v>327</v>
      </c>
      <c r="K23" s="18" t="s">
        <v>327</v>
      </c>
      <c r="L23" s="20" t="s">
        <v>327</v>
      </c>
      <c r="M23" s="18" t="s">
        <v>327</v>
      </c>
      <c r="N23" s="20" t="s">
        <v>327</v>
      </c>
      <c r="O23" s="18" t="s">
        <v>327</v>
      </c>
      <c r="P23" s="20" t="s">
        <v>327</v>
      </c>
      <c r="Q23" s="18" t="n">
        <v>437.50126384</v>
      </c>
      <c r="R23" s="20" t="n">
        <v>3.62544643</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527.10652852</v>
      </c>
      <c r="F25" s="20" t="n">
        <v>3.04355093</v>
      </c>
      <c r="G25" s="18" t="n">
        <v>519.27341827</v>
      </c>
      <c r="H25" s="20" t="n">
        <v>3.47547626</v>
      </c>
      <c r="I25" s="18" t="s">
        <v>327</v>
      </c>
      <c r="J25" s="20" t="s">
        <v>327</v>
      </c>
      <c r="K25" s="18" t="s">
        <v>327</v>
      </c>
      <c r="L25" s="20" t="s">
        <v>327</v>
      </c>
      <c r="M25" s="18" t="s">
        <v>327</v>
      </c>
      <c r="N25" s="20" t="s">
        <v>327</v>
      </c>
      <c r="O25" s="18" t="s">
        <v>327</v>
      </c>
      <c r="P25" s="20" t="s">
        <v>327</v>
      </c>
      <c r="Q25" s="18" t="n">
        <v>481.0008121</v>
      </c>
      <c r="R25" s="20" t="n">
        <v>5.07564531</v>
      </c>
    </row>
    <row r="26" spans="1:18">
      <c r="A26" s="15" t="s">
        <v>346</v>
      </c>
      <c r="B26" s="17" t="n">
        <v>4869</v>
      </c>
      <c r="C26" s="18">
        <f>(216.0/B26*100)</f>
        <v/>
      </c>
      <c r="D26" s="19" t="n">
        <v>4653</v>
      </c>
      <c r="E26" s="18" t="n">
        <v>504.05793681</v>
      </c>
      <c r="F26" s="20" t="n">
        <v>2.93557088</v>
      </c>
      <c r="G26" s="18" t="n">
        <v>499.12562956</v>
      </c>
      <c r="H26" s="20" t="n">
        <v>2.03670028</v>
      </c>
      <c r="I26" s="18" t="s">
        <v>327</v>
      </c>
      <c r="J26" s="20" t="s">
        <v>327</v>
      </c>
      <c r="K26" s="18" t="s">
        <v>327</v>
      </c>
      <c r="L26" s="20" t="s">
        <v>327</v>
      </c>
      <c r="M26" s="18" t="s">
        <v>327</v>
      </c>
      <c r="N26" s="20" t="s">
        <v>327</v>
      </c>
      <c r="O26" s="18" t="s">
        <v>327</v>
      </c>
      <c r="P26" s="20" t="s">
        <v>327</v>
      </c>
      <c r="Q26" s="18" t="n">
        <v>460.74819745</v>
      </c>
      <c r="R26" s="20" t="n">
        <v>3.28614634</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524.77404015</v>
      </c>
      <c r="F32" s="20" t="n">
        <v>3.43776306</v>
      </c>
      <c r="G32" s="18" t="n">
        <v>503.67309245</v>
      </c>
      <c r="H32" s="20" t="n">
        <v>2.68423576</v>
      </c>
      <c r="I32" s="18" t="s">
        <v>327</v>
      </c>
      <c r="J32" s="20" t="s">
        <v>327</v>
      </c>
      <c r="K32" s="18" t="s">
        <v>327</v>
      </c>
      <c r="L32" s="20" t="s">
        <v>327</v>
      </c>
      <c r="M32" s="18" t="s">
        <v>327</v>
      </c>
      <c r="N32" s="20" t="s">
        <v>327</v>
      </c>
      <c r="O32" s="18" t="s">
        <v>327</v>
      </c>
      <c r="P32" s="20" t="s">
        <v>327</v>
      </c>
      <c r="Q32" s="18" t="n">
        <v>463.57571584</v>
      </c>
      <c r="R32" s="20" t="n">
        <v>3.47886445</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479.5875967</v>
      </c>
      <c r="F34" s="20" t="n">
        <v>2.97378001</v>
      </c>
      <c r="G34" s="18" t="n">
        <v>473.16954051</v>
      </c>
      <c r="H34" s="20" t="n">
        <v>2.92356224</v>
      </c>
      <c r="I34" s="18" t="s">
        <v>327</v>
      </c>
      <c r="J34" s="20" t="s">
        <v>327</v>
      </c>
      <c r="K34" s="18" t="s">
        <v>327</v>
      </c>
      <c r="L34" s="20" t="s">
        <v>327</v>
      </c>
      <c r="M34" s="18" t="n">
        <v>306.56969545</v>
      </c>
      <c r="N34" s="20" t="n">
        <v>10.27624616</v>
      </c>
      <c r="O34" s="18" t="s">
        <v>327</v>
      </c>
      <c r="P34" s="20" t="s">
        <v>327</v>
      </c>
      <c r="Q34" s="18" t="n">
        <v>430.6186627</v>
      </c>
      <c r="R34" s="20" t="n">
        <v>4.09471663</v>
      </c>
    </row>
    <row r="35" spans="1:18">
      <c r="A35" s="15" t="s">
        <v>355</v>
      </c>
      <c r="B35" s="17" t="n">
        <v>6406</v>
      </c>
      <c r="C35" s="18">
        <f>(165.0/B35*100)</f>
        <v/>
      </c>
      <c r="D35" s="19" t="n">
        <v>6241</v>
      </c>
      <c r="E35" s="18" t="n">
        <v>542.9192998</v>
      </c>
      <c r="F35" s="20" t="n">
        <v>2.95443745</v>
      </c>
      <c r="G35" s="18" t="n">
        <v>516.45489702</v>
      </c>
      <c r="H35" s="20" t="n">
        <v>1.88647759</v>
      </c>
      <c r="I35" s="18" t="s">
        <v>327</v>
      </c>
      <c r="J35" s="20" t="s">
        <v>327</v>
      </c>
      <c r="K35" s="18" t="s">
        <v>327</v>
      </c>
      <c r="L35" s="20" t="s">
        <v>327</v>
      </c>
      <c r="M35" s="18" t="n">
        <v>374.85244494</v>
      </c>
      <c r="N35" s="20" t="n">
        <v>5.84040672</v>
      </c>
      <c r="O35" s="18" t="s">
        <v>327</v>
      </c>
      <c r="P35" s="20" t="s">
        <v>327</v>
      </c>
      <c r="Q35" s="18" t="n">
        <v>472.85434362</v>
      </c>
      <c r="R35" s="20" t="n">
        <v>3.16621469</v>
      </c>
    </row>
    <row r="36" spans="1:18">
      <c r="A36" s="15" t="s">
        <v>356</v>
      </c>
      <c r="B36" s="17" t="n">
        <v>6736</v>
      </c>
      <c r="C36" s="18">
        <f>(187.0/B36*100)</f>
        <v/>
      </c>
      <c r="D36" s="19" t="n">
        <v>6549</v>
      </c>
      <c r="E36" s="18" t="n">
        <v>517.16006478</v>
      </c>
      <c r="F36" s="20" t="n">
        <v>2.94219374</v>
      </c>
      <c r="G36" s="18" t="n">
        <v>495.7328926</v>
      </c>
      <c r="H36" s="20" t="n">
        <v>2.11691947</v>
      </c>
      <c r="I36" s="18" t="s">
        <v>327</v>
      </c>
      <c r="J36" s="20" t="s">
        <v>327</v>
      </c>
      <c r="K36" s="18" t="s">
        <v>327</v>
      </c>
      <c r="L36" s="20" t="s">
        <v>327</v>
      </c>
      <c r="M36" s="18" t="s">
        <v>327</v>
      </c>
      <c r="N36" s="20" t="s">
        <v>327</v>
      </c>
      <c r="O36" s="18" t="s">
        <v>327</v>
      </c>
      <c r="P36" s="20" t="s">
        <v>327</v>
      </c>
      <c r="Q36" s="18" t="n">
        <v>456.2727135</v>
      </c>
      <c r="R36" s="20" t="n">
        <v>3.11107694</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540.89141937</v>
      </c>
      <c r="F40" s="20" t="n">
        <v>3.54673798</v>
      </c>
      <c r="G40" s="18" t="n">
        <v>532.27098527</v>
      </c>
      <c r="H40" s="20" t="n">
        <v>2.92727059</v>
      </c>
      <c r="I40" s="18" t="s">
        <v>327</v>
      </c>
      <c r="J40" s="20" t="s">
        <v>327</v>
      </c>
      <c r="K40" s="18" t="s">
        <v>327</v>
      </c>
      <c r="L40" s="20" t="s">
        <v>327</v>
      </c>
      <c r="M40" s="18" t="n">
        <v>496.75531263</v>
      </c>
      <c r="N40" s="20" t="n">
        <v>2.35939816</v>
      </c>
      <c r="O40" s="18" t="s">
        <v>327</v>
      </c>
      <c r="P40" s="20" t="s">
        <v>327</v>
      </c>
      <c r="Q40" s="18" t="n">
        <v>460.37223327</v>
      </c>
      <c r="R40" s="20" t="n">
        <v>3.75599708</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470.86779246</v>
      </c>
      <c r="F47" s="20" t="n">
        <v>5.72751969</v>
      </c>
      <c r="G47" s="18" t="n">
        <v>467.52961665</v>
      </c>
      <c r="H47" s="20" t="n">
        <v>4.4574765</v>
      </c>
      <c r="I47" s="18" t="s">
        <v>327</v>
      </c>
      <c r="J47" s="20" t="s">
        <v>327</v>
      </c>
      <c r="K47" s="18" t="s">
        <v>327</v>
      </c>
      <c r="L47" s="20" t="s">
        <v>327</v>
      </c>
      <c r="M47" s="18" t="s">
        <v>327</v>
      </c>
      <c r="N47" s="20" t="s">
        <v>327</v>
      </c>
      <c r="O47" s="18" t="s">
        <v>327</v>
      </c>
      <c r="P47" s="20" t="s">
        <v>327</v>
      </c>
      <c r="Q47" s="18" t="n">
        <v>413.06165946</v>
      </c>
      <c r="R47" s="20" t="n">
        <v>4.22949127</v>
      </c>
    </row>
    <row r="48" spans="1:18">
      <c r="A48" s="15" t="s">
        <v>368</v>
      </c>
      <c r="B48" s="17" t="n">
        <v>9841</v>
      </c>
      <c r="C48" s="18">
        <f>(36.0/B48*100)</f>
        <v/>
      </c>
      <c r="D48" s="19" t="n">
        <v>9805</v>
      </c>
      <c r="E48" s="18" t="n">
        <v>543.15752487</v>
      </c>
      <c r="F48" s="20" t="n">
        <v>5.48099697</v>
      </c>
      <c r="G48" s="18" t="n">
        <v>511.07196449</v>
      </c>
      <c r="H48" s="20" t="n">
        <v>4.37706538</v>
      </c>
      <c r="I48" s="18" t="s">
        <v>327</v>
      </c>
      <c r="J48" s="20" t="s">
        <v>327</v>
      </c>
      <c r="K48" s="18" t="s">
        <v>327</v>
      </c>
      <c r="L48" s="20" t="s">
        <v>327</v>
      </c>
      <c r="M48" s="18" t="s">
        <v>327</v>
      </c>
      <c r="N48" s="20" t="s">
        <v>327</v>
      </c>
      <c r="O48" s="18" t="s">
        <v>327</v>
      </c>
      <c r="P48" s="20" t="s">
        <v>327</v>
      </c>
      <c r="Q48" s="18" t="n">
        <v>465.48939246</v>
      </c>
      <c r="R48" s="20" t="n">
        <v>6.78083273</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496.52424364</v>
      </c>
      <c r="F52" s="20" t="n">
        <v>3.44493657</v>
      </c>
      <c r="G52" s="18" t="n">
        <v>486.99433276</v>
      </c>
      <c r="H52" s="20" t="n">
        <v>2.42072504</v>
      </c>
      <c r="I52" s="18" t="s">
        <v>327</v>
      </c>
      <c r="J52" s="20" t="s">
        <v>327</v>
      </c>
      <c r="K52" s="18" t="s">
        <v>327</v>
      </c>
      <c r="L52" s="20" t="s">
        <v>327</v>
      </c>
      <c r="M52" s="18" t="s">
        <v>327</v>
      </c>
      <c r="N52" s="20" t="s">
        <v>327</v>
      </c>
      <c r="O52" s="18" t="s">
        <v>327</v>
      </c>
      <c r="P52" s="20" t="s">
        <v>327</v>
      </c>
      <c r="Q52" s="18" t="n">
        <v>430.10566073</v>
      </c>
      <c r="R52" s="20" t="n">
        <v>3.46524716</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537.50444616</v>
      </c>
      <c r="F56" s="20" t="n">
        <v>2.92533249</v>
      </c>
      <c r="G56" s="18" t="n">
        <v>520.68314327</v>
      </c>
      <c r="H56" s="20" t="n">
        <v>2.7822753</v>
      </c>
      <c r="I56" s="18" t="s">
        <v>327</v>
      </c>
      <c r="J56" s="20" t="s">
        <v>327</v>
      </c>
      <c r="K56" s="18" t="s">
        <v>327</v>
      </c>
      <c r="L56" s="20" t="s">
        <v>327</v>
      </c>
      <c r="M56" s="18" t="s">
        <v>327</v>
      </c>
      <c r="N56" s="20" t="s">
        <v>327</v>
      </c>
      <c r="O56" s="18" t="s">
        <v>327</v>
      </c>
      <c r="P56" s="20" t="s">
        <v>327</v>
      </c>
      <c r="Q56" s="18" t="n">
        <v>474.61307807</v>
      </c>
      <c r="R56" s="20" t="n">
        <v>5.62275677</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494.24432956</v>
      </c>
      <c r="F61" s="20" t="n">
        <v>3.5318632</v>
      </c>
      <c r="G61" s="18" t="n">
        <v>488.98833757</v>
      </c>
      <c r="H61" s="20" t="n">
        <v>2.72934891</v>
      </c>
      <c r="I61" s="18" t="s">
        <v>327</v>
      </c>
      <c r="J61" s="20" t="s">
        <v>327</v>
      </c>
      <c r="K61" s="18" t="s">
        <v>327</v>
      </c>
      <c r="L61" s="20" t="s">
        <v>327</v>
      </c>
      <c r="M61" s="18" t="s">
        <v>327</v>
      </c>
      <c r="N61" s="20" t="s">
        <v>327</v>
      </c>
      <c r="O61" s="18" t="s">
        <v>327</v>
      </c>
      <c r="P61" s="20" t="s">
        <v>327</v>
      </c>
      <c r="Q61" s="18" t="n">
        <v>440.45546441</v>
      </c>
      <c r="R61" s="20" t="n">
        <v>3.58146052</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409.43477961</v>
      </c>
      <c r="F67" s="20" t="n">
        <v>2.96871872</v>
      </c>
      <c r="G67" s="18" t="n">
        <v>407.53131788</v>
      </c>
      <c r="H67" s="20" t="n">
        <v>2.7880981</v>
      </c>
      <c r="I67" s="18" t="s">
        <v>327</v>
      </c>
      <c r="J67" s="20" t="s">
        <v>327</v>
      </c>
      <c r="K67" s="18" t="s">
        <v>327</v>
      </c>
      <c r="L67" s="20" t="s">
        <v>327</v>
      </c>
      <c r="M67" s="18" t="s">
        <v>327</v>
      </c>
      <c r="N67" s="20" t="s">
        <v>327</v>
      </c>
      <c r="O67" s="18" t="s">
        <v>327</v>
      </c>
      <c r="P67" s="20" t="s">
        <v>327</v>
      </c>
      <c r="Q67" s="18" t="n">
        <v>376.39360042</v>
      </c>
      <c r="R67" s="20" t="n">
        <v>3.36379425</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407.84823363</v>
      </c>
      <c r="F73" s="20" t="n">
        <v>4.29032097</v>
      </c>
      <c r="G73" s="18" t="n">
        <v>434.21981605</v>
      </c>
      <c r="H73" s="20" t="n">
        <v>3.06705504</v>
      </c>
      <c r="I73" s="18" t="s">
        <v>327</v>
      </c>
      <c r="J73" s="20" t="s">
        <v>327</v>
      </c>
      <c r="K73" s="18" t="s">
        <v>327</v>
      </c>
      <c r="L73" s="20" t="s">
        <v>327</v>
      </c>
      <c r="M73" s="18" t="s">
        <v>327</v>
      </c>
      <c r="N73" s="20" t="s">
        <v>327</v>
      </c>
      <c r="O73" s="18" t="s">
        <v>327</v>
      </c>
      <c r="P73" s="20" t="s">
        <v>327</v>
      </c>
      <c r="Q73" s="18" t="n">
        <v>405.41024611</v>
      </c>
      <c r="R73" s="20" t="n">
        <v>3.25898113</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309</v>
      </c>
    </row>
    <row r="2" spans="1:18">
      <c r="A2" s="5" t="s">
        <v>587</v>
      </c>
    </row>
    <row customHeight="1" ht="30" r="4" spans="1:18">
      <c r="A4" s="6" t="n"/>
      <c r="B4" s="7" t="s">
        <v>311</v>
      </c>
      <c r="C4" s="7" t="s">
        <v>312</v>
      </c>
      <c r="D4" s="8" t="s">
        <v>311</v>
      </c>
      <c r="E4" s="9" t="s">
        <v>422</v>
      </c>
      <c r="F4" s="10" t="n"/>
      <c r="G4" s="9" t="s">
        <v>423</v>
      </c>
      <c r="H4" s="10" t="n"/>
      <c r="I4" s="9" t="s">
        <v>315</v>
      </c>
      <c r="J4" s="10" t="n"/>
      <c r="K4" s="9" t="s">
        <v>316</v>
      </c>
      <c r="L4" s="10" t="n"/>
      <c r="M4" s="9" t="s">
        <v>317</v>
      </c>
      <c r="N4" s="10" t="n"/>
      <c r="O4" s="9" t="s">
        <v>318</v>
      </c>
      <c r="P4" s="10" t="n"/>
      <c r="Q4" s="9" t="s">
        <v>319</v>
      </c>
      <c r="R4" s="10" t="n"/>
    </row>
    <row r="5" spans="1:18">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row>
    <row r="6" spans="1:18">
      <c r="A6" s="13" t="s">
        <v>325</v>
      </c>
      <c r="B6" s="14" t="n"/>
      <c r="C6" s="14" t="n"/>
      <c r="D6" s="15" t="n"/>
      <c r="E6" s="14" t="n"/>
      <c r="F6" s="15" t="n"/>
      <c r="G6" s="14" t="n"/>
      <c r="H6" s="15" t="n"/>
      <c r="I6" s="14" t="n"/>
      <c r="J6" s="15" t="n"/>
      <c r="K6" s="14" t="n"/>
      <c r="L6" s="15" t="n"/>
      <c r="M6" s="14" t="n"/>
      <c r="N6" s="15" t="n"/>
      <c r="O6" s="14" t="n"/>
      <c r="P6" s="15" t="n"/>
      <c r="Q6" s="14" t="n"/>
      <c r="R6" s="16" t="n"/>
    </row>
    <row r="7" spans="1:18">
      <c r="A7" s="15" t="s">
        <v>326</v>
      </c>
      <c r="B7" s="17" t="n">
        <v>14530</v>
      </c>
      <c r="C7" s="18">
        <f>(2731.0/B7*100)</f>
        <v/>
      </c>
      <c r="D7" s="19" t="n">
        <v>11799</v>
      </c>
      <c r="E7" s="18" t="n">
        <v>503.83910613</v>
      </c>
      <c r="F7" s="20" t="n">
        <v>3.03803269</v>
      </c>
      <c r="G7" s="18" t="n">
        <v>539.93871642</v>
      </c>
      <c r="H7" s="20" t="n">
        <v>2.1170716</v>
      </c>
      <c r="I7" s="18" t="s">
        <v>327</v>
      </c>
      <c r="J7" s="20" t="s">
        <v>327</v>
      </c>
      <c r="K7" s="18" t="s">
        <v>327</v>
      </c>
      <c r="L7" s="20" t="s">
        <v>327</v>
      </c>
      <c r="M7" s="18" t="s">
        <v>327</v>
      </c>
      <c r="N7" s="20" t="s">
        <v>327</v>
      </c>
      <c r="O7" s="18" t="s">
        <v>327</v>
      </c>
      <c r="P7" s="20" t="s">
        <v>327</v>
      </c>
      <c r="Q7" s="18" t="n">
        <v>478.90371054</v>
      </c>
      <c r="R7" s="20" t="n">
        <v>2.57906154</v>
      </c>
    </row>
    <row r="8" spans="1:18">
      <c r="A8" s="15" t="s">
        <v>328</v>
      </c>
      <c r="B8" s="17" t="n">
        <v>7007</v>
      </c>
      <c r="C8" s="18">
        <f>(0.0/B8*100)</f>
        <v/>
      </c>
      <c r="D8" s="19" t="n">
        <v>7007</v>
      </c>
      <c r="E8" s="18" t="s">
        <v>327</v>
      </c>
      <c r="F8" s="20" t="s">
        <v>327</v>
      </c>
      <c r="G8" s="18" t="s">
        <v>327</v>
      </c>
      <c r="H8" s="20" t="s">
        <v>327</v>
      </c>
      <c r="I8" s="18" t="s">
        <v>327</v>
      </c>
      <c r="J8" s="20" t="s">
        <v>327</v>
      </c>
      <c r="K8" s="18" t="s">
        <v>327</v>
      </c>
      <c r="L8" s="20" t="s">
        <v>327</v>
      </c>
      <c r="M8" s="18" t="n">
        <v>495.03748651</v>
      </c>
      <c r="N8" s="20" t="n">
        <v>2.4393445</v>
      </c>
      <c r="O8" s="18" t="s">
        <v>327</v>
      </c>
      <c r="P8" s="20" t="s">
        <v>327</v>
      </c>
      <c r="Q8" s="18" t="s">
        <v>327</v>
      </c>
      <c r="R8" s="20" t="s">
        <v>327</v>
      </c>
    </row>
    <row r="9" spans="1:18">
      <c r="A9" s="15" t="s">
        <v>329</v>
      </c>
      <c r="B9" s="17" t="n">
        <v>9651</v>
      </c>
      <c r="C9" s="18">
        <f>(6257.0/B9*100)</f>
        <v/>
      </c>
      <c r="D9" s="19" t="n">
        <v>3394</v>
      </c>
      <c r="E9" s="18" t="n">
        <v>484.67420336</v>
      </c>
      <c r="F9" s="20" t="n">
        <v>5.39009974</v>
      </c>
      <c r="G9" s="18" t="n">
        <v>510.31622603</v>
      </c>
      <c r="H9" s="20" t="n">
        <v>4.82112969</v>
      </c>
      <c r="I9" s="18" t="s">
        <v>327</v>
      </c>
      <c r="J9" s="20" t="s">
        <v>327</v>
      </c>
      <c r="K9" s="18" t="s">
        <v>327</v>
      </c>
      <c r="L9" s="20" t="s">
        <v>327</v>
      </c>
      <c r="M9" s="18" t="n">
        <v>374.78530698</v>
      </c>
      <c r="N9" s="20" t="n">
        <v>11.62763904</v>
      </c>
      <c r="O9" s="18" t="s">
        <v>327</v>
      </c>
      <c r="P9" s="20" t="s">
        <v>327</v>
      </c>
      <c r="Q9" s="18" t="n">
        <v>435.95131</v>
      </c>
      <c r="R9" s="20" t="n">
        <v>5.42307396</v>
      </c>
    </row>
    <row r="10" spans="1:18">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n">
        <v>527.70468432</v>
      </c>
      <c r="N10" s="20" t="n">
        <v>2.08026152</v>
      </c>
      <c r="O10" s="18" t="s">
        <v>327</v>
      </c>
      <c r="P10" s="20" t="s">
        <v>327</v>
      </c>
      <c r="Q10" s="18" t="s">
        <v>327</v>
      </c>
      <c r="R10" s="20" t="s">
        <v>327</v>
      </c>
    </row>
    <row r="11" spans="1:18">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n">
        <v>446.95606638</v>
      </c>
      <c r="N11" s="20" t="n">
        <v>2.37928668</v>
      </c>
      <c r="O11" s="18" t="s">
        <v>327</v>
      </c>
      <c r="P11" s="20" t="s">
        <v>327</v>
      </c>
      <c r="Q11" s="18" t="s">
        <v>327</v>
      </c>
      <c r="R11" s="20" t="s">
        <v>327</v>
      </c>
    </row>
    <row r="12" spans="1:18">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n">
        <v>492.83004828</v>
      </c>
      <c r="N12" s="20" t="n">
        <v>2.26769725</v>
      </c>
      <c r="O12" s="18" t="s">
        <v>327</v>
      </c>
      <c r="P12" s="20" t="s">
        <v>327</v>
      </c>
      <c r="Q12" s="18" t="s">
        <v>327</v>
      </c>
      <c r="R12" s="20" t="s">
        <v>327</v>
      </c>
    </row>
    <row r="13" spans="1:18">
      <c r="A13" s="15" t="s">
        <v>333</v>
      </c>
      <c r="B13" s="17" t="n">
        <v>7161</v>
      </c>
      <c r="C13" s="18">
        <f>(222.0/B13*100)</f>
        <v/>
      </c>
      <c r="D13" s="19" t="n">
        <v>6939</v>
      </c>
      <c r="E13" s="18" t="n">
        <v>497.09871058</v>
      </c>
      <c r="F13" s="20" t="n">
        <v>2.66475075</v>
      </c>
      <c r="G13" s="18" t="n">
        <v>523.91029962</v>
      </c>
      <c r="H13" s="20" t="n">
        <v>2.59126385</v>
      </c>
      <c r="I13" s="18" t="s">
        <v>327</v>
      </c>
      <c r="J13" s="20" t="s">
        <v>327</v>
      </c>
      <c r="K13" s="18" t="s">
        <v>327</v>
      </c>
      <c r="L13" s="20" t="s">
        <v>327</v>
      </c>
      <c r="M13" s="18" t="n">
        <v>436.36003517</v>
      </c>
      <c r="N13" s="20" t="n">
        <v>6.43426798</v>
      </c>
      <c r="O13" s="18" t="s">
        <v>327</v>
      </c>
      <c r="P13" s="20" t="s">
        <v>327</v>
      </c>
      <c r="Q13" s="18" t="n">
        <v>454.8817822</v>
      </c>
      <c r="R13" s="20" t="n">
        <v>3.995385</v>
      </c>
    </row>
    <row r="14" spans="1:18">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n">
        <v>534.1937421</v>
      </c>
      <c r="N14" s="20" t="n">
        <v>2.09480707</v>
      </c>
      <c r="O14" s="18" t="s">
        <v>327</v>
      </c>
      <c r="P14" s="20" t="s">
        <v>327</v>
      </c>
      <c r="Q14" s="18" t="s">
        <v>327</v>
      </c>
      <c r="R14" s="20" t="s">
        <v>327</v>
      </c>
    </row>
    <row r="15" spans="1:18">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n">
        <v>530.6611586400001</v>
      </c>
      <c r="N15" s="20" t="n">
        <v>2.39236859</v>
      </c>
      <c r="O15" s="18" t="s">
        <v>327</v>
      </c>
      <c r="P15" s="20" t="s">
        <v>327</v>
      </c>
      <c r="Q15" s="18" t="s">
        <v>327</v>
      </c>
      <c r="R15" s="20" t="s">
        <v>327</v>
      </c>
    </row>
    <row r="16" spans="1:18">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n">
        <v>494.9776003</v>
      </c>
      <c r="N16" s="20" t="n">
        <v>2.06072662</v>
      </c>
      <c r="O16" s="18" t="s">
        <v>327</v>
      </c>
      <c r="P16" s="20" t="s">
        <v>327</v>
      </c>
      <c r="Q16" s="18" t="s">
        <v>327</v>
      </c>
      <c r="R16" s="20" t="s">
        <v>327</v>
      </c>
    </row>
    <row r="17" spans="1:18">
      <c r="A17" s="15" t="s">
        <v>337</v>
      </c>
      <c r="B17" s="17" t="n">
        <v>6504</v>
      </c>
      <c r="C17" s="18">
        <f>(1055.0/B17*100)</f>
        <v/>
      </c>
      <c r="D17" s="19" t="n">
        <v>5449</v>
      </c>
      <c r="E17" s="18" t="n">
        <v>516.36679583</v>
      </c>
      <c r="F17" s="20" t="n">
        <v>3.02134933</v>
      </c>
      <c r="G17" s="18" t="n">
        <v>535.51470921</v>
      </c>
      <c r="H17" s="20" t="n">
        <v>2.81345567</v>
      </c>
      <c r="I17" s="18" t="s">
        <v>327</v>
      </c>
      <c r="J17" s="20" t="s">
        <v>327</v>
      </c>
      <c r="K17" s="18" t="s">
        <v>327</v>
      </c>
      <c r="L17" s="20" t="s">
        <v>327</v>
      </c>
      <c r="M17" s="18" t="n">
        <v>360.48925247</v>
      </c>
      <c r="N17" s="20" t="n">
        <v>12.44339086</v>
      </c>
      <c r="O17" s="18" t="s">
        <v>327</v>
      </c>
      <c r="P17" s="20" t="s">
        <v>327</v>
      </c>
      <c r="Q17" s="18" t="n">
        <v>452.579002</v>
      </c>
      <c r="R17" s="20" t="n">
        <v>6.63067299</v>
      </c>
    </row>
    <row r="18" spans="1:18">
      <c r="A18" s="15" t="s">
        <v>338</v>
      </c>
      <c r="B18" s="17" t="n">
        <v>5532</v>
      </c>
      <c r="C18" s="18">
        <f>(68.0/B18*100)</f>
        <v/>
      </c>
      <c r="D18" s="19" t="n">
        <v>5464</v>
      </c>
      <c r="E18" s="18" t="n">
        <v>439.60775896</v>
      </c>
      <c r="F18" s="20" t="n">
        <v>4.75646451</v>
      </c>
      <c r="G18" s="18" t="n">
        <v>476.2239016</v>
      </c>
      <c r="H18" s="20" t="n">
        <v>3.65527189</v>
      </c>
      <c r="I18" s="18" t="s">
        <v>327</v>
      </c>
      <c r="J18" s="20" t="s">
        <v>327</v>
      </c>
      <c r="K18" s="18" t="s">
        <v>327</v>
      </c>
      <c r="L18" s="20" t="s">
        <v>327</v>
      </c>
      <c r="M18" s="18" t="s">
        <v>327</v>
      </c>
      <c r="N18" s="20" t="s">
        <v>327</v>
      </c>
      <c r="O18" s="18" t="s">
        <v>327</v>
      </c>
      <c r="P18" s="20" t="s">
        <v>327</v>
      </c>
      <c r="Q18" s="18" t="n">
        <v>423.05186749</v>
      </c>
      <c r="R18" s="20" t="n">
        <v>5.51263496</v>
      </c>
    </row>
    <row r="19" spans="1:18">
      <c r="A19" s="15" t="s">
        <v>339</v>
      </c>
      <c r="B19" s="17" t="n">
        <v>5658</v>
      </c>
      <c r="C19" s="18">
        <f>(382.0/B19*100)</f>
        <v/>
      </c>
      <c r="D19" s="19" t="n">
        <v>5276</v>
      </c>
      <c r="E19" s="18" t="n">
        <v>471.63720798</v>
      </c>
      <c r="F19" s="20" t="n">
        <v>3.91532166</v>
      </c>
      <c r="G19" s="18" t="n">
        <v>496.27783657</v>
      </c>
      <c r="H19" s="20" t="n">
        <v>2.83987349</v>
      </c>
      <c r="I19" s="18" t="s">
        <v>327</v>
      </c>
      <c r="J19" s="20" t="s">
        <v>327</v>
      </c>
      <c r="K19" s="18" t="s">
        <v>327</v>
      </c>
      <c r="L19" s="20" t="s">
        <v>327</v>
      </c>
      <c r="M19" s="18" t="s">
        <v>327</v>
      </c>
      <c r="N19" s="20" t="s">
        <v>327</v>
      </c>
      <c r="O19" s="18" t="s">
        <v>327</v>
      </c>
      <c r="P19" s="20" t="s">
        <v>327</v>
      </c>
      <c r="Q19" s="18" t="n">
        <v>431.42890393</v>
      </c>
      <c r="R19" s="20" t="n">
        <v>3.87092858</v>
      </c>
    </row>
    <row r="20" spans="1:18">
      <c r="A20" s="15" t="s">
        <v>340</v>
      </c>
      <c r="B20" s="17" t="n">
        <v>3371</v>
      </c>
      <c r="C20" s="18">
        <f>(83.0/B20*100)</f>
        <v/>
      </c>
      <c r="D20" s="19" t="n">
        <v>3288</v>
      </c>
      <c r="E20" s="18" t="n">
        <v>475.49039755</v>
      </c>
      <c r="F20" s="20" t="n">
        <v>3.72903955</v>
      </c>
      <c r="G20" s="18" t="n">
        <v>489.65950366</v>
      </c>
      <c r="H20" s="20" t="n">
        <v>2.30654856</v>
      </c>
      <c r="I20" s="18" t="s">
        <v>327</v>
      </c>
      <c r="J20" s="20" t="s">
        <v>327</v>
      </c>
      <c r="K20" s="18" t="s">
        <v>327</v>
      </c>
      <c r="L20" s="20" t="s">
        <v>327</v>
      </c>
      <c r="M20" s="18" t="s">
        <v>327</v>
      </c>
      <c r="N20" s="20" t="s">
        <v>327</v>
      </c>
      <c r="O20" s="18" t="s">
        <v>327</v>
      </c>
      <c r="P20" s="20" t="s">
        <v>327</v>
      </c>
      <c r="Q20" s="18" t="n">
        <v>440.83662236</v>
      </c>
      <c r="R20" s="20" t="n">
        <v>3.12299191</v>
      </c>
    </row>
    <row r="21" spans="1:18">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n">
        <v>502.57511553</v>
      </c>
      <c r="N21" s="20" t="n">
        <v>2.38602707</v>
      </c>
      <c r="O21" s="18" t="s">
        <v>327</v>
      </c>
      <c r="P21" s="20" t="s">
        <v>327</v>
      </c>
      <c r="Q21" s="18" t="s">
        <v>327</v>
      </c>
      <c r="R21" s="20" t="s">
        <v>327</v>
      </c>
    </row>
    <row r="22" spans="1:18">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n">
        <v>466.55281214</v>
      </c>
      <c r="N22" s="20" t="n">
        <v>3.43755424</v>
      </c>
      <c r="O22" s="18" t="s">
        <v>327</v>
      </c>
      <c r="P22" s="20" t="s">
        <v>327</v>
      </c>
      <c r="Q22" s="18" t="s">
        <v>327</v>
      </c>
      <c r="R22" s="20" t="s">
        <v>327</v>
      </c>
    </row>
    <row r="23" spans="1:18">
      <c r="A23" s="15" t="s">
        <v>343</v>
      </c>
      <c r="B23" s="17" t="n">
        <v>11583</v>
      </c>
      <c r="C23" s="18">
        <f>(747.0/B23*100)</f>
        <v/>
      </c>
      <c r="D23" s="19" t="n">
        <v>10836</v>
      </c>
      <c r="E23" s="18" t="n">
        <v>472.83801292</v>
      </c>
      <c r="F23" s="20" t="n">
        <v>2.78483648</v>
      </c>
      <c r="G23" s="18" t="n">
        <v>504.81427944</v>
      </c>
      <c r="H23" s="20" t="n">
        <v>2.96387703</v>
      </c>
      <c r="I23" s="18" t="s">
        <v>327</v>
      </c>
      <c r="J23" s="20" t="s">
        <v>327</v>
      </c>
      <c r="K23" s="18" t="s">
        <v>327</v>
      </c>
      <c r="L23" s="20" t="s">
        <v>327</v>
      </c>
      <c r="M23" s="18" t="s">
        <v>327</v>
      </c>
      <c r="N23" s="20" t="s">
        <v>327</v>
      </c>
      <c r="O23" s="18" t="s">
        <v>327</v>
      </c>
      <c r="P23" s="20" t="s">
        <v>327</v>
      </c>
      <c r="Q23" s="18" t="n">
        <v>437.53900244</v>
      </c>
      <c r="R23" s="20" t="n">
        <v>3.51126327</v>
      </c>
    </row>
    <row r="24" spans="1:18">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n">
        <v>538.3947510199999</v>
      </c>
      <c r="N24" s="20" t="n">
        <v>2.96617877</v>
      </c>
      <c r="O24" s="18" t="s">
        <v>327</v>
      </c>
      <c r="P24" s="20" t="s">
        <v>327</v>
      </c>
      <c r="Q24" s="18" t="s">
        <v>327</v>
      </c>
      <c r="R24" s="20" t="s">
        <v>327</v>
      </c>
    </row>
    <row r="25" spans="1:18">
      <c r="A25" s="15" t="s">
        <v>345</v>
      </c>
      <c r="B25" s="17" t="n">
        <v>5581</v>
      </c>
      <c r="C25" s="18">
        <f>(40.0/B25*100)</f>
        <v/>
      </c>
      <c r="D25" s="19" t="n">
        <v>5541</v>
      </c>
      <c r="E25" s="18" t="n">
        <v>503.35771053</v>
      </c>
      <c r="F25" s="20" t="n">
        <v>4.11523881</v>
      </c>
      <c r="G25" s="18" t="n">
        <v>529.24008191</v>
      </c>
      <c r="H25" s="20" t="n">
        <v>3.15899234</v>
      </c>
      <c r="I25" s="18" t="s">
        <v>327</v>
      </c>
      <c r="J25" s="20" t="s">
        <v>327</v>
      </c>
      <c r="K25" s="18" t="s">
        <v>327</v>
      </c>
      <c r="L25" s="20" t="s">
        <v>327</v>
      </c>
      <c r="M25" s="18" t="s">
        <v>327</v>
      </c>
      <c r="N25" s="20" t="s">
        <v>327</v>
      </c>
      <c r="O25" s="18" t="s">
        <v>327</v>
      </c>
      <c r="P25" s="20" t="s">
        <v>327</v>
      </c>
      <c r="Q25" s="18" t="n">
        <v>486.85144679</v>
      </c>
      <c r="R25" s="20" t="n">
        <v>4.37740322</v>
      </c>
    </row>
    <row r="26" spans="1:18">
      <c r="A26" s="15" t="s">
        <v>346</v>
      </c>
      <c r="B26" s="17" t="n">
        <v>4869</v>
      </c>
      <c r="C26" s="18">
        <f>(216.0/B26*100)</f>
        <v/>
      </c>
      <c r="D26" s="19" t="n">
        <v>4653</v>
      </c>
      <c r="E26" s="18" t="n">
        <v>486.00844532</v>
      </c>
      <c r="F26" s="20" t="n">
        <v>2.70768307</v>
      </c>
      <c r="G26" s="18" t="n">
        <v>507.77776269</v>
      </c>
      <c r="H26" s="20" t="n">
        <v>2.19264194</v>
      </c>
      <c r="I26" s="18" t="s">
        <v>327</v>
      </c>
      <c r="J26" s="20" t="s">
        <v>327</v>
      </c>
      <c r="K26" s="18" t="s">
        <v>327</v>
      </c>
      <c r="L26" s="20" t="s">
        <v>327</v>
      </c>
      <c r="M26" s="18" t="s">
        <v>327</v>
      </c>
      <c r="N26" s="20" t="s">
        <v>327</v>
      </c>
      <c r="O26" s="18" t="s">
        <v>327</v>
      </c>
      <c r="P26" s="20" t="s">
        <v>327</v>
      </c>
      <c r="Q26" s="18" t="n">
        <v>462.42884669</v>
      </c>
      <c r="R26" s="20" t="n">
        <v>3.40098923</v>
      </c>
    </row>
    <row r="27" spans="1:18">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n">
        <v>482.80638365</v>
      </c>
      <c r="N27" s="20" t="n">
        <v>1.12098685</v>
      </c>
      <c r="O27" s="18" t="s">
        <v>327</v>
      </c>
      <c r="P27" s="20" t="s">
        <v>327</v>
      </c>
      <c r="Q27" s="18" t="s">
        <v>327</v>
      </c>
      <c r="R27" s="20" t="s">
        <v>327</v>
      </c>
    </row>
    <row r="28" spans="1:18">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n">
        <v>415.70988296</v>
      </c>
      <c r="N28" s="20" t="n">
        <v>2.13049059</v>
      </c>
      <c r="O28" s="18" t="s">
        <v>327</v>
      </c>
      <c r="P28" s="20" t="s">
        <v>327</v>
      </c>
      <c r="Q28" s="18" t="s">
        <v>327</v>
      </c>
      <c r="R28" s="20" t="s">
        <v>327</v>
      </c>
    </row>
    <row r="29" spans="1:18">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n">
        <v>508.57480626</v>
      </c>
      <c r="N29" s="20" t="n">
        <v>2.25739586</v>
      </c>
      <c r="O29" s="18" t="s">
        <v>327</v>
      </c>
      <c r="P29" s="20" t="s">
        <v>327</v>
      </c>
      <c r="Q29" s="18" t="s">
        <v>327</v>
      </c>
      <c r="R29" s="20" t="s">
        <v>327</v>
      </c>
    </row>
    <row r="30" spans="1:18">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n">
        <v>513.3035121299999</v>
      </c>
      <c r="N30" s="20" t="n">
        <v>2.38424846</v>
      </c>
      <c r="O30" s="18" t="s">
        <v>327</v>
      </c>
      <c r="P30" s="20" t="s">
        <v>327</v>
      </c>
      <c r="Q30" s="18" t="s">
        <v>327</v>
      </c>
      <c r="R30" s="20" t="s">
        <v>327</v>
      </c>
    </row>
    <row r="31" spans="1:18">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n">
        <v>498.481109</v>
      </c>
      <c r="N31" s="20" t="n">
        <v>2.26238565</v>
      </c>
      <c r="O31" s="18" t="s">
        <v>327</v>
      </c>
      <c r="P31" s="20" t="s">
        <v>327</v>
      </c>
      <c r="Q31" s="18" t="s">
        <v>327</v>
      </c>
      <c r="R31" s="20" t="s">
        <v>327</v>
      </c>
    </row>
    <row r="32" spans="1:18">
      <c r="A32" s="15" t="s">
        <v>352</v>
      </c>
      <c r="B32" s="17" t="n">
        <v>4478</v>
      </c>
      <c r="C32" s="18">
        <f>(52.0/B32*100)</f>
        <v/>
      </c>
      <c r="D32" s="19" t="n">
        <v>4426</v>
      </c>
      <c r="E32" s="18" t="n">
        <v>493.38641274</v>
      </c>
      <c r="F32" s="20" t="n">
        <v>3.21878945</v>
      </c>
      <c r="G32" s="18" t="n">
        <v>519.83701779</v>
      </c>
      <c r="H32" s="20" t="n">
        <v>2.8383442</v>
      </c>
      <c r="I32" s="18" t="s">
        <v>327</v>
      </c>
      <c r="J32" s="20" t="s">
        <v>327</v>
      </c>
      <c r="K32" s="18" t="s">
        <v>327</v>
      </c>
      <c r="L32" s="20" t="s">
        <v>327</v>
      </c>
      <c r="M32" s="18" t="s">
        <v>327</v>
      </c>
      <c r="N32" s="20" t="s">
        <v>327</v>
      </c>
      <c r="O32" s="18" t="s">
        <v>327</v>
      </c>
      <c r="P32" s="20" t="s">
        <v>327</v>
      </c>
      <c r="Q32" s="18" t="n">
        <v>465.2227158</v>
      </c>
      <c r="R32" s="20" t="n">
        <v>3.86923629</v>
      </c>
    </row>
    <row r="33" spans="1:18">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n">
        <v>501.10006214</v>
      </c>
      <c r="N33" s="20" t="n">
        <v>2.4308204</v>
      </c>
      <c r="O33" s="18" t="s">
        <v>327</v>
      </c>
      <c r="P33" s="20" t="s">
        <v>327</v>
      </c>
      <c r="Q33" s="18" t="s">
        <v>327</v>
      </c>
      <c r="R33" s="20" t="s">
        <v>327</v>
      </c>
    </row>
    <row r="34" spans="1:18">
      <c r="A34" s="15" t="s">
        <v>354</v>
      </c>
      <c r="B34" s="17" t="n">
        <v>6350</v>
      </c>
      <c r="C34" s="18">
        <f>(180.0/B34*100)</f>
        <v/>
      </c>
      <c r="D34" s="19" t="n">
        <v>6170</v>
      </c>
      <c r="E34" s="18" t="n">
        <v>459.2577917</v>
      </c>
      <c r="F34" s="20" t="n">
        <v>2.9056675</v>
      </c>
      <c r="G34" s="18" t="n">
        <v>485.48517666</v>
      </c>
      <c r="H34" s="20" t="n">
        <v>2.84712989</v>
      </c>
      <c r="I34" s="18" t="s">
        <v>327</v>
      </c>
      <c r="J34" s="20" t="s">
        <v>327</v>
      </c>
      <c r="K34" s="18" t="s">
        <v>327</v>
      </c>
      <c r="L34" s="20" t="s">
        <v>327</v>
      </c>
      <c r="M34" s="18" t="n">
        <v>306.56969545</v>
      </c>
      <c r="N34" s="20" t="n">
        <v>10.27624616</v>
      </c>
      <c r="O34" s="18" t="s">
        <v>327</v>
      </c>
      <c r="P34" s="20" t="s">
        <v>327</v>
      </c>
      <c r="Q34" s="18" t="n">
        <v>429.68670014</v>
      </c>
      <c r="R34" s="20" t="n">
        <v>3.7955883</v>
      </c>
    </row>
    <row r="35" spans="1:18">
      <c r="A35" s="15" t="s">
        <v>355</v>
      </c>
      <c r="B35" s="17" t="n">
        <v>6406</v>
      </c>
      <c r="C35" s="18">
        <f>(165.0/B35*100)</f>
        <v/>
      </c>
      <c r="D35" s="19" t="n">
        <v>6241</v>
      </c>
      <c r="E35" s="18" t="n">
        <v>515.28389629</v>
      </c>
      <c r="F35" s="20" t="n">
        <v>2.96893899</v>
      </c>
      <c r="G35" s="18" t="n">
        <v>530.67662349</v>
      </c>
      <c r="H35" s="20" t="n">
        <v>1.87348738</v>
      </c>
      <c r="I35" s="18" t="s">
        <v>327</v>
      </c>
      <c r="J35" s="20" t="s">
        <v>327</v>
      </c>
      <c r="K35" s="18" t="s">
        <v>327</v>
      </c>
      <c r="L35" s="20" t="s">
        <v>327</v>
      </c>
      <c r="M35" s="18" t="n">
        <v>374.85244494</v>
      </c>
      <c r="N35" s="20" t="n">
        <v>5.84040672</v>
      </c>
      <c r="O35" s="18" t="s">
        <v>327</v>
      </c>
      <c r="P35" s="20" t="s">
        <v>327</v>
      </c>
      <c r="Q35" s="18" t="n">
        <v>475.17063424</v>
      </c>
      <c r="R35" s="20" t="n">
        <v>3.01941858</v>
      </c>
    </row>
    <row r="36" spans="1:18">
      <c r="A36" s="15" t="s">
        <v>356</v>
      </c>
      <c r="B36" s="17" t="n">
        <v>6736</v>
      </c>
      <c r="C36" s="18">
        <f>(187.0/B36*100)</f>
        <v/>
      </c>
      <c r="D36" s="19" t="n">
        <v>6549</v>
      </c>
      <c r="E36" s="18" t="n">
        <v>484.73554124</v>
      </c>
      <c r="F36" s="20" t="n">
        <v>2.32047222</v>
      </c>
      <c r="G36" s="18" t="n">
        <v>517.59305715</v>
      </c>
      <c r="H36" s="20" t="n">
        <v>2.44021351</v>
      </c>
      <c r="I36" s="18" t="s">
        <v>327</v>
      </c>
      <c r="J36" s="20" t="s">
        <v>327</v>
      </c>
      <c r="K36" s="18" t="s">
        <v>327</v>
      </c>
      <c r="L36" s="20" t="s">
        <v>327</v>
      </c>
      <c r="M36" s="18" t="s">
        <v>327</v>
      </c>
      <c r="N36" s="20" t="s">
        <v>327</v>
      </c>
      <c r="O36" s="18" t="s">
        <v>327</v>
      </c>
      <c r="P36" s="20" t="s">
        <v>327</v>
      </c>
      <c r="Q36" s="18" t="n">
        <v>458.65220312</v>
      </c>
      <c r="R36" s="20" t="n">
        <v>3.33096985</v>
      </c>
    </row>
    <row r="37" spans="1:18">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n">
        <v>493.42235631</v>
      </c>
      <c r="N37" s="20" t="n">
        <v>3.60072073</v>
      </c>
      <c r="O37" s="18" t="s">
        <v>327</v>
      </c>
      <c r="P37" s="20" t="s">
        <v>327</v>
      </c>
      <c r="Q37" s="18" t="s">
        <v>327</v>
      </c>
      <c r="R37" s="20" t="s">
        <v>327</v>
      </c>
    </row>
    <row r="38" spans="1:18">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n">
        <v>505.50581563</v>
      </c>
      <c r="N38" s="20" t="n">
        <v>2.90027214</v>
      </c>
      <c r="O38" s="18" t="s">
        <v>327</v>
      </c>
      <c r="P38" s="20" t="s">
        <v>327</v>
      </c>
      <c r="Q38" s="18" t="s">
        <v>327</v>
      </c>
      <c r="R38" s="20" t="s">
        <v>327</v>
      </c>
    </row>
    <row r="39" spans="1:18">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n">
        <v>425.48950894</v>
      </c>
      <c r="N39" s="20" t="n">
        <v>3.93390091</v>
      </c>
      <c r="O39" s="18" t="s">
        <v>327</v>
      </c>
      <c r="P39" s="20" t="s">
        <v>327</v>
      </c>
      <c r="Q39" s="18" t="s">
        <v>327</v>
      </c>
      <c r="R39" s="20" t="s">
        <v>327</v>
      </c>
    </row>
    <row r="40" spans="1:18">
      <c r="A40" s="15" t="s">
        <v>360</v>
      </c>
      <c r="B40" s="17" t="n">
        <v>14157</v>
      </c>
      <c r="C40" s="18">
        <f>(5855.0/B40*100)</f>
        <v/>
      </c>
      <c r="D40" s="19" t="n">
        <v>8302</v>
      </c>
      <c r="E40" s="18" t="n">
        <v>510.99937647</v>
      </c>
      <c r="F40" s="20" t="n">
        <v>4.57195714</v>
      </c>
      <c r="G40" s="18" t="n">
        <v>546.60571365</v>
      </c>
      <c r="H40" s="20" t="n">
        <v>3.14947815</v>
      </c>
      <c r="I40" s="18" t="s">
        <v>327</v>
      </c>
      <c r="J40" s="20" t="s">
        <v>327</v>
      </c>
      <c r="K40" s="18" t="s">
        <v>327</v>
      </c>
      <c r="L40" s="20" t="s">
        <v>327</v>
      </c>
      <c r="M40" s="18" t="n">
        <v>496.75531263</v>
      </c>
      <c r="N40" s="20" t="n">
        <v>2.35939816</v>
      </c>
      <c r="O40" s="18" t="s">
        <v>327</v>
      </c>
      <c r="P40" s="20" t="s">
        <v>327</v>
      </c>
      <c r="Q40" s="18" t="n">
        <v>464.76488569</v>
      </c>
      <c r="R40" s="20" t="n">
        <v>3.42192312</v>
      </c>
    </row>
    <row r="41" spans="1:18">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n">
        <v>496.24243435</v>
      </c>
      <c r="N41" s="20" t="n">
        <v>3.18120086</v>
      </c>
      <c r="O41" s="18" t="s">
        <v>327</v>
      </c>
      <c r="P41" s="20" t="s">
        <v>327</v>
      </c>
      <c r="Q41" s="18" t="s">
        <v>327</v>
      </c>
      <c r="R41" s="20" t="s">
        <v>327</v>
      </c>
    </row>
    <row r="42" spans="1:18">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363</v>
      </c>
      <c r="B43" s="14" t="n"/>
      <c r="C43" s="14" t="n"/>
      <c r="D43" s="15" t="n"/>
      <c r="E43" s="14" t="n"/>
      <c r="F43" s="15" t="n"/>
      <c r="G43" s="14" t="n"/>
      <c r="H43" s="15" t="n"/>
      <c r="I43" s="14" t="n"/>
      <c r="J43" s="15" t="n"/>
      <c r="K43" s="14" t="n"/>
      <c r="L43" s="15" t="n"/>
      <c r="M43" s="14" t="n"/>
      <c r="N43" s="15" t="n"/>
      <c r="O43" s="14" t="n"/>
      <c r="P43" s="15" t="n"/>
      <c r="Q43" s="14" t="n"/>
      <c r="R43" s="16" t="n"/>
    </row>
    <row r="44" spans="1:18">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row>
    <row r="45" spans="1:18">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n">
        <v>375.7451021</v>
      </c>
      <c r="N45" s="20" t="n">
        <v>2.64238063</v>
      </c>
      <c r="O45" s="18" t="s">
        <v>327</v>
      </c>
      <c r="P45" s="20" t="s">
        <v>327</v>
      </c>
      <c r="Q45" s="18" t="s">
        <v>327</v>
      </c>
      <c r="R45" s="20" t="s">
        <v>327</v>
      </c>
    </row>
    <row r="46" spans="1:18">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n">
        <v>400.68210314</v>
      </c>
      <c r="N46" s="20" t="n">
        <v>2.29683765</v>
      </c>
      <c r="O46" s="18" t="s">
        <v>327</v>
      </c>
      <c r="P46" s="20" t="s">
        <v>327</v>
      </c>
      <c r="Q46" s="18" t="s">
        <v>327</v>
      </c>
      <c r="R46" s="20" t="s">
        <v>327</v>
      </c>
    </row>
    <row r="47" spans="1:18">
      <c r="A47" s="15" t="s">
        <v>367</v>
      </c>
      <c r="B47" s="17" t="n">
        <v>5928</v>
      </c>
      <c r="C47" s="18">
        <f>(389.0/B47*100)</f>
        <v/>
      </c>
      <c r="D47" s="19" t="n">
        <v>5539</v>
      </c>
      <c r="E47" s="18" t="n">
        <v>435.48094357</v>
      </c>
      <c r="F47" s="20" t="n">
        <v>5.09436163</v>
      </c>
      <c r="G47" s="18" t="n">
        <v>482.71596241</v>
      </c>
      <c r="H47" s="20" t="n">
        <v>4.4289361</v>
      </c>
      <c r="I47" s="18" t="s">
        <v>327</v>
      </c>
      <c r="J47" s="20" t="s">
        <v>327</v>
      </c>
      <c r="K47" s="18" t="s">
        <v>327</v>
      </c>
      <c r="L47" s="20" t="s">
        <v>327</v>
      </c>
      <c r="M47" s="18" t="s">
        <v>327</v>
      </c>
      <c r="N47" s="20" t="s">
        <v>327</v>
      </c>
      <c r="O47" s="18" t="s">
        <v>327</v>
      </c>
      <c r="P47" s="20" t="s">
        <v>327</v>
      </c>
      <c r="Q47" s="18" t="n">
        <v>417.54257359</v>
      </c>
      <c r="R47" s="20" t="n">
        <v>4.32928232</v>
      </c>
    </row>
    <row r="48" spans="1:18">
      <c r="A48" s="15" t="s">
        <v>368</v>
      </c>
      <c r="B48" s="17" t="n">
        <v>9841</v>
      </c>
      <c r="C48" s="18">
        <f>(36.0/B48*100)</f>
        <v/>
      </c>
      <c r="D48" s="19" t="n">
        <v>9805</v>
      </c>
      <c r="E48" s="18" t="n">
        <v>500.85700629</v>
      </c>
      <c r="F48" s="20" t="n">
        <v>4.82301239</v>
      </c>
      <c r="G48" s="18" t="n">
        <v>534.39673232</v>
      </c>
      <c r="H48" s="20" t="n">
        <v>4.73338901</v>
      </c>
      <c r="I48" s="18" t="s">
        <v>327</v>
      </c>
      <c r="J48" s="20" t="s">
        <v>327</v>
      </c>
      <c r="K48" s="18" t="s">
        <v>327</v>
      </c>
      <c r="L48" s="20" t="s">
        <v>327</v>
      </c>
      <c r="M48" s="18" t="s">
        <v>327</v>
      </c>
      <c r="N48" s="20" t="s">
        <v>327</v>
      </c>
      <c r="O48" s="18" t="s">
        <v>327</v>
      </c>
      <c r="P48" s="20" t="s">
        <v>327</v>
      </c>
      <c r="Q48" s="18" t="n">
        <v>479.14665887</v>
      </c>
      <c r="R48" s="20" t="n">
        <v>6.83554292</v>
      </c>
    </row>
    <row r="49" spans="1:18">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n">
        <v>432.22624802</v>
      </c>
      <c r="N49" s="20" t="n">
        <v>2.8653235</v>
      </c>
      <c r="O49" s="18" t="s">
        <v>327</v>
      </c>
      <c r="P49" s="20" t="s">
        <v>327</v>
      </c>
      <c r="Q49" s="18" t="s">
        <v>327</v>
      </c>
      <c r="R49" s="20" t="s">
        <v>327</v>
      </c>
    </row>
    <row r="50" spans="1:18">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n">
        <v>415.72876064</v>
      </c>
      <c r="N50" s="20" t="n">
        <v>2.36107792</v>
      </c>
      <c r="O50" s="18" t="s">
        <v>327</v>
      </c>
      <c r="P50" s="20" t="s">
        <v>327</v>
      </c>
      <c r="Q50" s="18" t="s">
        <v>327</v>
      </c>
      <c r="R50" s="20" t="s">
        <v>327</v>
      </c>
    </row>
    <row r="51" spans="1:18">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n">
        <v>419.60803314</v>
      </c>
      <c r="N51" s="20" t="n">
        <v>2.07453394</v>
      </c>
      <c r="O51" s="18" t="s">
        <v>327</v>
      </c>
      <c r="P51" s="20" t="s">
        <v>327</v>
      </c>
      <c r="Q51" s="18" t="s">
        <v>327</v>
      </c>
      <c r="R51" s="20" t="s">
        <v>327</v>
      </c>
    </row>
    <row r="52" spans="1:18">
      <c r="A52" s="15" t="s">
        <v>372</v>
      </c>
      <c r="B52" s="17" t="n">
        <v>5809</v>
      </c>
      <c r="C52" s="18">
        <f>(182.0/B52*100)</f>
        <v/>
      </c>
      <c r="D52" s="19" t="n">
        <v>5627</v>
      </c>
      <c r="E52" s="18" t="n">
        <v>477.59597462</v>
      </c>
      <c r="F52" s="20" t="n">
        <v>3.4999396</v>
      </c>
      <c r="G52" s="18" t="n">
        <v>497.31268551</v>
      </c>
      <c r="H52" s="20" t="n">
        <v>2.64632772</v>
      </c>
      <c r="I52" s="18" t="s">
        <v>327</v>
      </c>
      <c r="J52" s="20" t="s">
        <v>327</v>
      </c>
      <c r="K52" s="18" t="s">
        <v>327</v>
      </c>
      <c r="L52" s="20" t="s">
        <v>327</v>
      </c>
      <c r="M52" s="18" t="s">
        <v>327</v>
      </c>
      <c r="N52" s="20" t="s">
        <v>327</v>
      </c>
      <c r="O52" s="18" t="s">
        <v>327</v>
      </c>
      <c r="P52" s="20" t="s">
        <v>327</v>
      </c>
      <c r="Q52" s="18" t="n">
        <v>431.51996207</v>
      </c>
      <c r="R52" s="20" t="n">
        <v>3.15157785</v>
      </c>
    </row>
    <row r="53" spans="1:18">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n">
        <v>432.5767659</v>
      </c>
      <c r="N53" s="20" t="n">
        <v>1.3789965</v>
      </c>
      <c r="O53" s="18" t="s">
        <v>327</v>
      </c>
      <c r="P53" s="20" t="s">
        <v>327</v>
      </c>
      <c r="Q53" s="18" t="s">
        <v>327</v>
      </c>
      <c r="R53" s="20" t="s">
        <v>327</v>
      </c>
    </row>
    <row r="54" spans="1:18">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n">
        <v>331.63882721</v>
      </c>
      <c r="N54" s="20" t="n">
        <v>2.57819192</v>
      </c>
      <c r="O54" s="18" t="s">
        <v>327</v>
      </c>
      <c r="P54" s="20" t="s">
        <v>327</v>
      </c>
      <c r="Q54" s="18" t="s">
        <v>327</v>
      </c>
      <c r="R54" s="20" t="s">
        <v>327</v>
      </c>
    </row>
    <row r="55" spans="1:18">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n">
        <v>411.13152395</v>
      </c>
      <c r="N55" s="20" t="n">
        <v>2.41692503</v>
      </c>
      <c r="O55" s="18" t="s">
        <v>327</v>
      </c>
      <c r="P55" s="20" t="s">
        <v>327</v>
      </c>
      <c r="Q55" s="18" t="s">
        <v>327</v>
      </c>
      <c r="R55" s="20" t="s">
        <v>327</v>
      </c>
    </row>
    <row r="56" spans="1:18">
      <c r="A56" s="15" t="s">
        <v>376</v>
      </c>
      <c r="B56" s="17" t="n">
        <v>5359</v>
      </c>
      <c r="C56" s="18">
        <f>(101.0/B56*100)</f>
        <v/>
      </c>
      <c r="D56" s="19" t="n">
        <v>5258</v>
      </c>
      <c r="E56" s="18" t="n">
        <v>515.75322207</v>
      </c>
      <c r="F56" s="20" t="n">
        <v>3.55772308</v>
      </c>
      <c r="G56" s="18" t="n">
        <v>530.50239341</v>
      </c>
      <c r="H56" s="20" t="n">
        <v>2.72810747</v>
      </c>
      <c r="I56" s="18" t="s">
        <v>327</v>
      </c>
      <c r="J56" s="20" t="s">
        <v>327</v>
      </c>
      <c r="K56" s="18" t="s">
        <v>327</v>
      </c>
      <c r="L56" s="20" t="s">
        <v>327</v>
      </c>
      <c r="M56" s="18" t="s">
        <v>327</v>
      </c>
      <c r="N56" s="20" t="s">
        <v>327</v>
      </c>
      <c r="O56" s="18" t="s">
        <v>327</v>
      </c>
      <c r="P56" s="20" t="s">
        <v>327</v>
      </c>
      <c r="Q56" s="18" t="n">
        <v>484.82511959</v>
      </c>
      <c r="R56" s="20" t="n">
        <v>5.16970051</v>
      </c>
    </row>
    <row r="57" spans="1:18">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n">
        <v>403.09974532</v>
      </c>
      <c r="N57" s="20" t="n">
        <v>2.56579015</v>
      </c>
      <c r="O57" s="18" t="s">
        <v>327</v>
      </c>
      <c r="P57" s="20" t="s">
        <v>327</v>
      </c>
      <c r="Q57" s="18" t="s">
        <v>327</v>
      </c>
      <c r="R57" s="20" t="s">
        <v>327</v>
      </c>
    </row>
    <row r="58" spans="1:18">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n">
        <v>408.6691134</v>
      </c>
      <c r="N58" s="20" t="n">
        <v>2.67440156</v>
      </c>
      <c r="O58" s="18" t="s">
        <v>327</v>
      </c>
      <c r="P58" s="20" t="s">
        <v>327</v>
      </c>
      <c r="Q58" s="18" t="s">
        <v>327</v>
      </c>
      <c r="R58" s="20" t="s">
        <v>327</v>
      </c>
    </row>
    <row r="59" spans="1:18">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n">
        <v>378.44218506</v>
      </c>
      <c r="N59" s="20" t="n">
        <v>1.6995879</v>
      </c>
      <c r="O59" s="18" t="s">
        <v>327</v>
      </c>
      <c r="P59" s="20" t="s">
        <v>327</v>
      </c>
      <c r="Q59" s="18" t="s">
        <v>327</v>
      </c>
      <c r="R59" s="20" t="s">
        <v>327</v>
      </c>
    </row>
    <row r="60" spans="1:18">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n">
        <v>386.48537246</v>
      </c>
      <c r="N60" s="20" t="n">
        <v>3.39522632</v>
      </c>
      <c r="O60" s="18" t="s">
        <v>327</v>
      </c>
      <c r="P60" s="20" t="s">
        <v>327</v>
      </c>
      <c r="Q60" s="18" t="s">
        <v>327</v>
      </c>
      <c r="R60" s="20" t="s">
        <v>327</v>
      </c>
    </row>
    <row r="61" spans="1:18">
      <c r="A61" s="15" t="s">
        <v>381</v>
      </c>
      <c r="B61" s="17" t="n">
        <v>6525</v>
      </c>
      <c r="C61" s="18">
        <f>(361.0/B61*100)</f>
        <v/>
      </c>
      <c r="D61" s="19" t="n">
        <v>6164</v>
      </c>
      <c r="E61" s="18" t="n">
        <v>485.40696062</v>
      </c>
      <c r="F61" s="20" t="n">
        <v>3.75196734</v>
      </c>
      <c r="G61" s="18" t="n">
        <v>494.38732577</v>
      </c>
      <c r="H61" s="20" t="n">
        <v>2.80082836</v>
      </c>
      <c r="I61" s="18" t="s">
        <v>327</v>
      </c>
      <c r="J61" s="20" t="s">
        <v>327</v>
      </c>
      <c r="K61" s="18" t="s">
        <v>327</v>
      </c>
      <c r="L61" s="20" t="s">
        <v>327</v>
      </c>
      <c r="M61" s="18" t="s">
        <v>327</v>
      </c>
      <c r="N61" s="20" t="s">
        <v>327</v>
      </c>
      <c r="O61" s="18" t="s">
        <v>327</v>
      </c>
      <c r="P61" s="20" t="s">
        <v>327</v>
      </c>
      <c r="Q61" s="18" t="n">
        <v>437.27065249</v>
      </c>
      <c r="R61" s="20" t="n">
        <v>3.55822419</v>
      </c>
    </row>
    <row r="62" spans="1:18">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n">
        <v>528.54960019</v>
      </c>
      <c r="N62" s="20" t="n">
        <v>1.06440488</v>
      </c>
      <c r="O62" s="18" t="s">
        <v>327</v>
      </c>
      <c r="P62" s="20" t="s">
        <v>327</v>
      </c>
      <c r="Q62" s="18" t="s">
        <v>327</v>
      </c>
      <c r="R62" s="20" t="s">
        <v>327</v>
      </c>
    </row>
    <row r="63" spans="1:18">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n">
        <v>383.68238779</v>
      </c>
      <c r="N63" s="20" t="n">
        <v>1.24851448</v>
      </c>
      <c r="O63" s="18" t="s">
        <v>327</v>
      </c>
      <c r="P63" s="20" t="s">
        <v>327</v>
      </c>
      <c r="Q63" s="18" t="s">
        <v>327</v>
      </c>
      <c r="R63" s="20" t="s">
        <v>327</v>
      </c>
    </row>
    <row r="64" spans="1:18">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n">
        <v>464.78196465</v>
      </c>
      <c r="N64" s="20" t="n">
        <v>1.64197035</v>
      </c>
      <c r="O64" s="18" t="s">
        <v>327</v>
      </c>
      <c r="P64" s="20" t="s">
        <v>327</v>
      </c>
      <c r="Q64" s="18" t="s">
        <v>327</v>
      </c>
      <c r="R64" s="20" t="s">
        <v>327</v>
      </c>
    </row>
    <row r="65" spans="1:18">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n">
        <v>427.99780567</v>
      </c>
      <c r="N65" s="20" t="n">
        <v>1.97258457</v>
      </c>
      <c r="O65" s="18" t="s">
        <v>327</v>
      </c>
      <c r="P65" s="20" t="s">
        <v>327</v>
      </c>
      <c r="Q65" s="18" t="s">
        <v>327</v>
      </c>
      <c r="R65" s="20" t="s">
        <v>327</v>
      </c>
    </row>
    <row r="66" spans="1:18">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n">
        <v>411.31364817</v>
      </c>
      <c r="N66" s="20" t="n">
        <v>1.02925596</v>
      </c>
      <c r="O66" s="18" t="s">
        <v>327</v>
      </c>
      <c r="P66" s="20" t="s">
        <v>327</v>
      </c>
      <c r="Q66" s="18" t="s">
        <v>327</v>
      </c>
      <c r="R66" s="20" t="s">
        <v>327</v>
      </c>
    </row>
    <row r="67" spans="1:18">
      <c r="A67" s="15" t="s">
        <v>387</v>
      </c>
      <c r="B67" s="17" t="n">
        <v>6971</v>
      </c>
      <c r="C67" s="18">
        <f>(783.0/B67*100)</f>
        <v/>
      </c>
      <c r="D67" s="19" t="n">
        <v>6188</v>
      </c>
      <c r="E67" s="18" t="n">
        <v>397.0176752</v>
      </c>
      <c r="F67" s="20" t="n">
        <v>3.11782406</v>
      </c>
      <c r="G67" s="18" t="n">
        <v>416.57046059</v>
      </c>
      <c r="H67" s="20" t="n">
        <v>2.8701052</v>
      </c>
      <c r="I67" s="18" t="s">
        <v>327</v>
      </c>
      <c r="J67" s="20" t="s">
        <v>327</v>
      </c>
      <c r="K67" s="18" t="s">
        <v>327</v>
      </c>
      <c r="L67" s="20" t="s">
        <v>327</v>
      </c>
      <c r="M67" s="18" t="s">
        <v>327</v>
      </c>
      <c r="N67" s="20" t="s">
        <v>327</v>
      </c>
      <c r="O67" s="18" t="s">
        <v>327</v>
      </c>
      <c r="P67" s="20" t="s">
        <v>327</v>
      </c>
      <c r="Q67" s="18" t="n">
        <v>373.92101753</v>
      </c>
      <c r="R67" s="20" t="n">
        <v>3.07444012</v>
      </c>
    </row>
    <row r="68" spans="1:18">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n">
        <v>417.61113016</v>
      </c>
      <c r="N68" s="20" t="n">
        <v>1.00459041</v>
      </c>
      <c r="O68" s="18" t="s">
        <v>327</v>
      </c>
      <c r="P68" s="20" t="s">
        <v>327</v>
      </c>
      <c r="Q68" s="18" t="s">
        <v>327</v>
      </c>
      <c r="R68" s="20" t="s">
        <v>327</v>
      </c>
    </row>
    <row r="69" spans="1:18">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n">
        <v>434.88486177</v>
      </c>
      <c r="N69" s="20" t="n">
        <v>3.2334538</v>
      </c>
      <c r="O69" s="18" t="s">
        <v>327</v>
      </c>
      <c r="P69" s="20" t="s">
        <v>327</v>
      </c>
      <c r="Q69" s="18" t="s">
        <v>327</v>
      </c>
      <c r="R69" s="20" t="s">
        <v>327</v>
      </c>
    </row>
    <row r="70" spans="1:18">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n">
        <v>486.63104116</v>
      </c>
      <c r="N70" s="20" t="n">
        <v>2.91476757</v>
      </c>
      <c r="O70" s="18" t="s">
        <v>327</v>
      </c>
      <c r="P70" s="20" t="s">
        <v>327</v>
      </c>
      <c r="Q70" s="18" t="s">
        <v>327</v>
      </c>
      <c r="R70" s="20" t="s">
        <v>327</v>
      </c>
    </row>
    <row r="71" spans="1:18">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n">
        <v>555.57467994</v>
      </c>
      <c r="N71" s="20" t="n">
        <v>1.19601801</v>
      </c>
      <c r="O71" s="18" t="s">
        <v>327</v>
      </c>
      <c r="P71" s="20" t="s">
        <v>327</v>
      </c>
      <c r="Q71" s="18" t="s">
        <v>327</v>
      </c>
      <c r="R71" s="20" t="s">
        <v>327</v>
      </c>
    </row>
    <row r="72" spans="1:18">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n">
        <v>532.34745458</v>
      </c>
      <c r="N72" s="20" t="n">
        <v>2.6915596</v>
      </c>
      <c r="O72" s="18" t="s">
        <v>327</v>
      </c>
      <c r="P72" s="20" t="s">
        <v>327</v>
      </c>
      <c r="Q72" s="18" t="s">
        <v>327</v>
      </c>
      <c r="R72" s="20" t="s">
        <v>327</v>
      </c>
    </row>
    <row r="73" spans="1:18">
      <c r="A73" s="15" t="s">
        <v>393</v>
      </c>
      <c r="B73" s="17" t="n">
        <v>8249</v>
      </c>
      <c r="C73" s="18">
        <f>(470.0/B73*100)</f>
        <v/>
      </c>
      <c r="D73" s="19" t="n">
        <v>7779</v>
      </c>
      <c r="E73" s="18" t="n">
        <v>426.44152764</v>
      </c>
      <c r="F73" s="20" t="n">
        <v>3.55956555</v>
      </c>
      <c r="G73" s="18" t="n">
        <v>431.02150142</v>
      </c>
      <c r="H73" s="20" t="n">
        <v>3.50627899</v>
      </c>
      <c r="I73" s="18" t="s">
        <v>327</v>
      </c>
      <c r="J73" s="20" t="s">
        <v>327</v>
      </c>
      <c r="K73" s="18" t="s">
        <v>327</v>
      </c>
      <c r="L73" s="20" t="s">
        <v>327</v>
      </c>
      <c r="M73" s="18" t="s">
        <v>327</v>
      </c>
      <c r="N73" s="20" t="s">
        <v>327</v>
      </c>
      <c r="O73" s="18" t="s">
        <v>327</v>
      </c>
      <c r="P73" s="20" t="s">
        <v>327</v>
      </c>
      <c r="Q73" s="18" t="n">
        <v>401.32393443</v>
      </c>
      <c r="R73" s="20" t="n">
        <v>3.20354139</v>
      </c>
    </row>
    <row r="74" spans="1:18">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n">
        <v>424.59045417</v>
      </c>
      <c r="N74" s="20" t="n">
        <v>1.40919814</v>
      </c>
      <c r="O74" s="18" t="s">
        <v>327</v>
      </c>
      <c r="P74" s="20" t="s">
        <v>327</v>
      </c>
      <c r="Q74" s="18" t="s">
        <v>327</v>
      </c>
      <c r="R74" s="20" t="s">
        <v>327</v>
      </c>
    </row>
    <row r="75" spans="1:18">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n">
        <v>386.40336665</v>
      </c>
      <c r="N75" s="20" t="n">
        <v>2.10436774</v>
      </c>
      <c r="O75" s="18" t="s">
        <v>327</v>
      </c>
      <c r="P75" s="20" t="s">
        <v>327</v>
      </c>
      <c r="Q75" s="18" t="s">
        <v>327</v>
      </c>
      <c r="R75" s="20" t="s">
        <v>327</v>
      </c>
    </row>
    <row r="76" spans="1:18">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n">
        <v>436.73114787</v>
      </c>
      <c r="N76" s="20" t="n">
        <v>2.4226499</v>
      </c>
      <c r="O76" s="18" t="s">
        <v>327</v>
      </c>
      <c r="P76" s="20" t="s">
        <v>327</v>
      </c>
      <c r="Q76" s="18" t="s">
        <v>327</v>
      </c>
      <c r="R76" s="20" t="s">
        <v>327</v>
      </c>
    </row>
    <row r="77" spans="1:18">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n">
        <v>435.36295628</v>
      </c>
      <c r="N77" s="20" t="n">
        <v>2.20087575</v>
      </c>
      <c r="O77" s="18" t="s">
        <v>327</v>
      </c>
      <c r="P77" s="20" t="s">
        <v>327</v>
      </c>
      <c r="Q77" s="18" t="s">
        <v>327</v>
      </c>
      <c r="R77" s="20" t="s">
        <v>327</v>
      </c>
    </row>
    <row r="78" spans="1:18">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n">
        <v>524.64451931</v>
      </c>
      <c r="N78" s="20" t="n">
        <v>3.91006783</v>
      </c>
      <c r="O78" s="18" t="s">
        <v>327</v>
      </c>
      <c r="P78" s="20" t="s">
        <v>327</v>
      </c>
      <c r="Q78" s="18" t="s">
        <v>327</v>
      </c>
      <c r="R78" s="20" t="s">
        <v>327</v>
      </c>
    </row>
    <row customHeight="1" ht="25" r="79" spans="1:18">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n">
        <v>475.18659836</v>
      </c>
      <c r="N79" s="20" t="n">
        <v>6.280552</v>
      </c>
      <c r="O79" s="18" t="s">
        <v>327</v>
      </c>
      <c r="P79" s="20" t="s">
        <v>327</v>
      </c>
      <c r="Q79" s="18" t="s">
        <v>327</v>
      </c>
      <c r="R79" s="20" t="s">
        <v>327</v>
      </c>
    </row>
    <row r="80" spans="1:18">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n">
        <v>456.48357586</v>
      </c>
      <c r="N80" s="20" t="n">
        <v>3.67164431</v>
      </c>
      <c r="O80" s="18" t="s">
        <v>327</v>
      </c>
      <c r="P80" s="20" t="s">
        <v>327</v>
      </c>
      <c r="Q80" s="18" t="s">
        <v>327</v>
      </c>
      <c r="R80" s="20" t="s">
        <v>327</v>
      </c>
    </row>
    <row r="81" spans="1:18">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n">
        <v>442.94752097</v>
      </c>
      <c r="N81" s="20" t="n">
        <v>3.00356581</v>
      </c>
      <c r="O81" s="18" t="s">
        <v>327</v>
      </c>
      <c r="P81" s="20" t="s">
        <v>327</v>
      </c>
      <c r="Q81" s="18" t="s">
        <v>327</v>
      </c>
      <c r="R81" s="20" t="s">
        <v>327</v>
      </c>
    </row>
    <row r="82" spans="1:18">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row>
    <row r="83" spans="1:18">
      <c r="A83" s="3" t="s">
        <v>403</v>
      </c>
    </row>
    <row r="84" spans="1:18">
      <c r="A84" s="23" t="s">
        <v>404</v>
      </c>
    </row>
    <row r="85" spans="1:18">
      <c r="A85" s="23" t="s">
        <v>405</v>
      </c>
    </row>
    <row customHeight="1" ht="30" r="86" spans="1:18">
      <c r="A86" s="23" t="s">
        <v>406</v>
      </c>
    </row>
    <row customHeight="1" ht="30" r="87" spans="1:18">
      <c r="A87" s="23" t="s">
        <v>402</v>
      </c>
    </row>
    <row customHeight="1" ht="30" r="88" spans="1:18">
      <c r="A88" s="23" t="s">
        <v>407</v>
      </c>
    </row>
    <row customHeight="1" ht="30" r="89" spans="1:18">
      <c r="A89" s="23" t="s">
        <v>408</v>
      </c>
    </row>
    <row customHeight="1" ht="30" r="90" spans="1:18">
      <c r="A90" s="23" t="s">
        <v>409</v>
      </c>
    </row>
    <row customHeight="1" ht="30" r="91" spans="1:18">
      <c r="A91" s="23" t="s">
        <v>410</v>
      </c>
    </row>
    <row customHeight="1" ht="30" r="92" spans="1:18">
      <c r="A92" s="23" t="s">
        <v>411</v>
      </c>
    </row>
    <row customHeight="1" ht="30" r="93" spans="1:18">
      <c r="A93" s="23" t="s">
        <v>412</v>
      </c>
    </row>
    <row customHeight="1" ht="30" r="94" spans="1:18">
      <c r="A94" s="23" t="s">
        <v>413</v>
      </c>
    </row>
    <row customHeight="1" ht="30" r="95" spans="1:18">
      <c r="A95" s="23" t="s">
        <v>414</v>
      </c>
    </row>
    <row customHeight="1" ht="30" r="96" spans="1:18">
      <c r="A96" s="23" t="s">
        <v>415</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588</v>
      </c>
    </row>
    <row customHeight="1" ht="30" r="4" spans="1:20">
      <c r="A4" s="6" t="n"/>
      <c r="B4" s="7" t="s">
        <v>311</v>
      </c>
      <c r="C4" s="7" t="s">
        <v>312</v>
      </c>
      <c r="D4" s="8" t="s">
        <v>311</v>
      </c>
      <c r="E4" s="9" t="s">
        <v>589</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(2764.0/B7*100)</f>
        <v/>
      </c>
      <c r="D7" s="19" t="n">
        <v>11766</v>
      </c>
      <c r="E7" s="18" t="n">
        <v>523.84125934</v>
      </c>
      <c r="F7" s="20" t="n">
        <v>1.98582313</v>
      </c>
      <c r="G7" s="18" t="n">
        <v>519.58232376</v>
      </c>
      <c r="H7" s="20" t="n">
        <v>2.7326649</v>
      </c>
      <c r="I7" s="18" t="n">
        <v>507.09253282</v>
      </c>
      <c r="J7" s="20" t="n">
        <v>3.80899251</v>
      </c>
      <c r="K7" s="18" t="s">
        <v>327</v>
      </c>
      <c r="L7" s="20" t="s">
        <v>327</v>
      </c>
      <c r="M7" s="18" t="s">
        <v>327</v>
      </c>
      <c r="N7" s="20" t="s">
        <v>327</v>
      </c>
      <c r="O7" s="18" t="s">
        <v>327</v>
      </c>
      <c r="P7" s="20" t="s">
        <v>327</v>
      </c>
      <c r="Q7" s="18" t="s">
        <v>327</v>
      </c>
      <c r="R7" s="20" t="s">
        <v>327</v>
      </c>
      <c r="S7" s="18" t="n">
        <v>477.35544354</v>
      </c>
      <c r="T7" s="20" t="n">
        <v>4.68087057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(6261.0/B9*100)</f>
        <v/>
      </c>
      <c r="D9" s="19" t="n">
        <v>3390</v>
      </c>
      <c r="E9" s="18" t="n">
        <v>509.10845034</v>
      </c>
      <c r="F9" s="20" t="n">
        <v>4.35135832</v>
      </c>
      <c r="G9" s="18" t="n">
        <v>485.95257373</v>
      </c>
      <c r="H9" s="20" t="n">
        <v>5.70742879</v>
      </c>
      <c r="I9" s="18" t="n">
        <v>449.04919296</v>
      </c>
      <c r="J9" s="20" t="n">
        <v>7.28603541</v>
      </c>
      <c r="K9" s="18" t="s">
        <v>327</v>
      </c>
      <c r="L9" s="20" t="s">
        <v>327</v>
      </c>
      <c r="M9" s="18" t="s">
        <v>327</v>
      </c>
      <c r="N9" s="20" t="s">
        <v>327</v>
      </c>
      <c r="O9" s="18" t="n">
        <v>374.78530698</v>
      </c>
      <c r="P9" s="20" t="n">
        <v>11.62763904</v>
      </c>
      <c r="Q9" s="18" t="s">
        <v>327</v>
      </c>
      <c r="R9" s="20" t="s">
        <v>327</v>
      </c>
      <c r="S9" s="18" t="n">
        <v>428.36207241</v>
      </c>
      <c r="T9" s="20" t="n">
        <v>6.54061088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(226.0/B13*100)</f>
        <v/>
      </c>
      <c r="D13" s="19" t="n">
        <v>6935</v>
      </c>
      <c r="E13" s="18" t="n">
        <v>516.7861914699999</v>
      </c>
      <c r="F13" s="20" t="n">
        <v>2.28149838</v>
      </c>
      <c r="G13" s="18" t="n">
        <v>496.83973179</v>
      </c>
      <c r="H13" s="20" t="n">
        <v>3.67748608</v>
      </c>
      <c r="I13" s="18" t="n">
        <v>476.22984478</v>
      </c>
      <c r="J13" s="20" t="n">
        <v>6.72039801</v>
      </c>
      <c r="K13" s="18" t="s">
        <v>327</v>
      </c>
      <c r="L13" s="20" t="s">
        <v>327</v>
      </c>
      <c r="M13" s="18" t="s">
        <v>327</v>
      </c>
      <c r="N13" s="20" t="s">
        <v>327</v>
      </c>
      <c r="O13" s="18" t="n">
        <v>436.36003517</v>
      </c>
      <c r="P13" s="20" t="n">
        <v>6.43426798</v>
      </c>
      <c r="Q13" s="18" t="s">
        <v>327</v>
      </c>
      <c r="R13" s="20" t="s">
        <v>327</v>
      </c>
      <c r="S13" s="18" t="n">
        <v>423.04435844</v>
      </c>
      <c r="T13" s="20" t="n">
        <v>7.22611761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(1083.0/B17*100)</f>
        <v/>
      </c>
      <c r="D17" s="19" t="n">
        <v>5421</v>
      </c>
      <c r="E17" s="18" t="n">
        <v>529.22159081</v>
      </c>
      <c r="F17" s="20" t="n">
        <v>2.47881689</v>
      </c>
      <c r="G17" s="18" t="n">
        <v>490.1428176</v>
      </c>
      <c r="H17" s="20" t="n">
        <v>5.25347286</v>
      </c>
      <c r="I17" s="18" t="n">
        <v>446.88153359</v>
      </c>
      <c r="J17" s="20" t="n">
        <v>8.596292569999999</v>
      </c>
      <c r="K17" s="18" t="s">
        <v>327</v>
      </c>
      <c r="L17" s="20" t="s">
        <v>327</v>
      </c>
      <c r="M17" s="18" t="s">
        <v>327</v>
      </c>
      <c r="N17" s="20" t="s">
        <v>327</v>
      </c>
      <c r="O17" s="18" t="n">
        <v>360.48925247</v>
      </c>
      <c r="P17" s="20" t="n">
        <v>12.44339086</v>
      </c>
      <c r="Q17" s="18" t="s">
        <v>327</v>
      </c>
      <c r="R17" s="20" t="s">
        <v>327</v>
      </c>
      <c r="S17" s="18" t="n">
        <v>424.93044334</v>
      </c>
      <c r="T17" s="20" t="n">
        <v>11.08582485</v>
      </c>
    </row>
    <row r="18" spans="1:20">
      <c r="A18" s="15" t="s">
        <v>338</v>
      </c>
      <c r="B18" s="17" t="n">
        <v>5532</v>
      </c>
      <c r="C18" s="18">
        <f>(68.0/B18*100)</f>
        <v/>
      </c>
      <c r="D18" s="19" t="n">
        <v>5464</v>
      </c>
      <c r="E18" s="18" t="n">
        <v>466.40018904</v>
      </c>
      <c r="F18" s="20" t="n">
        <v>3.54531034</v>
      </c>
      <c r="G18" s="18" t="n">
        <v>442.06459773</v>
      </c>
      <c r="H18" s="20" t="n">
        <v>5.69588621</v>
      </c>
      <c r="I18" s="18" t="n">
        <v>427.33559685</v>
      </c>
      <c r="J18" s="20" t="n">
        <v>6.95277315</v>
      </c>
      <c r="K18" s="18" t="s">
        <v>327</v>
      </c>
      <c r="L18" s="20" t="s">
        <v>327</v>
      </c>
      <c r="M18" s="18" t="s">
        <v>327</v>
      </c>
      <c r="N18" s="20" t="s">
        <v>327</v>
      </c>
      <c r="O18" s="18" t="s">
        <v>327</v>
      </c>
      <c r="P18" s="20" t="s">
        <v>327</v>
      </c>
      <c r="Q18" s="18" t="s">
        <v>327</v>
      </c>
      <c r="R18" s="20" t="s">
        <v>327</v>
      </c>
      <c r="S18" s="18" t="n">
        <v>399.26819403</v>
      </c>
      <c r="T18" s="20" t="n">
        <v>7.77080469</v>
      </c>
    </row>
    <row r="19" spans="1:20">
      <c r="A19" s="15" t="s">
        <v>339</v>
      </c>
      <c r="B19" s="17" t="n">
        <v>5658</v>
      </c>
      <c r="C19" s="18">
        <f>(390.0/B19*100)</f>
        <v/>
      </c>
      <c r="D19" s="19" t="n">
        <v>5268</v>
      </c>
      <c r="E19" s="18" t="n">
        <v>493.25867854</v>
      </c>
      <c r="F19" s="20" t="n">
        <v>2.6040455</v>
      </c>
      <c r="G19" s="18" t="n">
        <v>456.01269933</v>
      </c>
      <c r="H19" s="20" t="n">
        <v>4.73530259</v>
      </c>
      <c r="I19" s="18" t="n">
        <v>409.01405831</v>
      </c>
      <c r="J19" s="20" t="n">
        <v>6.59043767</v>
      </c>
      <c r="K19" s="18" t="s">
        <v>327</v>
      </c>
      <c r="L19" s="20" t="s">
        <v>327</v>
      </c>
      <c r="M19" s="18" t="s">
        <v>327</v>
      </c>
      <c r="N19" s="20" t="s">
        <v>327</v>
      </c>
      <c r="O19" s="18" t="s">
        <v>327</v>
      </c>
      <c r="P19" s="20" t="s">
        <v>327</v>
      </c>
      <c r="Q19" s="18" t="s">
        <v>327</v>
      </c>
      <c r="R19" s="20" t="s">
        <v>327</v>
      </c>
      <c r="S19" s="18" t="n">
        <v>403.19294735</v>
      </c>
      <c r="T19" s="20" t="n">
        <v>5.76707647</v>
      </c>
    </row>
    <row r="20" spans="1:20">
      <c r="A20" s="15" t="s">
        <v>340</v>
      </c>
      <c r="B20" s="17" t="n">
        <v>3371</v>
      </c>
      <c r="C20" s="18">
        <f>(83.0/B20*100)</f>
        <v/>
      </c>
      <c r="D20" s="19" t="n">
        <v>3288</v>
      </c>
      <c r="E20" s="18" t="n">
        <v>484.05870459</v>
      </c>
      <c r="F20" s="20" t="n">
        <v>2.11484128</v>
      </c>
      <c r="G20" s="18" t="n">
        <v>474.4571144</v>
      </c>
      <c r="H20" s="20" t="n">
        <v>4.00937492</v>
      </c>
      <c r="I20" s="18" t="n">
        <v>460.40275275</v>
      </c>
      <c r="J20" s="20" t="n">
        <v>4.79136446</v>
      </c>
      <c r="K20" s="18" t="s">
        <v>327</v>
      </c>
      <c r="L20" s="20" t="s">
        <v>327</v>
      </c>
      <c r="M20" s="18" t="s">
        <v>327</v>
      </c>
      <c r="N20" s="20" t="s">
        <v>327</v>
      </c>
      <c r="O20" s="18" t="s">
        <v>327</v>
      </c>
      <c r="P20" s="20" t="s">
        <v>327</v>
      </c>
      <c r="Q20" s="18" t="s">
        <v>327</v>
      </c>
      <c r="R20" s="20" t="s">
        <v>327</v>
      </c>
      <c r="S20" s="18" t="n">
        <v>414.52891383</v>
      </c>
      <c r="T20" s="20" t="n">
        <v>6.21275637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(752.0/B23*100)</f>
        <v/>
      </c>
      <c r="D23" s="19" t="n">
        <v>10831</v>
      </c>
      <c r="E23" s="18" t="n">
        <v>494.99413448</v>
      </c>
      <c r="F23" s="20" t="n">
        <v>2.55703646</v>
      </c>
      <c r="G23" s="18" t="n">
        <v>458.4838761</v>
      </c>
      <c r="H23" s="20" t="n">
        <v>4.91307467</v>
      </c>
      <c r="I23" s="18" t="n">
        <v>432.30545487</v>
      </c>
      <c r="J23" s="20" t="n">
        <v>8.679078609999999</v>
      </c>
      <c r="K23" s="18" t="s">
        <v>327</v>
      </c>
      <c r="L23" s="20" t="s">
        <v>327</v>
      </c>
      <c r="M23" s="18" t="s">
        <v>327</v>
      </c>
      <c r="N23" s="20" t="s">
        <v>327</v>
      </c>
      <c r="O23" s="18" t="s">
        <v>327</v>
      </c>
      <c r="P23" s="20" t="s">
        <v>327</v>
      </c>
      <c r="Q23" s="18" t="s">
        <v>327</v>
      </c>
      <c r="R23" s="20" t="s">
        <v>327</v>
      </c>
      <c r="S23" s="18" t="n">
        <v>427.72230843</v>
      </c>
      <c r="T23" s="20" t="n">
        <v>5.07105099</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(40.0/B25*100)</f>
        <v/>
      </c>
      <c r="D25" s="19" t="n">
        <v>5541</v>
      </c>
      <c r="E25" s="18" t="n">
        <v>513.12505162</v>
      </c>
      <c r="F25" s="20" t="n">
        <v>3.16487296</v>
      </c>
      <c r="G25" s="18" t="n">
        <v>527.0628484600001</v>
      </c>
      <c r="H25" s="20" t="n">
        <v>3.88278401</v>
      </c>
      <c r="I25" s="18" t="n">
        <v>519.3249331</v>
      </c>
      <c r="J25" s="20" t="n">
        <v>5.68472744</v>
      </c>
      <c r="K25" s="18" t="s">
        <v>327</v>
      </c>
      <c r="L25" s="20" t="s">
        <v>327</v>
      </c>
      <c r="M25" s="18" t="s">
        <v>327</v>
      </c>
      <c r="N25" s="20" t="s">
        <v>327</v>
      </c>
      <c r="O25" s="18" t="s">
        <v>327</v>
      </c>
      <c r="P25" s="20" t="s">
        <v>327</v>
      </c>
      <c r="Q25" s="18" t="s">
        <v>327</v>
      </c>
      <c r="R25" s="20" t="s">
        <v>327</v>
      </c>
      <c r="S25" s="18" t="n">
        <v>413.57090636</v>
      </c>
      <c r="T25" s="20" t="n">
        <v>14.21070404</v>
      </c>
    </row>
    <row r="26" spans="1:20">
      <c r="A26" s="15" t="s">
        <v>346</v>
      </c>
      <c r="B26" s="17" t="n">
        <v>4869</v>
      </c>
      <c r="C26" s="18">
        <f>(218.0/B26*100)</f>
        <v/>
      </c>
      <c r="D26" s="19" t="n">
        <v>4651</v>
      </c>
      <c r="E26" s="18" t="n">
        <v>500.96531941</v>
      </c>
      <c r="F26" s="20" t="n">
        <v>1.86652465</v>
      </c>
      <c r="G26" s="18" t="n">
        <v>471.19047078</v>
      </c>
      <c r="H26" s="20" t="n">
        <v>3.20948031</v>
      </c>
      <c r="I26" s="18" t="n">
        <v>445.76601283</v>
      </c>
      <c r="J26" s="20" t="n">
        <v>6.70117554</v>
      </c>
      <c r="K26" s="18" t="s">
        <v>327</v>
      </c>
      <c r="L26" s="20" t="s">
        <v>327</v>
      </c>
      <c r="M26" s="18" t="s">
        <v>327</v>
      </c>
      <c r="N26" s="20" t="s">
        <v>327</v>
      </c>
      <c r="O26" s="18" t="s">
        <v>327</v>
      </c>
      <c r="P26" s="20" t="s">
        <v>327</v>
      </c>
      <c r="Q26" s="18" t="s">
        <v>327</v>
      </c>
      <c r="R26" s="20" t="s">
        <v>327</v>
      </c>
      <c r="S26" s="18" t="n">
        <v>438.18747713</v>
      </c>
      <c r="T26" s="20" t="n">
        <v>6.47581722</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(55.0/B32*100)</f>
        <v/>
      </c>
      <c r="D32" s="19" t="n">
        <v>4423</v>
      </c>
      <c r="E32" s="18" t="n">
        <v>509.4781515</v>
      </c>
      <c r="F32" s="20" t="n">
        <v>2.54459694</v>
      </c>
      <c r="G32" s="18" t="n">
        <v>486.28496606</v>
      </c>
      <c r="H32" s="20" t="n">
        <v>5.45144409</v>
      </c>
      <c r="I32" s="18" t="n">
        <v>454.13303804</v>
      </c>
      <c r="J32" s="20" t="n">
        <v>9.36962149</v>
      </c>
      <c r="K32" s="18" t="s">
        <v>327</v>
      </c>
      <c r="L32" s="20" t="s">
        <v>327</v>
      </c>
      <c r="M32" s="18" t="s">
        <v>327</v>
      </c>
      <c r="N32" s="20" t="s">
        <v>327</v>
      </c>
      <c r="O32" s="18" t="s">
        <v>327</v>
      </c>
      <c r="P32" s="20" t="s">
        <v>327</v>
      </c>
      <c r="Q32" s="18" t="s">
        <v>327</v>
      </c>
      <c r="R32" s="20" t="s">
        <v>327</v>
      </c>
      <c r="S32" s="18" t="n">
        <v>440.10293573</v>
      </c>
      <c r="T32" s="20" t="n">
        <v>6.59470132</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(183.0/B34*100)</f>
        <v/>
      </c>
      <c r="D34" s="19" t="n">
        <v>6167</v>
      </c>
      <c r="E34" s="18" t="n">
        <v>480.64318387</v>
      </c>
      <c r="F34" s="20" t="n">
        <v>2.55776253</v>
      </c>
      <c r="G34" s="18" t="n">
        <v>442.89447222</v>
      </c>
      <c r="H34" s="20" t="n">
        <v>4.77613962</v>
      </c>
      <c r="I34" s="18" t="n">
        <v>421.18615222</v>
      </c>
      <c r="J34" s="20" t="n">
        <v>6.51605564</v>
      </c>
      <c r="K34" s="18" t="s">
        <v>327</v>
      </c>
      <c r="L34" s="20" t="s">
        <v>327</v>
      </c>
      <c r="M34" s="18" t="s">
        <v>327</v>
      </c>
      <c r="N34" s="20" t="s">
        <v>327</v>
      </c>
      <c r="O34" s="18" t="n">
        <v>306.56969545</v>
      </c>
      <c r="P34" s="20" t="n">
        <v>10.27624616</v>
      </c>
      <c r="Q34" s="18" t="s">
        <v>327</v>
      </c>
      <c r="R34" s="20" t="s">
        <v>327</v>
      </c>
      <c r="S34" s="18" t="n">
        <v>415.22584688</v>
      </c>
      <c r="T34" s="20" t="n">
        <v>5.83660883</v>
      </c>
    </row>
    <row r="35" spans="1:20">
      <c r="A35" s="15" t="s">
        <v>355</v>
      </c>
      <c r="B35" s="17" t="n">
        <v>6406</v>
      </c>
      <c r="C35" s="18">
        <f>(168.0/B35*100)</f>
        <v/>
      </c>
      <c r="D35" s="19" t="n">
        <v>6238</v>
      </c>
      <c r="E35" s="18" t="n">
        <v>525.94483029</v>
      </c>
      <c r="F35" s="20" t="n">
        <v>1.53763962</v>
      </c>
      <c r="G35" s="18" t="n">
        <v>489.51133472</v>
      </c>
      <c r="H35" s="20" t="n">
        <v>5.92285349</v>
      </c>
      <c r="I35" s="18" t="n">
        <v>458.92494657</v>
      </c>
      <c r="J35" s="20" t="n">
        <v>9.19981917</v>
      </c>
      <c r="K35" s="18" t="s">
        <v>327</v>
      </c>
      <c r="L35" s="20" t="s">
        <v>327</v>
      </c>
      <c r="M35" s="18" t="s">
        <v>327</v>
      </c>
      <c r="N35" s="20" t="s">
        <v>327</v>
      </c>
      <c r="O35" s="18" t="n">
        <v>374.85244494</v>
      </c>
      <c r="P35" s="20" t="n">
        <v>5.84040672</v>
      </c>
      <c r="Q35" s="18" t="s">
        <v>327</v>
      </c>
      <c r="R35" s="20" t="s">
        <v>327</v>
      </c>
      <c r="S35" s="18" t="n">
        <v>456.63745629</v>
      </c>
      <c r="T35" s="20" t="n">
        <v>5.13888425</v>
      </c>
    </row>
    <row r="36" spans="1:20">
      <c r="A36" s="15" t="s">
        <v>356</v>
      </c>
      <c r="B36" s="17" t="n">
        <v>6736</v>
      </c>
      <c r="C36" s="18">
        <f>(191.0/B36*100)</f>
        <v/>
      </c>
      <c r="D36" s="19" t="n">
        <v>6545</v>
      </c>
      <c r="E36" s="18" t="n">
        <v>505.06655803</v>
      </c>
      <c r="F36" s="20" t="n">
        <v>2.0971669</v>
      </c>
      <c r="G36" s="18" t="n">
        <v>471.33911837</v>
      </c>
      <c r="H36" s="20" t="n">
        <v>3.8061899</v>
      </c>
      <c r="I36" s="18" t="n">
        <v>471.30317848</v>
      </c>
      <c r="J36" s="20" t="n">
        <v>6.70283681</v>
      </c>
      <c r="K36" s="18" t="s">
        <v>327</v>
      </c>
      <c r="L36" s="20" t="s">
        <v>327</v>
      </c>
      <c r="M36" s="18" t="s">
        <v>327</v>
      </c>
      <c r="N36" s="20" t="s">
        <v>327</v>
      </c>
      <c r="O36" s="18" t="s">
        <v>327</v>
      </c>
      <c r="P36" s="20" t="s">
        <v>327</v>
      </c>
      <c r="Q36" s="18" t="s">
        <v>327</v>
      </c>
      <c r="R36" s="20" t="s">
        <v>327</v>
      </c>
      <c r="S36" s="18" t="n">
        <v>437.93017019</v>
      </c>
      <c r="T36" s="20" t="n">
        <v>6.50171947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(5856.0/B40*100)</f>
        <v/>
      </c>
      <c r="D40" s="19" t="n">
        <v>8301</v>
      </c>
      <c r="E40" s="18" t="n">
        <v>526.0638814</v>
      </c>
      <c r="F40" s="20" t="n">
        <v>2.92887695</v>
      </c>
      <c r="G40" s="18" t="n">
        <v>515.95812805</v>
      </c>
      <c r="H40" s="20" t="n">
        <v>5.3551001</v>
      </c>
      <c r="I40" s="18" t="n">
        <v>495.21690408</v>
      </c>
      <c r="J40" s="20" t="n">
        <v>5.80304439</v>
      </c>
      <c r="K40" s="18" t="s">
        <v>327</v>
      </c>
      <c r="L40" s="20" t="s">
        <v>327</v>
      </c>
      <c r="M40" s="18" t="s">
        <v>327</v>
      </c>
      <c r="N40" s="20" t="s">
        <v>327</v>
      </c>
      <c r="O40" s="18" t="n">
        <v>496.75531263</v>
      </c>
      <c r="P40" s="20" t="n">
        <v>2.35939816</v>
      </c>
      <c r="Q40" s="18" t="s">
        <v>327</v>
      </c>
      <c r="R40" s="20" t="s">
        <v>327</v>
      </c>
      <c r="S40" s="18" t="n">
        <v>430.47655919</v>
      </c>
      <c r="T40" s="20" t="n">
        <v>5.6378597</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(404.0/B47*100)</f>
        <v/>
      </c>
      <c r="D47" s="19" t="n">
        <v>5524</v>
      </c>
      <c r="E47" s="18" t="n">
        <v>477.91829666</v>
      </c>
      <c r="F47" s="20" t="n">
        <v>4.13605613</v>
      </c>
      <c r="G47" s="18" t="n">
        <v>420.49669442</v>
      </c>
      <c r="H47" s="20" t="n">
        <v>5.25509286</v>
      </c>
      <c r="I47" s="18" t="n">
        <v>399.08698539</v>
      </c>
      <c r="J47" s="20" t="n">
        <v>6.1017692</v>
      </c>
      <c r="K47" s="18" t="s">
        <v>327</v>
      </c>
      <c r="L47" s="20" t="s">
        <v>327</v>
      </c>
      <c r="M47" s="18" t="s">
        <v>327</v>
      </c>
      <c r="N47" s="20" t="s">
        <v>327</v>
      </c>
      <c r="O47" s="18" t="s">
        <v>327</v>
      </c>
      <c r="P47" s="20" t="s">
        <v>327</v>
      </c>
      <c r="Q47" s="18" t="s">
        <v>327</v>
      </c>
      <c r="R47" s="20" t="s">
        <v>327</v>
      </c>
      <c r="S47" s="18" t="n">
        <v>392.39399338</v>
      </c>
      <c r="T47" s="20" t="n">
        <v>5.16627661</v>
      </c>
    </row>
    <row r="48" spans="1:20">
      <c r="A48" s="15" t="s">
        <v>368</v>
      </c>
      <c r="B48" s="17" t="n">
        <v>9841</v>
      </c>
      <c r="C48" s="18">
        <f>(37.0/B48*100)</f>
        <v/>
      </c>
      <c r="D48" s="19" t="n">
        <v>9804</v>
      </c>
      <c r="E48" s="18" t="n">
        <v>524.5547235400001</v>
      </c>
      <c r="F48" s="20" t="n">
        <v>4.98256061</v>
      </c>
      <c r="G48" s="18" t="n">
        <v>514.48569948</v>
      </c>
      <c r="H48" s="20" t="n">
        <v>5.03574975</v>
      </c>
      <c r="I48" s="18" t="n">
        <v>489.95750765</v>
      </c>
      <c r="J48" s="20" t="n">
        <v>6.04872842</v>
      </c>
      <c r="K48" s="18" t="s">
        <v>327</v>
      </c>
      <c r="L48" s="20" t="s">
        <v>327</v>
      </c>
      <c r="M48" s="18" t="s">
        <v>327</v>
      </c>
      <c r="N48" s="20" t="s">
        <v>327</v>
      </c>
      <c r="O48" s="18" t="s">
        <v>327</v>
      </c>
      <c r="P48" s="20" t="s">
        <v>327</v>
      </c>
      <c r="Q48" s="18" t="s">
        <v>327</v>
      </c>
      <c r="R48" s="20" t="s">
        <v>327</v>
      </c>
      <c r="S48" s="18" t="n">
        <v>457.74919335</v>
      </c>
      <c r="T48" s="20" t="n">
        <v>19.33336504</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(182.0/B52*100)</f>
        <v/>
      </c>
      <c r="D52" s="19" t="n">
        <v>5627</v>
      </c>
      <c r="E52" s="18" t="n">
        <v>486.51683608</v>
      </c>
      <c r="F52" s="20" t="n">
        <v>2.36757449</v>
      </c>
      <c r="G52" s="18" t="n">
        <v>457.20639283</v>
      </c>
      <c r="H52" s="20" t="n">
        <v>5.27133756</v>
      </c>
      <c r="I52" s="18" t="n">
        <v>421.67841049</v>
      </c>
      <c r="J52" s="20" t="n">
        <v>7.57601709</v>
      </c>
      <c r="K52" s="18" t="s">
        <v>327</v>
      </c>
      <c r="L52" s="20" t="s">
        <v>327</v>
      </c>
      <c r="M52" s="18" t="s">
        <v>327</v>
      </c>
      <c r="N52" s="20" t="s">
        <v>327</v>
      </c>
      <c r="O52" s="18" t="s">
        <v>327</v>
      </c>
      <c r="P52" s="20" t="s">
        <v>327</v>
      </c>
      <c r="Q52" s="18" t="s">
        <v>327</v>
      </c>
      <c r="R52" s="20" t="s">
        <v>327</v>
      </c>
      <c r="S52" s="18" t="n">
        <v>414.76276597</v>
      </c>
      <c r="T52" s="20" t="n">
        <v>4.62339705</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(101.0/B56*100)</f>
        <v/>
      </c>
      <c r="D56" s="19" t="n">
        <v>5258</v>
      </c>
      <c r="E56" s="18" t="n">
        <v>529.01348063</v>
      </c>
      <c r="F56" s="20" t="n">
        <v>2.59563524</v>
      </c>
      <c r="G56" s="18" t="n">
        <v>510.39998682</v>
      </c>
      <c r="H56" s="20" t="n">
        <v>4.21530571</v>
      </c>
      <c r="I56" s="18" t="n">
        <v>495.78834491</v>
      </c>
      <c r="J56" s="20" t="n">
        <v>6.79886474</v>
      </c>
      <c r="K56" s="18" t="s">
        <v>327</v>
      </c>
      <c r="L56" s="20" t="s">
        <v>327</v>
      </c>
      <c r="M56" s="18" t="s">
        <v>327</v>
      </c>
      <c r="N56" s="20" t="s">
        <v>327</v>
      </c>
      <c r="O56" s="18" t="s">
        <v>327</v>
      </c>
      <c r="P56" s="20" t="s">
        <v>327</v>
      </c>
      <c r="Q56" s="18" t="s">
        <v>327</v>
      </c>
      <c r="R56" s="20" t="s">
        <v>327</v>
      </c>
      <c r="S56" s="18" t="n">
        <v>448.74610154</v>
      </c>
      <c r="T56" s="20" t="n">
        <v>12.21758572</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(362.0/B61*100)</f>
        <v/>
      </c>
      <c r="D61" s="19" t="n">
        <v>6163</v>
      </c>
      <c r="E61" s="18" t="n">
        <v>493.73005016</v>
      </c>
      <c r="F61" s="20" t="n">
        <v>2.54255814</v>
      </c>
      <c r="G61" s="18" t="n">
        <v>457.14667208</v>
      </c>
      <c r="H61" s="20" t="n">
        <v>4.6600727</v>
      </c>
      <c r="I61" s="18" t="n">
        <v>437.73714321</v>
      </c>
      <c r="J61" s="20" t="n">
        <v>5.48335682</v>
      </c>
      <c r="K61" s="18" t="s">
        <v>327</v>
      </c>
      <c r="L61" s="20" t="s">
        <v>327</v>
      </c>
      <c r="M61" s="18" t="s">
        <v>327</v>
      </c>
      <c r="N61" s="20" t="s">
        <v>327</v>
      </c>
      <c r="O61" s="18" t="s">
        <v>327</v>
      </c>
      <c r="P61" s="20" t="s">
        <v>327</v>
      </c>
      <c r="Q61" s="18" t="s">
        <v>327</v>
      </c>
      <c r="R61" s="20" t="s">
        <v>327</v>
      </c>
      <c r="S61" s="18" t="n">
        <v>412.59715953</v>
      </c>
      <c r="T61" s="20" t="n">
        <v>5.59485907</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(823.0/B67*100)</f>
        <v/>
      </c>
      <c r="D67" s="19" t="n">
        <v>6148</v>
      </c>
      <c r="E67" s="18" t="n">
        <v>412.47761911</v>
      </c>
      <c r="F67" s="20" t="n">
        <v>3.08269775</v>
      </c>
      <c r="G67" s="18" t="n">
        <v>394.25714348</v>
      </c>
      <c r="H67" s="20" t="n">
        <v>2.72252819</v>
      </c>
      <c r="I67" s="18" t="n">
        <v>408.59082684</v>
      </c>
      <c r="J67" s="20" t="n">
        <v>3.90009485</v>
      </c>
      <c r="K67" s="18" t="s">
        <v>327</v>
      </c>
      <c r="L67" s="20" t="s">
        <v>327</v>
      </c>
      <c r="M67" s="18" t="s">
        <v>327</v>
      </c>
      <c r="N67" s="20" t="s">
        <v>327</v>
      </c>
      <c r="O67" s="18" t="s">
        <v>327</v>
      </c>
      <c r="P67" s="20" t="s">
        <v>327</v>
      </c>
      <c r="Q67" s="18" t="s">
        <v>327</v>
      </c>
      <c r="R67" s="20" t="s">
        <v>327</v>
      </c>
      <c r="S67" s="18" t="n">
        <v>360.16988184</v>
      </c>
      <c r="T67" s="20" t="n">
        <v>4.66186633</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(477.0/B73*100)</f>
        <v/>
      </c>
      <c r="D73" s="19" t="n">
        <v>7772</v>
      </c>
      <c r="E73" s="18" t="n">
        <v>432.40673627</v>
      </c>
      <c r="F73" s="20" t="n">
        <v>3.19665843</v>
      </c>
      <c r="G73" s="18" t="n">
        <v>413.61600706</v>
      </c>
      <c r="H73" s="20" t="n">
        <v>3.38860122</v>
      </c>
      <c r="I73" s="18" t="n">
        <v>401.50798446</v>
      </c>
      <c r="J73" s="20" t="n">
        <v>3.97843704</v>
      </c>
      <c r="K73" s="18" t="s">
        <v>327</v>
      </c>
      <c r="L73" s="20" t="s">
        <v>327</v>
      </c>
      <c r="M73" s="18" t="s">
        <v>327</v>
      </c>
      <c r="N73" s="20" t="s">
        <v>327</v>
      </c>
      <c r="O73" s="18" t="s">
        <v>327</v>
      </c>
      <c r="P73" s="20" t="s">
        <v>327</v>
      </c>
      <c r="Q73" s="18" t="s">
        <v>327</v>
      </c>
      <c r="R73" s="20" t="s">
        <v>327</v>
      </c>
      <c r="S73" s="18" t="n">
        <v>389.66802961</v>
      </c>
      <c r="T73" s="20" t="n">
        <v>6.28392702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592</v>
      </c>
    </row>
    <row customHeight="1" ht="30" r="4" spans="1:20">
      <c r="A4" s="6" t="n"/>
      <c r="B4" s="7" t="s">
        <v>311</v>
      </c>
      <c r="C4" s="7" t="s">
        <v>312</v>
      </c>
      <c r="D4" s="8" t="s">
        <v>311</v>
      </c>
      <c r="E4" s="9" t="s">
        <v>593</v>
      </c>
      <c r="F4" s="10" t="n"/>
      <c r="G4" s="9" t="s">
        <v>590</v>
      </c>
      <c r="H4" s="10" t="n"/>
      <c r="I4" s="9" t="s">
        <v>591</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(2782.0/B7*100)</f>
        <v/>
      </c>
      <c r="D7" s="19" t="n">
        <v>11748</v>
      </c>
      <c r="E7" s="18" t="n">
        <v>528.75609415</v>
      </c>
      <c r="F7" s="20" t="n">
        <v>1.69910411</v>
      </c>
      <c r="G7" s="18" t="n">
        <v>500.99176601</v>
      </c>
      <c r="H7" s="20" t="n">
        <v>3.63020429</v>
      </c>
      <c r="I7" s="18" t="n">
        <v>479.25262202</v>
      </c>
      <c r="J7" s="20" t="n">
        <v>5.54419288</v>
      </c>
      <c r="K7" s="18" t="s">
        <v>327</v>
      </c>
      <c r="L7" s="20" t="s">
        <v>327</v>
      </c>
      <c r="M7" s="18" t="s">
        <v>327</v>
      </c>
      <c r="N7" s="20" t="s">
        <v>327</v>
      </c>
      <c r="O7" s="18" t="s">
        <v>327</v>
      </c>
      <c r="P7" s="20" t="s">
        <v>327</v>
      </c>
      <c r="Q7" s="18" t="s">
        <v>327</v>
      </c>
      <c r="R7" s="20" t="s">
        <v>327</v>
      </c>
      <c r="S7" s="18" t="n">
        <v>476.29316959</v>
      </c>
      <c r="T7" s="20" t="n">
        <v>4.43027765</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(6264.0/B9*100)</f>
        <v/>
      </c>
      <c r="D9" s="19" t="n">
        <v>3387</v>
      </c>
      <c r="E9" s="18" t="n">
        <v>507.25351067</v>
      </c>
      <c r="F9" s="20" t="n">
        <v>4.21210623</v>
      </c>
      <c r="G9" s="18" t="n">
        <v>452.68021072</v>
      </c>
      <c r="H9" s="20" t="n">
        <v>5.65777403</v>
      </c>
      <c r="I9" s="18" t="n">
        <v>428.74874099</v>
      </c>
      <c r="J9" s="20" t="n">
        <v>7.57360141</v>
      </c>
      <c r="K9" s="18" t="s">
        <v>327</v>
      </c>
      <c r="L9" s="20" t="s">
        <v>327</v>
      </c>
      <c r="M9" s="18" t="s">
        <v>327</v>
      </c>
      <c r="N9" s="20" t="s">
        <v>327</v>
      </c>
      <c r="O9" s="18" t="n">
        <v>374.78530698</v>
      </c>
      <c r="P9" s="20" t="n">
        <v>11.62763904</v>
      </c>
      <c r="Q9" s="18" t="s">
        <v>327</v>
      </c>
      <c r="R9" s="20" t="s">
        <v>327</v>
      </c>
      <c r="S9" s="18" t="n">
        <v>424.36106534</v>
      </c>
      <c r="T9" s="20" t="n">
        <v>6.85660388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(228.0/B13*100)</f>
        <v/>
      </c>
      <c r="D13" s="19" t="n">
        <v>6933</v>
      </c>
      <c r="E13" s="18" t="n">
        <v>513.10255837</v>
      </c>
      <c r="F13" s="20" t="n">
        <v>2.1897216</v>
      </c>
      <c r="G13" s="18" t="n">
        <v>503.45509426</v>
      </c>
      <c r="H13" s="20" t="n">
        <v>4.48216287</v>
      </c>
      <c r="I13" s="18" t="n">
        <v>467.24210823</v>
      </c>
      <c r="J13" s="20" t="n">
        <v>10.66562246</v>
      </c>
      <c r="K13" s="18" t="s">
        <v>327</v>
      </c>
      <c r="L13" s="20" t="s">
        <v>327</v>
      </c>
      <c r="M13" s="18" t="s">
        <v>327</v>
      </c>
      <c r="N13" s="20" t="s">
        <v>327</v>
      </c>
      <c r="O13" s="18" t="n">
        <v>436.36003517</v>
      </c>
      <c r="P13" s="20" t="n">
        <v>6.43426798</v>
      </c>
      <c r="Q13" s="18" t="s">
        <v>327</v>
      </c>
      <c r="R13" s="20" t="s">
        <v>327</v>
      </c>
      <c r="S13" s="18" t="n">
        <v>418.46702067</v>
      </c>
      <c r="T13" s="20" t="n">
        <v>7.51912821</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(1099.0/B17*100)</f>
        <v/>
      </c>
      <c r="D17" s="19" t="n">
        <v>5405</v>
      </c>
      <c r="E17" s="18" t="n">
        <v>527.91565256</v>
      </c>
      <c r="F17" s="20" t="n">
        <v>2.56807457</v>
      </c>
      <c r="G17" s="18" t="n">
        <v>499.14343601</v>
      </c>
      <c r="H17" s="20" t="n">
        <v>5.25569861</v>
      </c>
      <c r="I17" s="18" t="n">
        <v>483.83032377</v>
      </c>
      <c r="J17" s="20" t="n">
        <v>7.99280387</v>
      </c>
      <c r="K17" s="18" t="s">
        <v>327</v>
      </c>
      <c r="L17" s="20" t="s">
        <v>327</v>
      </c>
      <c r="M17" s="18" t="s">
        <v>327</v>
      </c>
      <c r="N17" s="20" t="s">
        <v>327</v>
      </c>
      <c r="O17" s="18" t="n">
        <v>360.48925247</v>
      </c>
      <c r="P17" s="20" t="n">
        <v>12.44339086</v>
      </c>
      <c r="Q17" s="18" t="s">
        <v>327</v>
      </c>
      <c r="R17" s="20" t="s">
        <v>327</v>
      </c>
      <c r="S17" s="18" t="n">
        <v>420.02856224</v>
      </c>
      <c r="T17" s="20" t="n">
        <v>10.15362378</v>
      </c>
    </row>
    <row r="18" spans="1:20">
      <c r="A18" s="15" t="s">
        <v>338</v>
      </c>
      <c r="B18" s="17" t="n">
        <v>5532</v>
      </c>
      <c r="C18" s="18">
        <f>(68.0/B18*100)</f>
        <v/>
      </c>
      <c r="D18" s="19" t="n">
        <v>5464</v>
      </c>
      <c r="E18" s="18" t="n">
        <v>466.87699352</v>
      </c>
      <c r="F18" s="20" t="n">
        <v>3.32331658</v>
      </c>
      <c r="G18" s="18" t="n">
        <v>418.53314945</v>
      </c>
      <c r="H18" s="20" t="n">
        <v>6.83208828</v>
      </c>
      <c r="I18" s="18" t="n">
        <v>392.47368289</v>
      </c>
      <c r="J18" s="20" t="n">
        <v>10.74350209</v>
      </c>
      <c r="K18" s="18" t="s">
        <v>327</v>
      </c>
      <c r="L18" s="20" t="s">
        <v>327</v>
      </c>
      <c r="M18" s="18" t="s">
        <v>327</v>
      </c>
      <c r="N18" s="20" t="s">
        <v>327</v>
      </c>
      <c r="O18" s="18" t="s">
        <v>327</v>
      </c>
      <c r="P18" s="20" t="s">
        <v>327</v>
      </c>
      <c r="Q18" s="18" t="s">
        <v>327</v>
      </c>
      <c r="R18" s="20" t="s">
        <v>327</v>
      </c>
      <c r="S18" s="18" t="n">
        <v>394.7208199</v>
      </c>
      <c r="T18" s="20" t="n">
        <v>8.04310896</v>
      </c>
    </row>
    <row r="19" spans="1:20">
      <c r="A19" s="15" t="s">
        <v>339</v>
      </c>
      <c r="B19" s="17" t="n">
        <v>5658</v>
      </c>
      <c r="C19" s="18">
        <f>(405.0/B19*100)</f>
        <v/>
      </c>
      <c r="D19" s="19" t="n">
        <v>5253</v>
      </c>
      <c r="E19" s="18" t="n">
        <v>488.83475935</v>
      </c>
      <c r="F19" s="20" t="n">
        <v>2.62286196</v>
      </c>
      <c r="G19" s="18" t="n">
        <v>476.9785651</v>
      </c>
      <c r="H19" s="20" t="n">
        <v>5.43556889</v>
      </c>
      <c r="I19" s="18" t="n">
        <v>415.37571432</v>
      </c>
      <c r="J19" s="20" t="n">
        <v>8.457926179999999</v>
      </c>
      <c r="K19" s="18" t="s">
        <v>327</v>
      </c>
      <c r="L19" s="20" t="s">
        <v>327</v>
      </c>
      <c r="M19" s="18" t="s">
        <v>327</v>
      </c>
      <c r="N19" s="20" t="s">
        <v>327</v>
      </c>
      <c r="O19" s="18" t="s">
        <v>327</v>
      </c>
      <c r="P19" s="20" t="s">
        <v>327</v>
      </c>
      <c r="Q19" s="18" t="s">
        <v>327</v>
      </c>
      <c r="R19" s="20" t="s">
        <v>327</v>
      </c>
      <c r="S19" s="18" t="n">
        <v>391.94272814</v>
      </c>
      <c r="T19" s="20" t="n">
        <v>5.66717966</v>
      </c>
    </row>
    <row r="20" spans="1:20">
      <c r="A20" s="15" t="s">
        <v>340</v>
      </c>
      <c r="B20" s="17" t="n">
        <v>3371</v>
      </c>
      <c r="C20" s="18">
        <f>(83.0/B20*100)</f>
        <v/>
      </c>
      <c r="D20" s="19" t="n">
        <v>3288</v>
      </c>
      <c r="E20" s="18" t="n">
        <v>482.43444598</v>
      </c>
      <c r="F20" s="20" t="n">
        <v>1.85804018</v>
      </c>
      <c r="G20" s="18" t="n">
        <v>464.56232925</v>
      </c>
      <c r="H20" s="20" t="n">
        <v>5.57720574</v>
      </c>
      <c r="I20" s="18" t="n">
        <v>439.9934779</v>
      </c>
      <c r="J20" s="20" t="n">
        <v>11.04591999</v>
      </c>
      <c r="K20" s="18" t="s">
        <v>327</v>
      </c>
      <c r="L20" s="20" t="s">
        <v>327</v>
      </c>
      <c r="M20" s="18" t="s">
        <v>327</v>
      </c>
      <c r="N20" s="20" t="s">
        <v>327</v>
      </c>
      <c r="O20" s="18" t="s">
        <v>327</v>
      </c>
      <c r="P20" s="20" t="s">
        <v>327</v>
      </c>
      <c r="Q20" s="18" t="s">
        <v>327</v>
      </c>
      <c r="R20" s="20" t="s">
        <v>327</v>
      </c>
      <c r="S20" s="18" t="n">
        <v>410.62922319</v>
      </c>
      <c r="T20" s="20" t="n">
        <v>5.5405675</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(758.0/B23*100)</f>
        <v/>
      </c>
      <c r="D23" s="19" t="n">
        <v>10825</v>
      </c>
      <c r="E23" s="18" t="n">
        <v>492.73732634</v>
      </c>
      <c r="F23" s="20" t="n">
        <v>2.628161</v>
      </c>
      <c r="G23" s="18" t="n">
        <v>441.28488908</v>
      </c>
      <c r="H23" s="20" t="n">
        <v>5.92216564</v>
      </c>
      <c r="I23" s="18" t="n">
        <v>412.49212197</v>
      </c>
      <c r="J23" s="20" t="n">
        <v>10.75940466</v>
      </c>
      <c r="K23" s="18" t="s">
        <v>327</v>
      </c>
      <c r="L23" s="20" t="s">
        <v>327</v>
      </c>
      <c r="M23" s="18" t="s">
        <v>327</v>
      </c>
      <c r="N23" s="20" t="s">
        <v>327</v>
      </c>
      <c r="O23" s="18" t="s">
        <v>327</v>
      </c>
      <c r="P23" s="20" t="s">
        <v>327</v>
      </c>
      <c r="Q23" s="18" t="s">
        <v>327</v>
      </c>
      <c r="R23" s="20" t="s">
        <v>327</v>
      </c>
      <c r="S23" s="18" t="n">
        <v>425.56162409</v>
      </c>
      <c r="T23" s="20" t="n">
        <v>5.18658561</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(40.0/B25*100)</f>
        <v/>
      </c>
      <c r="D25" s="19" t="n">
        <v>5541</v>
      </c>
      <c r="E25" s="18" t="n">
        <v>519.00359717</v>
      </c>
      <c r="F25" s="20" t="n">
        <v>3.04180572</v>
      </c>
      <c r="G25" s="18" t="n">
        <v>503.89611268</v>
      </c>
      <c r="H25" s="20" t="n">
        <v>7.2420669</v>
      </c>
      <c r="I25" s="18" t="n">
        <v>480.79573848</v>
      </c>
      <c r="J25" s="20" t="n">
        <v>17.10273619</v>
      </c>
      <c r="K25" s="18" t="s">
        <v>327</v>
      </c>
      <c r="L25" s="20" t="s">
        <v>327</v>
      </c>
      <c r="M25" s="18" t="s">
        <v>327</v>
      </c>
      <c r="N25" s="20" t="s">
        <v>327</v>
      </c>
      <c r="O25" s="18" t="s">
        <v>327</v>
      </c>
      <c r="P25" s="20" t="s">
        <v>327</v>
      </c>
      <c r="Q25" s="18" t="s">
        <v>327</v>
      </c>
      <c r="R25" s="20" t="s">
        <v>327</v>
      </c>
      <c r="S25" s="18" t="n">
        <v>413.85212844</v>
      </c>
      <c r="T25" s="20" t="n">
        <v>15.37419274</v>
      </c>
    </row>
    <row r="26" spans="1:20">
      <c r="A26" s="15" t="s">
        <v>346</v>
      </c>
      <c r="B26" s="17" t="n">
        <v>4869</v>
      </c>
      <c r="C26" s="18">
        <f>(219.0/B26*100)</f>
        <v/>
      </c>
      <c r="D26" s="19" t="n">
        <v>4650</v>
      </c>
      <c r="E26" s="18" t="n">
        <v>492.54311773</v>
      </c>
      <c r="F26" s="20" t="n">
        <v>2.01308067</v>
      </c>
      <c r="G26" s="18" t="n">
        <v>496.78673472</v>
      </c>
      <c r="H26" s="20" t="n">
        <v>3.26266535</v>
      </c>
      <c r="I26" s="18" t="n">
        <v>471.84399425</v>
      </c>
      <c r="J26" s="20" t="n">
        <v>7.4753225</v>
      </c>
      <c r="K26" s="18" t="s">
        <v>327</v>
      </c>
      <c r="L26" s="20" t="s">
        <v>327</v>
      </c>
      <c r="M26" s="18" t="s">
        <v>327</v>
      </c>
      <c r="N26" s="20" t="s">
        <v>327</v>
      </c>
      <c r="O26" s="18" t="s">
        <v>327</v>
      </c>
      <c r="P26" s="20" t="s">
        <v>327</v>
      </c>
      <c r="Q26" s="18" t="s">
        <v>327</v>
      </c>
      <c r="R26" s="20" t="s">
        <v>327</v>
      </c>
      <c r="S26" s="18" t="n">
        <v>439.14420392</v>
      </c>
      <c r="T26" s="20" t="n">
        <v>6.32112616</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(55.0/B32*100)</f>
        <v/>
      </c>
      <c r="D32" s="19" t="n">
        <v>4423</v>
      </c>
      <c r="E32" s="18" t="n">
        <v>509.39797961</v>
      </c>
      <c r="F32" s="20" t="n">
        <v>2.44329029</v>
      </c>
      <c r="G32" s="18" t="n">
        <v>447.69468538</v>
      </c>
      <c r="H32" s="20" t="n">
        <v>6.61415353</v>
      </c>
      <c r="I32" s="18" t="n">
        <v>426.62826263</v>
      </c>
      <c r="J32" s="20" t="n">
        <v>10.77344537</v>
      </c>
      <c r="K32" s="18" t="s">
        <v>327</v>
      </c>
      <c r="L32" s="20" t="s">
        <v>327</v>
      </c>
      <c r="M32" s="18" t="s">
        <v>327</v>
      </c>
      <c r="N32" s="20" t="s">
        <v>327</v>
      </c>
      <c r="O32" s="18" t="s">
        <v>327</v>
      </c>
      <c r="P32" s="20" t="s">
        <v>327</v>
      </c>
      <c r="Q32" s="18" t="s">
        <v>327</v>
      </c>
      <c r="R32" s="20" t="s">
        <v>327</v>
      </c>
      <c r="S32" s="18" t="n">
        <v>440.72158355</v>
      </c>
      <c r="T32" s="20" t="n">
        <v>6.85907384</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(188.0/B34*100)</f>
        <v/>
      </c>
      <c r="D34" s="19" t="n">
        <v>6162</v>
      </c>
      <c r="E34" s="18" t="n">
        <v>479.57395948</v>
      </c>
      <c r="F34" s="20" t="n">
        <v>2.4429932</v>
      </c>
      <c r="G34" s="18" t="n">
        <v>443.34572872</v>
      </c>
      <c r="H34" s="20" t="n">
        <v>4.71965132</v>
      </c>
      <c r="I34" s="18" t="n">
        <v>410.51401565</v>
      </c>
      <c r="J34" s="20" t="n">
        <v>7.65654097</v>
      </c>
      <c r="K34" s="18" t="s">
        <v>327</v>
      </c>
      <c r="L34" s="20" t="s">
        <v>327</v>
      </c>
      <c r="M34" s="18" t="s">
        <v>327</v>
      </c>
      <c r="N34" s="20" t="s">
        <v>327</v>
      </c>
      <c r="O34" s="18" t="n">
        <v>306.56969545</v>
      </c>
      <c r="P34" s="20" t="n">
        <v>10.27624616</v>
      </c>
      <c r="Q34" s="18" t="s">
        <v>327</v>
      </c>
      <c r="R34" s="20" t="s">
        <v>327</v>
      </c>
      <c r="S34" s="18" t="n">
        <v>415.0597324</v>
      </c>
      <c r="T34" s="20" t="n">
        <v>5.88901051</v>
      </c>
    </row>
    <row r="35" spans="1:20">
      <c r="A35" s="15" t="s">
        <v>355</v>
      </c>
      <c r="B35" s="17" t="n">
        <v>6406</v>
      </c>
      <c r="C35" s="18">
        <f>(169.0/B35*100)</f>
        <v/>
      </c>
      <c r="D35" s="19" t="n">
        <v>6237</v>
      </c>
      <c r="E35" s="18" t="n">
        <v>524.6590039</v>
      </c>
      <c r="F35" s="20" t="n">
        <v>1.46807906</v>
      </c>
      <c r="G35" s="18" t="n">
        <v>445.92307938</v>
      </c>
      <c r="H35" s="20" t="n">
        <v>8.216627859999999</v>
      </c>
      <c r="I35" s="18" t="n">
        <v>424.68784513</v>
      </c>
      <c r="J35" s="20" t="n">
        <v>9.97032128</v>
      </c>
      <c r="K35" s="18" t="s">
        <v>327</v>
      </c>
      <c r="L35" s="20" t="s">
        <v>327</v>
      </c>
      <c r="M35" s="18" t="s">
        <v>327</v>
      </c>
      <c r="N35" s="20" t="s">
        <v>327</v>
      </c>
      <c r="O35" s="18" t="n">
        <v>374.85244494</v>
      </c>
      <c r="P35" s="20" t="n">
        <v>5.84040672</v>
      </c>
      <c r="Q35" s="18" t="s">
        <v>327</v>
      </c>
      <c r="R35" s="20" t="s">
        <v>327</v>
      </c>
      <c r="S35" s="18" t="n">
        <v>454.50464253</v>
      </c>
      <c r="T35" s="20" t="n">
        <v>5.6783742</v>
      </c>
    </row>
    <row r="36" spans="1:20">
      <c r="A36" s="15" t="s">
        <v>356</v>
      </c>
      <c r="B36" s="17" t="n">
        <v>6736</v>
      </c>
      <c r="C36" s="18">
        <f>(195.0/B36*100)</f>
        <v/>
      </c>
      <c r="D36" s="19" t="n">
        <v>6541</v>
      </c>
      <c r="E36" s="18" t="n">
        <v>504.41159982</v>
      </c>
      <c r="F36" s="20" t="n">
        <v>2.06649067</v>
      </c>
      <c r="G36" s="18" t="n">
        <v>469.78058955</v>
      </c>
      <c r="H36" s="20" t="n">
        <v>3.7689277</v>
      </c>
      <c r="I36" s="18" t="n">
        <v>444.73665519</v>
      </c>
      <c r="J36" s="20" t="n">
        <v>7.53300672</v>
      </c>
      <c r="K36" s="18" t="s">
        <v>327</v>
      </c>
      <c r="L36" s="20" t="s">
        <v>327</v>
      </c>
      <c r="M36" s="18" t="s">
        <v>327</v>
      </c>
      <c r="N36" s="20" t="s">
        <v>327</v>
      </c>
      <c r="O36" s="18" t="s">
        <v>327</v>
      </c>
      <c r="P36" s="20" t="s">
        <v>327</v>
      </c>
      <c r="Q36" s="18" t="s">
        <v>327</v>
      </c>
      <c r="R36" s="20" t="s">
        <v>327</v>
      </c>
      <c r="S36" s="18" t="n">
        <v>434.04986531</v>
      </c>
      <c r="T36" s="20" t="n">
        <v>5.93339527</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(5862.0/B40*100)</f>
        <v/>
      </c>
      <c r="D40" s="19" t="n">
        <v>8295</v>
      </c>
      <c r="E40" s="18" t="n">
        <v>525.7195130600001</v>
      </c>
      <c r="F40" s="20" t="n">
        <v>3.01880268</v>
      </c>
      <c r="G40" s="18" t="n">
        <v>503.9981288</v>
      </c>
      <c r="H40" s="20" t="n">
        <v>5.80069818</v>
      </c>
      <c r="I40" s="18" t="n">
        <v>465.11865139</v>
      </c>
      <c r="J40" s="20" t="n">
        <v>10.00008387</v>
      </c>
      <c r="K40" s="18" t="s">
        <v>327</v>
      </c>
      <c r="L40" s="20" t="s">
        <v>327</v>
      </c>
      <c r="M40" s="18" t="s">
        <v>327</v>
      </c>
      <c r="N40" s="20" t="s">
        <v>327</v>
      </c>
      <c r="O40" s="18" t="n">
        <v>496.75531263</v>
      </c>
      <c r="P40" s="20" t="n">
        <v>2.35939816</v>
      </c>
      <c r="Q40" s="18" t="s">
        <v>327</v>
      </c>
      <c r="R40" s="20" t="s">
        <v>327</v>
      </c>
      <c r="S40" s="18" t="n">
        <v>429.3307263</v>
      </c>
      <c r="T40" s="20" t="n">
        <v>5.77358699</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(410.0/B47*100)</f>
        <v/>
      </c>
      <c r="D47" s="19" t="n">
        <v>5518</v>
      </c>
      <c r="E47" s="18" t="n">
        <v>462.3580046</v>
      </c>
      <c r="F47" s="20" t="n">
        <v>4.66454172</v>
      </c>
      <c r="G47" s="18" t="n">
        <v>462.10028947</v>
      </c>
      <c r="H47" s="20" t="n">
        <v>4.49825839</v>
      </c>
      <c r="I47" s="18" t="n">
        <v>405.44983807</v>
      </c>
      <c r="J47" s="20" t="n">
        <v>7.61369204</v>
      </c>
      <c r="K47" s="18" t="s">
        <v>327</v>
      </c>
      <c r="L47" s="20" t="s">
        <v>327</v>
      </c>
      <c r="M47" s="18" t="s">
        <v>327</v>
      </c>
      <c r="N47" s="20" t="s">
        <v>327</v>
      </c>
      <c r="O47" s="18" t="s">
        <v>327</v>
      </c>
      <c r="P47" s="20" t="s">
        <v>327</v>
      </c>
      <c r="Q47" s="18" t="s">
        <v>327</v>
      </c>
      <c r="R47" s="20" t="s">
        <v>327</v>
      </c>
      <c r="S47" s="18" t="n">
        <v>390.76027377</v>
      </c>
      <c r="T47" s="20" t="n">
        <v>5.08034069</v>
      </c>
    </row>
    <row r="48" spans="1:20">
      <c r="A48" s="15" t="s">
        <v>368</v>
      </c>
      <c r="B48" s="17" t="n">
        <v>9841</v>
      </c>
      <c r="C48" s="18">
        <f>(36.0/B48*100)</f>
        <v/>
      </c>
      <c r="D48" s="19" t="n">
        <v>9805</v>
      </c>
      <c r="E48" s="18" t="n">
        <v>525.64125956</v>
      </c>
      <c r="F48" s="20" t="n">
        <v>4.73546877</v>
      </c>
      <c r="G48" s="18" t="n">
        <v>473.90958497</v>
      </c>
      <c r="H48" s="20" t="n">
        <v>6.8845751</v>
      </c>
      <c r="I48" s="18" t="n">
        <v>424.2100955</v>
      </c>
      <c r="J48" s="20" t="n">
        <v>9.66703921</v>
      </c>
      <c r="K48" s="18" t="s">
        <v>327</v>
      </c>
      <c r="L48" s="20" t="s">
        <v>327</v>
      </c>
      <c r="M48" s="18" t="s">
        <v>327</v>
      </c>
      <c r="N48" s="20" t="s">
        <v>327</v>
      </c>
      <c r="O48" s="18" t="s">
        <v>327</v>
      </c>
      <c r="P48" s="20" t="s">
        <v>327</v>
      </c>
      <c r="Q48" s="18" t="s">
        <v>327</v>
      </c>
      <c r="R48" s="20" t="s">
        <v>327</v>
      </c>
      <c r="S48" s="18" t="n">
        <v>454.716458</v>
      </c>
      <c r="T48" s="20" t="n">
        <v>20.69185743</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(185.0/B52*100)</f>
        <v/>
      </c>
      <c r="D52" s="19" t="n">
        <v>5624</v>
      </c>
      <c r="E52" s="18" t="n">
        <v>484.05970592</v>
      </c>
      <c r="F52" s="20" t="n">
        <v>2.40267727</v>
      </c>
      <c r="G52" s="18" t="n">
        <v>452.38989517</v>
      </c>
      <c r="H52" s="20" t="n">
        <v>6.22468474</v>
      </c>
      <c r="I52" s="18" t="n">
        <v>424.44948583</v>
      </c>
      <c r="J52" s="20" t="n">
        <v>9.982309689999999</v>
      </c>
      <c r="K52" s="18" t="s">
        <v>327</v>
      </c>
      <c r="L52" s="20" t="s">
        <v>327</v>
      </c>
      <c r="M52" s="18" t="s">
        <v>327</v>
      </c>
      <c r="N52" s="20" t="s">
        <v>327</v>
      </c>
      <c r="O52" s="18" t="s">
        <v>327</v>
      </c>
      <c r="P52" s="20" t="s">
        <v>327</v>
      </c>
      <c r="Q52" s="18" t="s">
        <v>327</v>
      </c>
      <c r="R52" s="20" t="s">
        <v>327</v>
      </c>
      <c r="S52" s="18" t="n">
        <v>413.14384236</v>
      </c>
      <c r="T52" s="20" t="n">
        <v>4.85575312</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(101.0/B56*100)</f>
        <v/>
      </c>
      <c r="D56" s="19" t="n">
        <v>5258</v>
      </c>
      <c r="E56" s="18" t="n">
        <v>527.43427643</v>
      </c>
      <c r="F56" s="20" t="n">
        <v>2.47918883</v>
      </c>
      <c r="G56" s="18" t="n">
        <v>492.93490877</v>
      </c>
      <c r="H56" s="20" t="n">
        <v>7.39020937</v>
      </c>
      <c r="I56" s="18" t="n">
        <v>480.96429623</v>
      </c>
      <c r="J56" s="20" t="n">
        <v>13.97343943</v>
      </c>
      <c r="K56" s="18" t="s">
        <v>327</v>
      </c>
      <c r="L56" s="20" t="s">
        <v>327</v>
      </c>
      <c r="M56" s="18" t="s">
        <v>327</v>
      </c>
      <c r="N56" s="20" t="s">
        <v>327</v>
      </c>
      <c r="O56" s="18" t="s">
        <v>327</v>
      </c>
      <c r="P56" s="20" t="s">
        <v>327</v>
      </c>
      <c r="Q56" s="18" t="s">
        <v>327</v>
      </c>
      <c r="R56" s="20" t="s">
        <v>327</v>
      </c>
      <c r="S56" s="18" t="n">
        <v>450.35942137</v>
      </c>
      <c r="T56" s="20" t="n">
        <v>10.83360894</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(365.0/B61*100)</f>
        <v/>
      </c>
      <c r="D61" s="19" t="n">
        <v>6160</v>
      </c>
      <c r="E61" s="18" t="n">
        <v>471.73013417</v>
      </c>
      <c r="F61" s="20" t="n">
        <v>3.30712142</v>
      </c>
      <c r="G61" s="18" t="n">
        <v>494.50437222</v>
      </c>
      <c r="H61" s="20" t="n">
        <v>3.28650769</v>
      </c>
      <c r="I61" s="18" t="n">
        <v>468.5502867</v>
      </c>
      <c r="J61" s="20" t="n">
        <v>6.26209047</v>
      </c>
      <c r="K61" s="18" t="s">
        <v>327</v>
      </c>
      <c r="L61" s="20" t="s">
        <v>327</v>
      </c>
      <c r="M61" s="18" t="s">
        <v>327</v>
      </c>
      <c r="N61" s="20" t="s">
        <v>327</v>
      </c>
      <c r="O61" s="18" t="s">
        <v>327</v>
      </c>
      <c r="P61" s="20" t="s">
        <v>327</v>
      </c>
      <c r="Q61" s="18" t="s">
        <v>327</v>
      </c>
      <c r="R61" s="20" t="s">
        <v>327</v>
      </c>
      <c r="S61" s="18" t="n">
        <v>407.49064617</v>
      </c>
      <c r="T61" s="20" t="n">
        <v>5.84024166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(847.0/B67*100)</f>
        <v/>
      </c>
      <c r="D67" s="19" t="n">
        <v>6124</v>
      </c>
      <c r="E67" s="18" t="n">
        <v>411.67980161</v>
      </c>
      <c r="F67" s="20" t="n">
        <v>2.714555</v>
      </c>
      <c r="G67" s="18" t="n">
        <v>391.67183462</v>
      </c>
      <c r="H67" s="20" t="n">
        <v>3.18541868</v>
      </c>
      <c r="I67" s="18" t="n">
        <v>383.67082713</v>
      </c>
      <c r="J67" s="20" t="n">
        <v>4.55447289</v>
      </c>
      <c r="K67" s="18" t="s">
        <v>327</v>
      </c>
      <c r="L67" s="20" t="s">
        <v>327</v>
      </c>
      <c r="M67" s="18" t="s">
        <v>327</v>
      </c>
      <c r="N67" s="20" t="s">
        <v>327</v>
      </c>
      <c r="O67" s="18" t="s">
        <v>327</v>
      </c>
      <c r="P67" s="20" t="s">
        <v>327</v>
      </c>
      <c r="Q67" s="18" t="s">
        <v>327</v>
      </c>
      <c r="R67" s="20" t="s">
        <v>327</v>
      </c>
      <c r="S67" s="18" t="n">
        <v>351.80662156</v>
      </c>
      <c r="T67" s="20" t="n">
        <v>5.27457252</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(482.0/B73*100)</f>
        <v/>
      </c>
      <c r="D73" s="19" t="n">
        <v>7767</v>
      </c>
      <c r="E73" s="18" t="n">
        <v>433.97517415</v>
      </c>
      <c r="F73" s="20" t="n">
        <v>3.06492483</v>
      </c>
      <c r="G73" s="18" t="n">
        <v>387.72650496</v>
      </c>
      <c r="H73" s="20" t="n">
        <v>3.63653402</v>
      </c>
      <c r="I73" s="18" t="n">
        <v>379.90578982</v>
      </c>
      <c r="J73" s="20" t="n">
        <v>4.6643229</v>
      </c>
      <c r="K73" s="18" t="s">
        <v>327</v>
      </c>
      <c r="L73" s="20" t="s">
        <v>327</v>
      </c>
      <c r="M73" s="18" t="s">
        <v>327</v>
      </c>
      <c r="N73" s="20" t="s">
        <v>327</v>
      </c>
      <c r="O73" s="18" t="s">
        <v>327</v>
      </c>
      <c r="P73" s="20" t="s">
        <v>327</v>
      </c>
      <c r="Q73" s="18" t="s">
        <v>327</v>
      </c>
      <c r="R73" s="20" t="s">
        <v>327</v>
      </c>
      <c r="S73" s="18" t="n">
        <v>387.23205258</v>
      </c>
      <c r="T73" s="20" t="n">
        <v>6.25294351</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309</v>
      </c>
    </row>
    <row r="2" spans="1:20">
      <c r="A2" s="5" t="s">
        <v>594</v>
      </c>
    </row>
    <row customHeight="1" ht="30" r="4" spans="1:20">
      <c r="A4" s="6" t="n"/>
      <c r="B4" s="7" t="s">
        <v>311</v>
      </c>
      <c r="C4" s="7" t="s">
        <v>312</v>
      </c>
      <c r="D4" s="8" t="s">
        <v>311</v>
      </c>
      <c r="E4" s="9" t="s">
        <v>423</v>
      </c>
      <c r="F4" s="10" t="n"/>
      <c r="G4" s="9" t="s">
        <v>595</v>
      </c>
      <c r="H4" s="10" t="n"/>
      <c r="I4" s="9" t="s">
        <v>596</v>
      </c>
      <c r="J4" s="10" t="n"/>
      <c r="K4" s="9" t="s">
        <v>315</v>
      </c>
      <c r="L4" s="10" t="n"/>
      <c r="M4" s="9" t="s">
        <v>316</v>
      </c>
      <c r="N4" s="10" t="n"/>
      <c r="O4" s="9" t="s">
        <v>317</v>
      </c>
      <c r="P4" s="10" t="n"/>
      <c r="Q4" s="9" t="s">
        <v>318</v>
      </c>
      <c r="R4" s="10" t="n"/>
      <c r="S4" s="9" t="s">
        <v>319</v>
      </c>
      <c r="T4" s="10" t="n"/>
    </row>
    <row r="5" spans="1:20">
      <c r="A5" s="11" t="s"/>
      <c r="B5" s="12" t="s">
        <v>320</v>
      </c>
      <c r="C5" s="12" t="s">
        <v>321</v>
      </c>
      <c r="D5" s="11" t="s">
        <v>322</v>
      </c>
      <c r="E5" s="12" t="s">
        <v>323</v>
      </c>
      <c r="F5" s="11" t="s">
        <v>324</v>
      </c>
      <c r="G5" s="12" t="s">
        <v>323</v>
      </c>
      <c r="H5" s="11" t="s">
        <v>324</v>
      </c>
      <c r="I5" s="12" t="s">
        <v>323</v>
      </c>
      <c r="J5" s="11" t="s">
        <v>324</v>
      </c>
      <c r="K5" s="12" t="s">
        <v>323</v>
      </c>
      <c r="L5" s="11" t="s">
        <v>324</v>
      </c>
      <c r="M5" s="12" t="s">
        <v>323</v>
      </c>
      <c r="N5" s="11" t="s">
        <v>324</v>
      </c>
      <c r="O5" s="12" t="s">
        <v>323</v>
      </c>
      <c r="P5" s="11" t="s">
        <v>324</v>
      </c>
      <c r="Q5" s="12" t="s">
        <v>323</v>
      </c>
      <c r="R5" s="11" t="s">
        <v>324</v>
      </c>
      <c r="S5" s="12" t="s">
        <v>323</v>
      </c>
      <c r="T5" s="11" t="s">
        <v>324</v>
      </c>
    </row>
    <row r="6" spans="1:20">
      <c r="A6" s="13" t="s">
        <v>325</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326</v>
      </c>
      <c r="B7" s="17" t="n">
        <v>14530</v>
      </c>
      <c r="C7" s="18">
        <f>(14530.0/B7*100)</f>
        <v/>
      </c>
      <c r="D7" s="19" t="n">
        <v>0</v>
      </c>
      <c r="E7" s="18" t="s">
        <v>327</v>
      </c>
      <c r="F7" s="20" t="s">
        <v>327</v>
      </c>
      <c r="G7" s="18" t="s">
        <v>327</v>
      </c>
      <c r="H7" s="20" t="s">
        <v>327</v>
      </c>
      <c r="I7" s="18" t="s">
        <v>327</v>
      </c>
      <c r="J7" s="20" t="s">
        <v>327</v>
      </c>
      <c r="K7" s="18" t="s">
        <v>327</v>
      </c>
      <c r="L7" s="20" t="s">
        <v>327</v>
      </c>
      <c r="M7" s="18" t="s">
        <v>327</v>
      </c>
      <c r="N7" s="20" t="s">
        <v>327</v>
      </c>
      <c r="O7" s="18" t="s">
        <v>327</v>
      </c>
      <c r="P7" s="20" t="s">
        <v>327</v>
      </c>
      <c r="Q7" s="18" t="s">
        <v>327</v>
      </c>
      <c r="R7" s="20" t="s">
        <v>327</v>
      </c>
      <c r="S7" s="18" t="s">
        <v>327</v>
      </c>
      <c r="T7" s="20" t="s">
        <v>327</v>
      </c>
    </row>
    <row r="8" spans="1:20">
      <c r="A8" s="15" t="s">
        <v>328</v>
      </c>
      <c r="B8" s="17" t="n">
        <v>7007</v>
      </c>
      <c r="C8" s="18">
        <f>(0.0/B8*100)</f>
        <v/>
      </c>
      <c r="D8" s="19" t="n">
        <v>7007</v>
      </c>
      <c r="E8" s="18" t="s">
        <v>327</v>
      </c>
      <c r="F8" s="20" t="s">
        <v>327</v>
      </c>
      <c r="G8" s="18" t="s">
        <v>327</v>
      </c>
      <c r="H8" s="20" t="s">
        <v>327</v>
      </c>
      <c r="I8" s="18" t="s">
        <v>327</v>
      </c>
      <c r="J8" s="20" t="s">
        <v>327</v>
      </c>
      <c r="K8" s="18" t="s">
        <v>327</v>
      </c>
      <c r="L8" s="20" t="s">
        <v>327</v>
      </c>
      <c r="M8" s="18" t="s">
        <v>327</v>
      </c>
      <c r="N8" s="20" t="s">
        <v>327</v>
      </c>
      <c r="O8" s="18" t="n">
        <v>495.03748651</v>
      </c>
      <c r="P8" s="20" t="n">
        <v>2.4393445</v>
      </c>
      <c r="Q8" s="18" t="s">
        <v>327</v>
      </c>
      <c r="R8" s="20" t="s">
        <v>327</v>
      </c>
      <c r="S8" s="18" t="s">
        <v>327</v>
      </c>
      <c r="T8" s="20" t="s">
        <v>327</v>
      </c>
    </row>
    <row r="9" spans="1:20">
      <c r="A9" s="15" t="s">
        <v>329</v>
      </c>
      <c r="B9" s="17" t="n">
        <v>9651</v>
      </c>
      <c r="C9" s="18">
        <f>(6266.0/B9*100)</f>
        <v/>
      </c>
      <c r="D9" s="19" t="n">
        <v>3385</v>
      </c>
      <c r="E9" s="18" t="n">
        <v>508.18556452</v>
      </c>
      <c r="F9" s="20" t="n">
        <v>4.68546876</v>
      </c>
      <c r="G9" s="18" t="n">
        <v>473.93355716</v>
      </c>
      <c r="H9" s="20" t="n">
        <v>4.27534844</v>
      </c>
      <c r="I9" s="18" t="n">
        <v>446.18272434</v>
      </c>
      <c r="J9" s="20" t="n">
        <v>11.74698977</v>
      </c>
      <c r="K9" s="18" t="s">
        <v>327</v>
      </c>
      <c r="L9" s="20" t="s">
        <v>327</v>
      </c>
      <c r="M9" s="18" t="s">
        <v>327</v>
      </c>
      <c r="N9" s="20" t="s">
        <v>327</v>
      </c>
      <c r="O9" s="18" t="n">
        <v>374.78530698</v>
      </c>
      <c r="P9" s="20" t="n">
        <v>11.62763904</v>
      </c>
      <c r="Q9" s="18" t="s">
        <v>327</v>
      </c>
      <c r="R9" s="20" t="s">
        <v>327</v>
      </c>
      <c r="S9" s="18" t="n">
        <v>419.54367407</v>
      </c>
      <c r="T9" s="20" t="n">
        <v>7.24337548</v>
      </c>
    </row>
    <row r="10" spans="1:20">
      <c r="A10" s="15" t="s">
        <v>330</v>
      </c>
      <c r="B10" s="17" t="n">
        <v>20058</v>
      </c>
      <c r="C10" s="18">
        <f>(0.0/B10*100)</f>
        <v/>
      </c>
      <c r="D10" s="19" t="n">
        <v>20058</v>
      </c>
      <c r="E10" s="18" t="s">
        <v>327</v>
      </c>
      <c r="F10" s="20" t="s">
        <v>327</v>
      </c>
      <c r="G10" s="18" t="s">
        <v>327</v>
      </c>
      <c r="H10" s="20" t="s">
        <v>327</v>
      </c>
      <c r="I10" s="18" t="s">
        <v>327</v>
      </c>
      <c r="J10" s="20" t="s">
        <v>327</v>
      </c>
      <c r="K10" s="18" t="s">
        <v>327</v>
      </c>
      <c r="L10" s="20" t="s">
        <v>327</v>
      </c>
      <c r="M10" s="18" t="s">
        <v>327</v>
      </c>
      <c r="N10" s="20" t="s">
        <v>327</v>
      </c>
      <c r="O10" s="18" t="n">
        <v>527.70468432</v>
      </c>
      <c r="P10" s="20" t="n">
        <v>2.08026152</v>
      </c>
      <c r="Q10" s="18" t="s">
        <v>327</v>
      </c>
      <c r="R10" s="20" t="s">
        <v>327</v>
      </c>
      <c r="S10" s="18" t="s">
        <v>327</v>
      </c>
      <c r="T10" s="20" t="s">
        <v>327</v>
      </c>
    </row>
    <row r="11" spans="1:20">
      <c r="A11" s="15" t="s">
        <v>331</v>
      </c>
      <c r="B11" s="17" t="n">
        <v>7053</v>
      </c>
      <c r="C11" s="18">
        <f>(0.0/B11*100)</f>
        <v/>
      </c>
      <c r="D11" s="19" t="n">
        <v>7053</v>
      </c>
      <c r="E11" s="18" t="s">
        <v>327</v>
      </c>
      <c r="F11" s="20" t="s">
        <v>327</v>
      </c>
      <c r="G11" s="18" t="s">
        <v>327</v>
      </c>
      <c r="H11" s="20" t="s">
        <v>327</v>
      </c>
      <c r="I11" s="18" t="s">
        <v>327</v>
      </c>
      <c r="J11" s="20" t="s">
        <v>327</v>
      </c>
      <c r="K11" s="18" t="s">
        <v>327</v>
      </c>
      <c r="L11" s="20" t="s">
        <v>327</v>
      </c>
      <c r="M11" s="18" t="s">
        <v>327</v>
      </c>
      <c r="N11" s="20" t="s">
        <v>327</v>
      </c>
      <c r="O11" s="18" t="n">
        <v>446.95606638</v>
      </c>
      <c r="P11" s="20" t="n">
        <v>2.37928668</v>
      </c>
      <c r="Q11" s="18" t="s">
        <v>327</v>
      </c>
      <c r="R11" s="20" t="s">
        <v>327</v>
      </c>
      <c r="S11" s="18" t="s">
        <v>327</v>
      </c>
      <c r="T11" s="20" t="s">
        <v>327</v>
      </c>
    </row>
    <row r="12" spans="1:20">
      <c r="A12" s="15" t="s">
        <v>332</v>
      </c>
      <c r="B12" s="17" t="n">
        <v>6894</v>
      </c>
      <c r="C12" s="18">
        <f>(0.0/B12*100)</f>
        <v/>
      </c>
      <c r="D12" s="19" t="n">
        <v>6894</v>
      </c>
      <c r="E12" s="18" t="s">
        <v>327</v>
      </c>
      <c r="F12" s="20" t="s">
        <v>327</v>
      </c>
      <c r="G12" s="18" t="s">
        <v>327</v>
      </c>
      <c r="H12" s="20" t="s">
        <v>327</v>
      </c>
      <c r="I12" s="18" t="s">
        <v>327</v>
      </c>
      <c r="J12" s="20" t="s">
        <v>327</v>
      </c>
      <c r="K12" s="18" t="s">
        <v>327</v>
      </c>
      <c r="L12" s="20" t="s">
        <v>327</v>
      </c>
      <c r="M12" s="18" t="s">
        <v>327</v>
      </c>
      <c r="N12" s="20" t="s">
        <v>327</v>
      </c>
      <c r="O12" s="18" t="n">
        <v>492.83004828</v>
      </c>
      <c r="P12" s="20" t="n">
        <v>2.26769725</v>
      </c>
      <c r="Q12" s="18" t="s">
        <v>327</v>
      </c>
      <c r="R12" s="20" t="s">
        <v>327</v>
      </c>
      <c r="S12" s="18" t="s">
        <v>327</v>
      </c>
      <c r="T12" s="20" t="s">
        <v>327</v>
      </c>
    </row>
    <row r="13" spans="1:20">
      <c r="A13" s="15" t="s">
        <v>333</v>
      </c>
      <c r="B13" s="17" t="n">
        <v>7161</v>
      </c>
      <c r="C13" s="18">
        <f>(233.0/B13*100)</f>
        <v/>
      </c>
      <c r="D13" s="19" t="n">
        <v>6928</v>
      </c>
      <c r="E13" s="18" t="n">
        <v>511.55828245</v>
      </c>
      <c r="F13" s="20" t="n">
        <v>2.04243101</v>
      </c>
      <c r="G13" s="18" t="n">
        <v>501.07775911</v>
      </c>
      <c r="H13" s="20" t="n">
        <v>7.21574002</v>
      </c>
      <c r="I13" s="18" t="n">
        <v>454.09586533</v>
      </c>
      <c r="J13" s="20" t="n">
        <v>13.9598831</v>
      </c>
      <c r="K13" s="18" t="s">
        <v>327</v>
      </c>
      <c r="L13" s="20" t="s">
        <v>327</v>
      </c>
      <c r="M13" s="18" t="s">
        <v>327</v>
      </c>
      <c r="N13" s="20" t="s">
        <v>327</v>
      </c>
      <c r="O13" s="18" t="n">
        <v>436.36003517</v>
      </c>
      <c r="P13" s="20" t="n">
        <v>6.43426798</v>
      </c>
      <c r="Q13" s="18" t="s">
        <v>327</v>
      </c>
      <c r="R13" s="20" t="s">
        <v>327</v>
      </c>
      <c r="S13" s="18" t="n">
        <v>412.38543961</v>
      </c>
      <c r="T13" s="20" t="n">
        <v>6.69253264</v>
      </c>
    </row>
    <row r="14" spans="1:20">
      <c r="A14" s="15" t="s">
        <v>334</v>
      </c>
      <c r="B14" s="17" t="n">
        <v>5587</v>
      </c>
      <c r="C14" s="18">
        <f>(0.0/B14*100)</f>
        <v/>
      </c>
      <c r="D14" s="19" t="n">
        <v>5587</v>
      </c>
      <c r="E14" s="18" t="s">
        <v>327</v>
      </c>
      <c r="F14" s="20" t="s">
        <v>327</v>
      </c>
      <c r="G14" s="18" t="s">
        <v>327</v>
      </c>
      <c r="H14" s="20" t="s">
        <v>327</v>
      </c>
      <c r="I14" s="18" t="s">
        <v>327</v>
      </c>
      <c r="J14" s="20" t="s">
        <v>327</v>
      </c>
      <c r="K14" s="18" t="s">
        <v>327</v>
      </c>
      <c r="L14" s="20" t="s">
        <v>327</v>
      </c>
      <c r="M14" s="18" t="s">
        <v>327</v>
      </c>
      <c r="N14" s="20" t="s">
        <v>327</v>
      </c>
      <c r="O14" s="18" t="n">
        <v>534.1937421</v>
      </c>
      <c r="P14" s="20" t="n">
        <v>2.09480707</v>
      </c>
      <c r="Q14" s="18" t="s">
        <v>327</v>
      </c>
      <c r="R14" s="20" t="s">
        <v>327</v>
      </c>
      <c r="S14" s="18" t="s">
        <v>327</v>
      </c>
      <c r="T14" s="20" t="s">
        <v>327</v>
      </c>
    </row>
    <row r="15" spans="1:20">
      <c r="A15" s="15" t="s">
        <v>335</v>
      </c>
      <c r="B15" s="17" t="n">
        <v>5882</v>
      </c>
      <c r="C15" s="18">
        <f>(0.0/B15*100)</f>
        <v/>
      </c>
      <c r="D15" s="19" t="n">
        <v>5882</v>
      </c>
      <c r="E15" s="18" t="s">
        <v>327</v>
      </c>
      <c r="F15" s="20" t="s">
        <v>327</v>
      </c>
      <c r="G15" s="18" t="s">
        <v>327</v>
      </c>
      <c r="H15" s="20" t="s">
        <v>327</v>
      </c>
      <c r="I15" s="18" t="s">
        <v>327</v>
      </c>
      <c r="J15" s="20" t="s">
        <v>327</v>
      </c>
      <c r="K15" s="18" t="s">
        <v>327</v>
      </c>
      <c r="L15" s="20" t="s">
        <v>327</v>
      </c>
      <c r="M15" s="18" t="s">
        <v>327</v>
      </c>
      <c r="N15" s="20" t="s">
        <v>327</v>
      </c>
      <c r="O15" s="18" t="n">
        <v>530.6611586400001</v>
      </c>
      <c r="P15" s="20" t="n">
        <v>2.39236859</v>
      </c>
      <c r="Q15" s="18" t="s">
        <v>327</v>
      </c>
      <c r="R15" s="20" t="s">
        <v>327</v>
      </c>
      <c r="S15" s="18" t="s">
        <v>327</v>
      </c>
      <c r="T15" s="20" t="s">
        <v>327</v>
      </c>
    </row>
    <row r="16" spans="1:20">
      <c r="A16" s="15" t="s">
        <v>336</v>
      </c>
      <c r="B16" s="17" t="n">
        <v>6108</v>
      </c>
      <c r="C16" s="18">
        <f>(0.0/B16*100)</f>
        <v/>
      </c>
      <c r="D16" s="19" t="n">
        <v>6108</v>
      </c>
      <c r="E16" s="18" t="s">
        <v>327</v>
      </c>
      <c r="F16" s="20" t="s">
        <v>327</v>
      </c>
      <c r="G16" s="18" t="s">
        <v>327</v>
      </c>
      <c r="H16" s="20" t="s">
        <v>327</v>
      </c>
      <c r="I16" s="18" t="s">
        <v>327</v>
      </c>
      <c r="J16" s="20" t="s">
        <v>327</v>
      </c>
      <c r="K16" s="18" t="s">
        <v>327</v>
      </c>
      <c r="L16" s="20" t="s">
        <v>327</v>
      </c>
      <c r="M16" s="18" t="s">
        <v>327</v>
      </c>
      <c r="N16" s="20" t="s">
        <v>327</v>
      </c>
      <c r="O16" s="18" t="n">
        <v>494.9776003</v>
      </c>
      <c r="P16" s="20" t="n">
        <v>2.06072662</v>
      </c>
      <c r="Q16" s="18" t="s">
        <v>327</v>
      </c>
      <c r="R16" s="20" t="s">
        <v>327</v>
      </c>
      <c r="S16" s="18" t="s">
        <v>327</v>
      </c>
      <c r="T16" s="20" t="s">
        <v>327</v>
      </c>
    </row>
    <row r="17" spans="1:20">
      <c r="A17" s="15" t="s">
        <v>337</v>
      </c>
      <c r="B17" s="17" t="n">
        <v>6504</v>
      </c>
      <c r="C17" s="18">
        <f>(6370.0/B17*100)</f>
        <v/>
      </c>
      <c r="D17" s="19" t="n">
        <v>134</v>
      </c>
      <c r="E17" s="18" t="s">
        <v>327</v>
      </c>
      <c r="F17" s="20" t="s">
        <v>327</v>
      </c>
      <c r="G17" s="18" t="s">
        <v>327</v>
      </c>
      <c r="H17" s="20" t="s">
        <v>327</v>
      </c>
      <c r="I17" s="18" t="s">
        <v>327</v>
      </c>
      <c r="J17" s="20" t="s">
        <v>327</v>
      </c>
      <c r="K17" s="18" t="s">
        <v>327</v>
      </c>
      <c r="L17" s="20" t="s">
        <v>327</v>
      </c>
      <c r="M17" s="18" t="s">
        <v>327</v>
      </c>
      <c r="N17" s="20" t="s">
        <v>327</v>
      </c>
      <c r="O17" s="18" t="n">
        <v>360.48925247</v>
      </c>
      <c r="P17" s="20" t="n">
        <v>12.44339086</v>
      </c>
      <c r="Q17" s="18" t="s">
        <v>327</v>
      </c>
      <c r="R17" s="20" t="s">
        <v>327</v>
      </c>
      <c r="S17" s="18" t="s">
        <v>327</v>
      </c>
      <c r="T17" s="20" t="s">
        <v>327</v>
      </c>
    </row>
    <row r="18" spans="1:20">
      <c r="A18" s="15" t="s">
        <v>338</v>
      </c>
      <c r="B18" s="17" t="n">
        <v>5532</v>
      </c>
      <c r="C18" s="18">
        <f>(68.0/B18*100)</f>
        <v/>
      </c>
      <c r="D18" s="19" t="n">
        <v>5464</v>
      </c>
      <c r="E18" s="18" t="n">
        <v>465.13632281</v>
      </c>
      <c r="F18" s="20" t="n">
        <v>3.48520001</v>
      </c>
      <c r="G18" s="18" t="n">
        <v>429.11434036</v>
      </c>
      <c r="H18" s="20" t="n">
        <v>8.24449927</v>
      </c>
      <c r="I18" s="18" t="n">
        <v>377.73262711</v>
      </c>
      <c r="J18" s="20" t="n">
        <v>12.54375643</v>
      </c>
      <c r="K18" s="18" t="s">
        <v>327</v>
      </c>
      <c r="L18" s="20" t="s">
        <v>327</v>
      </c>
      <c r="M18" s="18" t="s">
        <v>327</v>
      </c>
      <c r="N18" s="20" t="s">
        <v>327</v>
      </c>
      <c r="O18" s="18" t="s">
        <v>327</v>
      </c>
      <c r="P18" s="20" t="s">
        <v>327</v>
      </c>
      <c r="Q18" s="18" t="s">
        <v>327</v>
      </c>
      <c r="R18" s="20" t="s">
        <v>327</v>
      </c>
      <c r="S18" s="18" t="n">
        <v>394.11571448</v>
      </c>
      <c r="T18" s="20" t="n">
        <v>7.48137638</v>
      </c>
    </row>
    <row r="19" spans="1:20">
      <c r="A19" s="15" t="s">
        <v>339</v>
      </c>
      <c r="B19" s="17" t="n">
        <v>5658</v>
      </c>
      <c r="C19" s="18">
        <f>(412.0/B19*100)</f>
        <v/>
      </c>
      <c r="D19" s="19" t="n">
        <v>5246</v>
      </c>
      <c r="E19" s="18" t="n">
        <v>484.50307432</v>
      </c>
      <c r="F19" s="20" t="n">
        <v>2.56880602</v>
      </c>
      <c r="G19" s="18" t="n">
        <v>476.34130708</v>
      </c>
      <c r="H19" s="20" t="n">
        <v>8.19791064</v>
      </c>
      <c r="I19" s="18" t="n">
        <v>423.65309801</v>
      </c>
      <c r="J19" s="20" t="n">
        <v>12.96564846</v>
      </c>
      <c r="K19" s="18" t="s">
        <v>327</v>
      </c>
      <c r="L19" s="20" t="s">
        <v>327</v>
      </c>
      <c r="M19" s="18" t="s">
        <v>327</v>
      </c>
      <c r="N19" s="20" t="s">
        <v>327</v>
      </c>
      <c r="O19" s="18" t="s">
        <v>327</v>
      </c>
      <c r="P19" s="20" t="s">
        <v>327</v>
      </c>
      <c r="Q19" s="18" t="s">
        <v>327</v>
      </c>
      <c r="R19" s="20" t="s">
        <v>327</v>
      </c>
      <c r="S19" s="18" t="n">
        <v>400.82418581</v>
      </c>
      <c r="T19" s="20" t="n">
        <v>6.61093232</v>
      </c>
    </row>
    <row r="20" spans="1:20">
      <c r="A20" s="15" t="s">
        <v>340</v>
      </c>
      <c r="B20" s="17" t="n">
        <v>3371</v>
      </c>
      <c r="C20" s="18">
        <f>(3371.0/B20*100)</f>
        <v/>
      </c>
      <c r="D20" s="19" t="n">
        <v>0</v>
      </c>
      <c r="E20" s="18" t="s">
        <v>327</v>
      </c>
      <c r="F20" s="20" t="s">
        <v>327</v>
      </c>
      <c r="G20" s="18" t="s">
        <v>327</v>
      </c>
      <c r="H20" s="20" t="s">
        <v>327</v>
      </c>
      <c r="I20" s="18" t="s">
        <v>327</v>
      </c>
      <c r="J20" s="20" t="s">
        <v>327</v>
      </c>
      <c r="K20" s="18" t="s">
        <v>327</v>
      </c>
      <c r="L20" s="20" t="s">
        <v>327</v>
      </c>
      <c r="M20" s="18" t="s">
        <v>327</v>
      </c>
      <c r="N20" s="20" t="s">
        <v>327</v>
      </c>
      <c r="O20" s="18" t="s">
        <v>327</v>
      </c>
      <c r="P20" s="20" t="s">
        <v>327</v>
      </c>
      <c r="Q20" s="18" t="s">
        <v>327</v>
      </c>
      <c r="R20" s="20" t="s">
        <v>327</v>
      </c>
      <c r="S20" s="18" t="s">
        <v>327</v>
      </c>
      <c r="T20" s="20" t="s">
        <v>327</v>
      </c>
    </row>
    <row r="21" spans="1:20">
      <c r="A21" s="15" t="s">
        <v>341</v>
      </c>
      <c r="B21" s="17" t="n">
        <v>5741</v>
      </c>
      <c r="C21" s="18">
        <f>(0.0/B21*100)</f>
        <v/>
      </c>
      <c r="D21" s="19" t="n">
        <v>5741</v>
      </c>
      <c r="E21" s="18" t="s">
        <v>327</v>
      </c>
      <c r="F21" s="20" t="s">
        <v>327</v>
      </c>
      <c r="G21" s="18" t="s">
        <v>327</v>
      </c>
      <c r="H21" s="20" t="s">
        <v>327</v>
      </c>
      <c r="I21" s="18" t="s">
        <v>327</v>
      </c>
      <c r="J21" s="20" t="s">
        <v>327</v>
      </c>
      <c r="K21" s="18" t="s">
        <v>327</v>
      </c>
      <c r="L21" s="20" t="s">
        <v>327</v>
      </c>
      <c r="M21" s="18" t="s">
        <v>327</v>
      </c>
      <c r="N21" s="20" t="s">
        <v>327</v>
      </c>
      <c r="O21" s="18" t="n">
        <v>502.57511553</v>
      </c>
      <c r="P21" s="20" t="n">
        <v>2.38602707</v>
      </c>
      <c r="Q21" s="18" t="s">
        <v>327</v>
      </c>
      <c r="R21" s="20" t="s">
        <v>327</v>
      </c>
      <c r="S21" s="18" t="s">
        <v>327</v>
      </c>
      <c r="T21" s="20" t="s">
        <v>327</v>
      </c>
    </row>
    <row r="22" spans="1:20">
      <c r="A22" s="15" t="s">
        <v>342</v>
      </c>
      <c r="B22" s="17" t="n">
        <v>6598</v>
      </c>
      <c r="C22" s="18">
        <f>(0.0/B22*100)</f>
        <v/>
      </c>
      <c r="D22" s="19" t="n">
        <v>6598</v>
      </c>
      <c r="E22" s="18" t="s">
        <v>327</v>
      </c>
      <c r="F22" s="20" t="s">
        <v>327</v>
      </c>
      <c r="G22" s="18" t="s">
        <v>327</v>
      </c>
      <c r="H22" s="20" t="s">
        <v>327</v>
      </c>
      <c r="I22" s="18" t="s">
        <v>327</v>
      </c>
      <c r="J22" s="20" t="s">
        <v>327</v>
      </c>
      <c r="K22" s="18" t="s">
        <v>327</v>
      </c>
      <c r="L22" s="20" t="s">
        <v>327</v>
      </c>
      <c r="M22" s="18" t="s">
        <v>327</v>
      </c>
      <c r="N22" s="20" t="s">
        <v>327</v>
      </c>
      <c r="O22" s="18" t="n">
        <v>466.55281214</v>
      </c>
      <c r="P22" s="20" t="n">
        <v>3.43755424</v>
      </c>
      <c r="Q22" s="18" t="s">
        <v>327</v>
      </c>
      <c r="R22" s="20" t="s">
        <v>327</v>
      </c>
      <c r="S22" s="18" t="s">
        <v>327</v>
      </c>
      <c r="T22" s="20" t="s">
        <v>327</v>
      </c>
    </row>
    <row r="23" spans="1:20">
      <c r="A23" s="15" t="s">
        <v>343</v>
      </c>
      <c r="B23" s="17" t="n">
        <v>11583</v>
      </c>
      <c r="C23" s="18">
        <f>(761.0/B23*100)</f>
        <v/>
      </c>
      <c r="D23" s="19" t="n">
        <v>10822</v>
      </c>
      <c r="E23" s="18" t="n">
        <v>492.48571158</v>
      </c>
      <c r="F23" s="20" t="n">
        <v>2.57957527</v>
      </c>
      <c r="G23" s="18" t="n">
        <v>452.4041301</v>
      </c>
      <c r="H23" s="20" t="n">
        <v>4.74858708</v>
      </c>
      <c r="I23" s="18" t="n">
        <v>406.82388137</v>
      </c>
      <c r="J23" s="20" t="n">
        <v>9.9177058</v>
      </c>
      <c r="K23" s="18" t="s">
        <v>327</v>
      </c>
      <c r="L23" s="20" t="s">
        <v>327</v>
      </c>
      <c r="M23" s="18" t="s">
        <v>327</v>
      </c>
      <c r="N23" s="20" t="s">
        <v>327</v>
      </c>
      <c r="O23" s="18" t="s">
        <v>327</v>
      </c>
      <c r="P23" s="20" t="s">
        <v>327</v>
      </c>
      <c r="Q23" s="18" t="s">
        <v>327</v>
      </c>
      <c r="R23" s="20" t="s">
        <v>327</v>
      </c>
      <c r="S23" s="18" t="n">
        <v>425.07384893</v>
      </c>
      <c r="T23" s="20" t="n">
        <v>5.6874255</v>
      </c>
    </row>
    <row r="24" spans="1:20">
      <c r="A24" s="15" t="s">
        <v>344</v>
      </c>
      <c r="B24" s="17" t="n">
        <v>6647</v>
      </c>
      <c r="C24" s="18">
        <f>(0.0/B24*100)</f>
        <v/>
      </c>
      <c r="D24" s="19" t="n">
        <v>6647</v>
      </c>
      <c r="E24" s="18" t="s">
        <v>327</v>
      </c>
      <c r="F24" s="20" t="s">
        <v>327</v>
      </c>
      <c r="G24" s="18" t="s">
        <v>327</v>
      </c>
      <c r="H24" s="20" t="s">
        <v>327</v>
      </c>
      <c r="I24" s="18" t="s">
        <v>327</v>
      </c>
      <c r="J24" s="20" t="s">
        <v>327</v>
      </c>
      <c r="K24" s="18" t="s">
        <v>327</v>
      </c>
      <c r="L24" s="20" t="s">
        <v>327</v>
      </c>
      <c r="M24" s="18" t="s">
        <v>327</v>
      </c>
      <c r="N24" s="20" t="s">
        <v>327</v>
      </c>
      <c r="O24" s="18" t="n">
        <v>538.3947510199999</v>
      </c>
      <c r="P24" s="20" t="n">
        <v>2.96617877</v>
      </c>
      <c r="Q24" s="18" t="s">
        <v>327</v>
      </c>
      <c r="R24" s="20" t="s">
        <v>327</v>
      </c>
      <c r="S24" s="18" t="s">
        <v>327</v>
      </c>
      <c r="T24" s="20" t="s">
        <v>327</v>
      </c>
    </row>
    <row r="25" spans="1:20">
      <c r="A25" s="15" t="s">
        <v>345</v>
      </c>
      <c r="B25" s="17" t="n">
        <v>5581</v>
      </c>
      <c r="C25" s="18">
        <f>(40.0/B25*100)</f>
        <v/>
      </c>
      <c r="D25" s="19" t="n">
        <v>5541</v>
      </c>
      <c r="E25" s="18" t="n">
        <v>518.70277471</v>
      </c>
      <c r="F25" s="20" t="n">
        <v>3.08897234</v>
      </c>
      <c r="G25" s="18" t="n">
        <v>489.81106366</v>
      </c>
      <c r="H25" s="20" t="n">
        <v>8.437306</v>
      </c>
      <c r="I25" s="18" t="n">
        <v>488.50467038</v>
      </c>
      <c r="J25" s="20" t="n">
        <v>17.57584508</v>
      </c>
      <c r="K25" s="18" t="s">
        <v>327</v>
      </c>
      <c r="L25" s="20" t="s">
        <v>327</v>
      </c>
      <c r="M25" s="18" t="s">
        <v>327</v>
      </c>
      <c r="N25" s="20" t="s">
        <v>327</v>
      </c>
      <c r="O25" s="18" t="s">
        <v>327</v>
      </c>
      <c r="P25" s="20" t="s">
        <v>327</v>
      </c>
      <c r="Q25" s="18" t="s">
        <v>327</v>
      </c>
      <c r="R25" s="20" t="s">
        <v>327</v>
      </c>
      <c r="S25" s="18" t="n">
        <v>423.86690727</v>
      </c>
      <c r="T25" s="20" t="n">
        <v>15.0214236</v>
      </c>
    </row>
    <row r="26" spans="1:20">
      <c r="A26" s="15" t="s">
        <v>346</v>
      </c>
      <c r="B26" s="17" t="n">
        <v>4869</v>
      </c>
      <c r="C26" s="18">
        <f>(219.0/B26*100)</f>
        <v/>
      </c>
      <c r="D26" s="19" t="n">
        <v>4650</v>
      </c>
      <c r="E26" s="18" t="n">
        <v>495.81356059</v>
      </c>
      <c r="F26" s="20" t="n">
        <v>1.779382</v>
      </c>
      <c r="G26" s="18" t="n">
        <v>465.78063863</v>
      </c>
      <c r="H26" s="20" t="n">
        <v>5.52140704</v>
      </c>
      <c r="I26" s="18" t="n">
        <v>421.53157691</v>
      </c>
      <c r="J26" s="20" t="n">
        <v>10.67048471</v>
      </c>
      <c r="K26" s="18" t="s">
        <v>327</v>
      </c>
      <c r="L26" s="20" t="s">
        <v>327</v>
      </c>
      <c r="M26" s="18" t="s">
        <v>327</v>
      </c>
      <c r="N26" s="20" t="s">
        <v>327</v>
      </c>
      <c r="O26" s="18" t="s">
        <v>327</v>
      </c>
      <c r="P26" s="20" t="s">
        <v>327</v>
      </c>
      <c r="Q26" s="18" t="s">
        <v>327</v>
      </c>
      <c r="R26" s="20" t="s">
        <v>327</v>
      </c>
      <c r="S26" s="18" t="n">
        <v>440.37825944</v>
      </c>
      <c r="T26" s="20" t="n">
        <v>6.77166679</v>
      </c>
    </row>
    <row r="27" spans="1:20">
      <c r="A27" s="15" t="s">
        <v>347</v>
      </c>
      <c r="B27" s="17" t="n">
        <v>5299</v>
      </c>
      <c r="C27" s="18">
        <f>(0.0/B27*100)</f>
        <v/>
      </c>
      <c r="D27" s="19" t="n">
        <v>5299</v>
      </c>
      <c r="E27" s="18" t="s">
        <v>327</v>
      </c>
      <c r="F27" s="20" t="s">
        <v>327</v>
      </c>
      <c r="G27" s="18" t="s">
        <v>327</v>
      </c>
      <c r="H27" s="20" t="s">
        <v>327</v>
      </c>
      <c r="I27" s="18" t="s">
        <v>327</v>
      </c>
      <c r="J27" s="20" t="s">
        <v>327</v>
      </c>
      <c r="K27" s="18" t="s">
        <v>327</v>
      </c>
      <c r="L27" s="20" t="s">
        <v>327</v>
      </c>
      <c r="M27" s="18" t="s">
        <v>327</v>
      </c>
      <c r="N27" s="20" t="s">
        <v>327</v>
      </c>
      <c r="O27" s="18" t="n">
        <v>482.80638365</v>
      </c>
      <c r="P27" s="20" t="n">
        <v>1.12098685</v>
      </c>
      <c r="Q27" s="18" t="s">
        <v>327</v>
      </c>
      <c r="R27" s="20" t="s">
        <v>327</v>
      </c>
      <c r="S27" s="18" t="s">
        <v>327</v>
      </c>
      <c r="T27" s="20" t="s">
        <v>327</v>
      </c>
    </row>
    <row r="28" spans="1:20">
      <c r="A28" s="15" t="s">
        <v>348</v>
      </c>
      <c r="B28" s="17" t="n">
        <v>7568</v>
      </c>
      <c r="C28" s="18">
        <f>(0.0/B28*100)</f>
        <v/>
      </c>
      <c r="D28" s="19" t="n">
        <v>7568</v>
      </c>
      <c r="E28" s="18" t="s">
        <v>327</v>
      </c>
      <c r="F28" s="20" t="s">
        <v>327</v>
      </c>
      <c r="G28" s="18" t="s">
        <v>327</v>
      </c>
      <c r="H28" s="20" t="s">
        <v>327</v>
      </c>
      <c r="I28" s="18" t="s">
        <v>327</v>
      </c>
      <c r="J28" s="20" t="s">
        <v>327</v>
      </c>
      <c r="K28" s="18" t="s">
        <v>327</v>
      </c>
      <c r="L28" s="20" t="s">
        <v>327</v>
      </c>
      <c r="M28" s="18" t="s">
        <v>327</v>
      </c>
      <c r="N28" s="20" t="s">
        <v>327</v>
      </c>
      <c r="O28" s="18" t="n">
        <v>415.70988296</v>
      </c>
      <c r="P28" s="20" t="n">
        <v>2.13049059</v>
      </c>
      <c r="Q28" s="18" t="s">
        <v>327</v>
      </c>
      <c r="R28" s="20" t="s">
        <v>327</v>
      </c>
      <c r="S28" s="18" t="s">
        <v>327</v>
      </c>
      <c r="T28" s="20" t="s">
        <v>327</v>
      </c>
    </row>
    <row r="29" spans="1:20">
      <c r="A29" s="15" t="s">
        <v>349</v>
      </c>
      <c r="B29" s="17" t="n">
        <v>5385</v>
      </c>
      <c r="C29" s="18">
        <f>(0.0/B29*100)</f>
        <v/>
      </c>
      <c r="D29" s="19" t="n">
        <v>5385</v>
      </c>
      <c r="E29" s="18" t="s">
        <v>327</v>
      </c>
      <c r="F29" s="20" t="s">
        <v>327</v>
      </c>
      <c r="G29" s="18" t="s">
        <v>327</v>
      </c>
      <c r="H29" s="20" t="s">
        <v>327</v>
      </c>
      <c r="I29" s="18" t="s">
        <v>327</v>
      </c>
      <c r="J29" s="20" t="s">
        <v>327</v>
      </c>
      <c r="K29" s="18" t="s">
        <v>327</v>
      </c>
      <c r="L29" s="20" t="s">
        <v>327</v>
      </c>
      <c r="M29" s="18" t="s">
        <v>327</v>
      </c>
      <c r="N29" s="20" t="s">
        <v>327</v>
      </c>
      <c r="O29" s="18" t="n">
        <v>508.57480626</v>
      </c>
      <c r="P29" s="20" t="n">
        <v>2.25739586</v>
      </c>
      <c r="Q29" s="18" t="s">
        <v>327</v>
      </c>
      <c r="R29" s="20" t="s">
        <v>327</v>
      </c>
      <c r="S29" s="18" t="s">
        <v>327</v>
      </c>
      <c r="T29" s="20" t="s">
        <v>327</v>
      </c>
    </row>
    <row r="30" spans="1:20">
      <c r="A30" s="15" t="s">
        <v>350</v>
      </c>
      <c r="B30" s="17" t="n">
        <v>4520</v>
      </c>
      <c r="C30" s="18">
        <f>(0.0/B30*100)</f>
        <v/>
      </c>
      <c r="D30" s="19" t="n">
        <v>4520</v>
      </c>
      <c r="E30" s="18" t="s">
        <v>327</v>
      </c>
      <c r="F30" s="20" t="s">
        <v>327</v>
      </c>
      <c r="G30" s="18" t="s">
        <v>327</v>
      </c>
      <c r="H30" s="20" t="s">
        <v>327</v>
      </c>
      <c r="I30" s="18" t="s">
        <v>327</v>
      </c>
      <c r="J30" s="20" t="s">
        <v>327</v>
      </c>
      <c r="K30" s="18" t="s">
        <v>327</v>
      </c>
      <c r="L30" s="20" t="s">
        <v>327</v>
      </c>
      <c r="M30" s="18" t="s">
        <v>327</v>
      </c>
      <c r="N30" s="20" t="s">
        <v>327</v>
      </c>
      <c r="O30" s="18" t="n">
        <v>513.3035121299999</v>
      </c>
      <c r="P30" s="20" t="n">
        <v>2.38424846</v>
      </c>
      <c r="Q30" s="18" t="s">
        <v>327</v>
      </c>
      <c r="R30" s="20" t="s">
        <v>327</v>
      </c>
      <c r="S30" s="18" t="s">
        <v>327</v>
      </c>
      <c r="T30" s="20" t="s">
        <v>327</v>
      </c>
    </row>
    <row r="31" spans="1:20">
      <c r="A31" s="15" t="s">
        <v>351</v>
      </c>
      <c r="B31" s="17" t="n">
        <v>5456</v>
      </c>
      <c r="C31" s="18">
        <f>(0.0/B31*100)</f>
        <v/>
      </c>
      <c r="D31" s="19" t="n">
        <v>5456</v>
      </c>
      <c r="E31" s="18" t="s">
        <v>327</v>
      </c>
      <c r="F31" s="20" t="s">
        <v>327</v>
      </c>
      <c r="G31" s="18" t="s">
        <v>327</v>
      </c>
      <c r="H31" s="20" t="s">
        <v>327</v>
      </c>
      <c r="I31" s="18" t="s">
        <v>327</v>
      </c>
      <c r="J31" s="20" t="s">
        <v>327</v>
      </c>
      <c r="K31" s="18" t="s">
        <v>327</v>
      </c>
      <c r="L31" s="20" t="s">
        <v>327</v>
      </c>
      <c r="M31" s="18" t="s">
        <v>327</v>
      </c>
      <c r="N31" s="20" t="s">
        <v>327</v>
      </c>
      <c r="O31" s="18" t="n">
        <v>498.481109</v>
      </c>
      <c r="P31" s="20" t="n">
        <v>2.26238565</v>
      </c>
      <c r="Q31" s="18" t="s">
        <v>327</v>
      </c>
      <c r="R31" s="20" t="s">
        <v>327</v>
      </c>
      <c r="S31" s="18" t="s">
        <v>327</v>
      </c>
      <c r="T31" s="20" t="s">
        <v>327</v>
      </c>
    </row>
    <row r="32" spans="1:20">
      <c r="A32" s="15" t="s">
        <v>352</v>
      </c>
      <c r="B32" s="17" t="n">
        <v>4478</v>
      </c>
      <c r="C32" s="18">
        <f>(4478.0/B32*100)</f>
        <v/>
      </c>
      <c r="D32" s="19" t="n">
        <v>0</v>
      </c>
      <c r="E32" s="18" t="s">
        <v>327</v>
      </c>
      <c r="F32" s="20" t="s">
        <v>327</v>
      </c>
      <c r="G32" s="18" t="s">
        <v>327</v>
      </c>
      <c r="H32" s="20" t="s">
        <v>327</v>
      </c>
      <c r="I32" s="18" t="s">
        <v>327</v>
      </c>
      <c r="J32" s="20" t="s">
        <v>327</v>
      </c>
      <c r="K32" s="18" t="s">
        <v>327</v>
      </c>
      <c r="L32" s="20" t="s">
        <v>327</v>
      </c>
      <c r="M32" s="18" t="s">
        <v>327</v>
      </c>
      <c r="N32" s="20" t="s">
        <v>327</v>
      </c>
      <c r="O32" s="18" t="s">
        <v>327</v>
      </c>
      <c r="P32" s="20" t="s">
        <v>327</v>
      </c>
      <c r="Q32" s="18" t="s">
        <v>327</v>
      </c>
      <c r="R32" s="20" t="s">
        <v>327</v>
      </c>
      <c r="S32" s="18" t="s">
        <v>327</v>
      </c>
      <c r="T32" s="20" t="s">
        <v>327</v>
      </c>
    </row>
    <row r="33" spans="1:20">
      <c r="A33" s="15" t="s">
        <v>353</v>
      </c>
      <c r="B33" s="17" t="n">
        <v>7325</v>
      </c>
      <c r="C33" s="18">
        <f>(0.0/B33*100)</f>
        <v/>
      </c>
      <c r="D33" s="19" t="n">
        <v>7325</v>
      </c>
      <c r="E33" s="18" t="s">
        <v>327</v>
      </c>
      <c r="F33" s="20" t="s">
        <v>327</v>
      </c>
      <c r="G33" s="18" t="s">
        <v>327</v>
      </c>
      <c r="H33" s="20" t="s">
        <v>327</v>
      </c>
      <c r="I33" s="18" t="s">
        <v>327</v>
      </c>
      <c r="J33" s="20" t="s">
        <v>327</v>
      </c>
      <c r="K33" s="18" t="s">
        <v>327</v>
      </c>
      <c r="L33" s="20" t="s">
        <v>327</v>
      </c>
      <c r="M33" s="18" t="s">
        <v>327</v>
      </c>
      <c r="N33" s="20" t="s">
        <v>327</v>
      </c>
      <c r="O33" s="18" t="n">
        <v>501.10006214</v>
      </c>
      <c r="P33" s="20" t="n">
        <v>2.4308204</v>
      </c>
      <c r="Q33" s="18" t="s">
        <v>327</v>
      </c>
      <c r="R33" s="20" t="s">
        <v>327</v>
      </c>
      <c r="S33" s="18" t="s">
        <v>327</v>
      </c>
      <c r="T33" s="20" t="s">
        <v>327</v>
      </c>
    </row>
    <row r="34" spans="1:20">
      <c r="A34" s="15" t="s">
        <v>354</v>
      </c>
      <c r="B34" s="17" t="n">
        <v>6350</v>
      </c>
      <c r="C34" s="18">
        <f>(189.0/B34*100)</f>
        <v/>
      </c>
      <c r="D34" s="19" t="n">
        <v>6161</v>
      </c>
      <c r="E34" s="18" t="n">
        <v>474.07099905</v>
      </c>
      <c r="F34" s="20" t="n">
        <v>2.41216746</v>
      </c>
      <c r="G34" s="18" t="n">
        <v>459.3899708</v>
      </c>
      <c r="H34" s="20" t="n">
        <v>5.78674203</v>
      </c>
      <c r="I34" s="18" t="n">
        <v>401.59700361</v>
      </c>
      <c r="J34" s="20" t="n">
        <v>6.76917464</v>
      </c>
      <c r="K34" s="18" t="s">
        <v>327</v>
      </c>
      <c r="L34" s="20" t="s">
        <v>327</v>
      </c>
      <c r="M34" s="18" t="s">
        <v>327</v>
      </c>
      <c r="N34" s="20" t="s">
        <v>327</v>
      </c>
      <c r="O34" s="18" t="n">
        <v>306.56969545</v>
      </c>
      <c r="P34" s="20" t="n">
        <v>10.27624616</v>
      </c>
      <c r="Q34" s="18" t="s">
        <v>327</v>
      </c>
      <c r="R34" s="20" t="s">
        <v>327</v>
      </c>
      <c r="S34" s="18" t="n">
        <v>408.17524955</v>
      </c>
      <c r="T34" s="20" t="n">
        <v>7.24601284</v>
      </c>
    </row>
    <row r="35" spans="1:20">
      <c r="A35" s="15" t="s">
        <v>355</v>
      </c>
      <c r="B35" s="17" t="n">
        <v>6406</v>
      </c>
      <c r="C35" s="18">
        <f>(170.0/B35*100)</f>
        <v/>
      </c>
      <c r="D35" s="19" t="n">
        <v>6236</v>
      </c>
      <c r="E35" s="18" t="n">
        <v>523.9465408</v>
      </c>
      <c r="F35" s="20" t="n">
        <v>1.39141489</v>
      </c>
      <c r="G35" s="18" t="n">
        <v>444.64465373</v>
      </c>
      <c r="H35" s="20" t="n">
        <v>6.3556773</v>
      </c>
      <c r="I35" s="18" t="n">
        <v>431.22998077</v>
      </c>
      <c r="J35" s="20" t="n">
        <v>13.73100843</v>
      </c>
      <c r="K35" s="18" t="s">
        <v>327</v>
      </c>
      <c r="L35" s="20" t="s">
        <v>327</v>
      </c>
      <c r="M35" s="18" t="s">
        <v>327</v>
      </c>
      <c r="N35" s="20" t="s">
        <v>327</v>
      </c>
      <c r="O35" s="18" t="n">
        <v>374.85244494</v>
      </c>
      <c r="P35" s="20" t="n">
        <v>5.84040672</v>
      </c>
      <c r="Q35" s="18" t="s">
        <v>327</v>
      </c>
      <c r="R35" s="20" t="s">
        <v>327</v>
      </c>
      <c r="S35" s="18" t="n">
        <v>458.26257376</v>
      </c>
      <c r="T35" s="20" t="n">
        <v>6.30364102</v>
      </c>
    </row>
    <row r="36" spans="1:20">
      <c r="A36" s="15" t="s">
        <v>356</v>
      </c>
      <c r="B36" s="17" t="n">
        <v>6736</v>
      </c>
      <c r="C36" s="18">
        <f>(199.0/B36*100)</f>
        <v/>
      </c>
      <c r="D36" s="19" t="n">
        <v>6537</v>
      </c>
      <c r="E36" s="18" t="n">
        <v>504.96996415</v>
      </c>
      <c r="F36" s="20" t="n">
        <v>2.06032029</v>
      </c>
      <c r="G36" s="18" t="n">
        <v>438.07456327</v>
      </c>
      <c r="H36" s="20" t="n">
        <v>4.21264013</v>
      </c>
      <c r="I36" s="18" t="n">
        <v>455.87645743</v>
      </c>
      <c r="J36" s="20" t="n">
        <v>8.67646796</v>
      </c>
      <c r="K36" s="18" t="s">
        <v>327</v>
      </c>
      <c r="L36" s="20" t="s">
        <v>327</v>
      </c>
      <c r="M36" s="18" t="s">
        <v>327</v>
      </c>
      <c r="N36" s="20" t="s">
        <v>327</v>
      </c>
      <c r="O36" s="18" t="s">
        <v>327</v>
      </c>
      <c r="P36" s="20" t="s">
        <v>327</v>
      </c>
      <c r="Q36" s="18" t="s">
        <v>327</v>
      </c>
      <c r="R36" s="20" t="s">
        <v>327</v>
      </c>
      <c r="S36" s="18" t="n">
        <v>431.27562699</v>
      </c>
      <c r="T36" s="20" t="n">
        <v>6.1674471</v>
      </c>
    </row>
    <row r="37" spans="1:20">
      <c r="A37" s="15" t="s">
        <v>357</v>
      </c>
      <c r="B37" s="17" t="n">
        <v>5458</v>
      </c>
      <c r="C37" s="18">
        <f>(0.0/B37*100)</f>
        <v/>
      </c>
      <c r="D37" s="19" t="n">
        <v>5458</v>
      </c>
      <c r="E37" s="18" t="s">
        <v>327</v>
      </c>
      <c r="F37" s="20" t="s">
        <v>327</v>
      </c>
      <c r="G37" s="18" t="s">
        <v>327</v>
      </c>
      <c r="H37" s="20" t="s">
        <v>327</v>
      </c>
      <c r="I37" s="18" t="s">
        <v>327</v>
      </c>
      <c r="J37" s="20" t="s">
        <v>327</v>
      </c>
      <c r="K37" s="18" t="s">
        <v>327</v>
      </c>
      <c r="L37" s="20" t="s">
        <v>327</v>
      </c>
      <c r="M37" s="18" t="s">
        <v>327</v>
      </c>
      <c r="N37" s="20" t="s">
        <v>327</v>
      </c>
      <c r="O37" s="18" t="n">
        <v>493.42235631</v>
      </c>
      <c r="P37" s="20" t="n">
        <v>3.60072073</v>
      </c>
      <c r="Q37" s="18" t="s">
        <v>327</v>
      </c>
      <c r="R37" s="20" t="s">
        <v>327</v>
      </c>
      <c r="S37" s="18" t="s">
        <v>327</v>
      </c>
      <c r="T37" s="20" t="s">
        <v>327</v>
      </c>
    </row>
    <row r="38" spans="1:20">
      <c r="A38" s="15" t="s">
        <v>358</v>
      </c>
      <c r="B38" s="17" t="n">
        <v>5860</v>
      </c>
      <c r="C38" s="18">
        <f>(0.0/B38*100)</f>
        <v/>
      </c>
      <c r="D38" s="19" t="n">
        <v>5860</v>
      </c>
      <c r="E38" s="18" t="s">
        <v>327</v>
      </c>
      <c r="F38" s="20" t="s">
        <v>327</v>
      </c>
      <c r="G38" s="18" t="s">
        <v>327</v>
      </c>
      <c r="H38" s="20" t="s">
        <v>327</v>
      </c>
      <c r="I38" s="18" t="s">
        <v>327</v>
      </c>
      <c r="J38" s="20" t="s">
        <v>327</v>
      </c>
      <c r="K38" s="18" t="s">
        <v>327</v>
      </c>
      <c r="L38" s="20" t="s">
        <v>327</v>
      </c>
      <c r="M38" s="18" t="s">
        <v>327</v>
      </c>
      <c r="N38" s="20" t="s">
        <v>327</v>
      </c>
      <c r="O38" s="18" t="n">
        <v>505.50581563</v>
      </c>
      <c r="P38" s="20" t="n">
        <v>2.90027214</v>
      </c>
      <c r="Q38" s="18" t="s">
        <v>327</v>
      </c>
      <c r="R38" s="20" t="s">
        <v>327</v>
      </c>
      <c r="S38" s="18" t="s">
        <v>327</v>
      </c>
      <c r="T38" s="20" t="s">
        <v>327</v>
      </c>
    </row>
    <row r="39" spans="1:20">
      <c r="A39" s="15" t="s">
        <v>359</v>
      </c>
      <c r="B39" s="17" t="n">
        <v>5895</v>
      </c>
      <c r="C39" s="18">
        <f>(0.0/B39*100)</f>
        <v/>
      </c>
      <c r="D39" s="19" t="n">
        <v>5895</v>
      </c>
      <c r="E39" s="18" t="s">
        <v>327</v>
      </c>
      <c r="F39" s="20" t="s">
        <v>327</v>
      </c>
      <c r="G39" s="18" t="s">
        <v>327</v>
      </c>
      <c r="H39" s="20" t="s">
        <v>327</v>
      </c>
      <c r="I39" s="18" t="s">
        <v>327</v>
      </c>
      <c r="J39" s="20" t="s">
        <v>327</v>
      </c>
      <c r="K39" s="18" t="s">
        <v>327</v>
      </c>
      <c r="L39" s="20" t="s">
        <v>327</v>
      </c>
      <c r="M39" s="18" t="s">
        <v>327</v>
      </c>
      <c r="N39" s="20" t="s">
        <v>327</v>
      </c>
      <c r="O39" s="18" t="n">
        <v>425.48950894</v>
      </c>
      <c r="P39" s="20" t="n">
        <v>3.93390091</v>
      </c>
      <c r="Q39" s="18" t="s">
        <v>327</v>
      </c>
      <c r="R39" s="20" t="s">
        <v>327</v>
      </c>
      <c r="S39" s="18" t="s">
        <v>327</v>
      </c>
      <c r="T39" s="20" t="s">
        <v>327</v>
      </c>
    </row>
    <row r="40" spans="1:20">
      <c r="A40" s="15" t="s">
        <v>360</v>
      </c>
      <c r="B40" s="17" t="n">
        <v>14157</v>
      </c>
      <c r="C40" s="18">
        <f>(5864.0/B40*100)</f>
        <v/>
      </c>
      <c r="D40" s="19" t="n">
        <v>8293</v>
      </c>
      <c r="E40" s="18" t="n">
        <v>526.87858662</v>
      </c>
      <c r="F40" s="20" t="n">
        <v>2.954586</v>
      </c>
      <c r="G40" s="18" t="n">
        <v>476.06635059</v>
      </c>
      <c r="H40" s="20" t="n">
        <v>5.53678375</v>
      </c>
      <c r="I40" s="18" t="n">
        <v>456.64429853</v>
      </c>
      <c r="J40" s="20" t="n">
        <v>11.63641484</v>
      </c>
      <c r="K40" s="18" t="s">
        <v>327</v>
      </c>
      <c r="L40" s="20" t="s">
        <v>327</v>
      </c>
      <c r="M40" s="18" t="s">
        <v>327</v>
      </c>
      <c r="N40" s="20" t="s">
        <v>327</v>
      </c>
      <c r="O40" s="18" t="n">
        <v>496.75531263</v>
      </c>
      <c r="P40" s="20" t="n">
        <v>2.35939816</v>
      </c>
      <c r="Q40" s="18" t="s">
        <v>327</v>
      </c>
      <c r="R40" s="20" t="s">
        <v>327</v>
      </c>
      <c r="S40" s="18" t="n">
        <v>426.9565844</v>
      </c>
      <c r="T40" s="20" t="n">
        <v>5.67549526</v>
      </c>
    </row>
    <row r="41" spans="1:20">
      <c r="A41" s="15" t="s">
        <v>361</v>
      </c>
      <c r="B41" s="17" t="n">
        <v>5712</v>
      </c>
      <c r="C41" s="18">
        <f>(0.0/B41*100)</f>
        <v/>
      </c>
      <c r="D41" s="19" t="n">
        <v>5712</v>
      </c>
      <c r="E41" s="18" t="s">
        <v>327</v>
      </c>
      <c r="F41" s="20" t="s">
        <v>327</v>
      </c>
      <c r="G41" s="18" t="s">
        <v>327</v>
      </c>
      <c r="H41" s="20" t="s">
        <v>327</v>
      </c>
      <c r="I41" s="18" t="s">
        <v>327</v>
      </c>
      <c r="J41" s="20" t="s">
        <v>327</v>
      </c>
      <c r="K41" s="18" t="s">
        <v>327</v>
      </c>
      <c r="L41" s="20" t="s">
        <v>327</v>
      </c>
      <c r="M41" s="18" t="s">
        <v>327</v>
      </c>
      <c r="N41" s="20" t="s">
        <v>327</v>
      </c>
      <c r="O41" s="18" t="n">
        <v>496.24243435</v>
      </c>
      <c r="P41" s="20" t="n">
        <v>3.18120086</v>
      </c>
      <c r="Q41" s="18" t="s">
        <v>327</v>
      </c>
      <c r="R41" s="20" t="s">
        <v>327</v>
      </c>
      <c r="S41" s="18" t="s">
        <v>327</v>
      </c>
      <c r="T41" s="20" t="s">
        <v>327</v>
      </c>
    </row>
    <row r="42" spans="1:20">
      <c r="A42" s="15" t="s">
        <v>362</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363</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364</v>
      </c>
      <c r="B44" s="17" t="n">
        <v>5215</v>
      </c>
      <c r="C44" s="18">
        <f>(5215.0/B44*100)</f>
        <v/>
      </c>
      <c r="D44" s="19" t="n">
        <v>0</v>
      </c>
      <c r="E44" s="18" t="s">
        <v>327</v>
      </c>
      <c r="F44" s="20" t="s">
        <v>327</v>
      </c>
      <c r="G44" s="18" t="s">
        <v>327</v>
      </c>
      <c r="H44" s="20" t="s">
        <v>327</v>
      </c>
      <c r="I44" s="18" t="s">
        <v>327</v>
      </c>
      <c r="J44" s="20" t="s">
        <v>327</v>
      </c>
      <c r="K44" s="18" t="s">
        <v>327</v>
      </c>
      <c r="L44" s="20" t="s">
        <v>327</v>
      </c>
      <c r="M44" s="18" t="s">
        <v>327</v>
      </c>
      <c r="N44" s="20" t="s">
        <v>327</v>
      </c>
      <c r="O44" s="18" t="s">
        <v>327</v>
      </c>
      <c r="P44" s="20" t="s">
        <v>327</v>
      </c>
      <c r="Q44" s="18" t="s">
        <v>327</v>
      </c>
      <c r="R44" s="20" t="s">
        <v>327</v>
      </c>
      <c r="S44" s="18" t="s">
        <v>327</v>
      </c>
      <c r="T44" s="20" t="s">
        <v>327</v>
      </c>
    </row>
    <row r="45" spans="1:20">
      <c r="A45" s="15" t="s">
        <v>365</v>
      </c>
      <c r="B45" s="17" t="n">
        <v>5519</v>
      </c>
      <c r="C45" s="18">
        <f>(0.0/B45*100)</f>
        <v/>
      </c>
      <c r="D45" s="19" t="n">
        <v>5519</v>
      </c>
      <c r="E45" s="18" t="s">
        <v>327</v>
      </c>
      <c r="F45" s="20" t="s">
        <v>327</v>
      </c>
      <c r="G45" s="18" t="s">
        <v>327</v>
      </c>
      <c r="H45" s="20" t="s">
        <v>327</v>
      </c>
      <c r="I45" s="18" t="s">
        <v>327</v>
      </c>
      <c r="J45" s="20" t="s">
        <v>327</v>
      </c>
      <c r="K45" s="18" t="s">
        <v>327</v>
      </c>
      <c r="L45" s="20" t="s">
        <v>327</v>
      </c>
      <c r="M45" s="18" t="s">
        <v>327</v>
      </c>
      <c r="N45" s="20" t="s">
        <v>327</v>
      </c>
      <c r="O45" s="18" t="n">
        <v>375.7451021</v>
      </c>
      <c r="P45" s="20" t="n">
        <v>2.64238063</v>
      </c>
      <c r="Q45" s="18" t="s">
        <v>327</v>
      </c>
      <c r="R45" s="20" t="s">
        <v>327</v>
      </c>
      <c r="S45" s="18" t="s">
        <v>327</v>
      </c>
      <c r="T45" s="20" t="s">
        <v>327</v>
      </c>
    </row>
    <row r="46" spans="1:20">
      <c r="A46" s="15" t="s">
        <v>366</v>
      </c>
      <c r="B46" s="17" t="n">
        <v>23141</v>
      </c>
      <c r="C46" s="18">
        <f>(0.0/B46*100)</f>
        <v/>
      </c>
      <c r="D46" s="19" t="n">
        <v>23141</v>
      </c>
      <c r="E46" s="18" t="s">
        <v>327</v>
      </c>
      <c r="F46" s="20" t="s">
        <v>327</v>
      </c>
      <c r="G46" s="18" t="s">
        <v>327</v>
      </c>
      <c r="H46" s="20" t="s">
        <v>327</v>
      </c>
      <c r="I46" s="18" t="s">
        <v>327</v>
      </c>
      <c r="J46" s="20" t="s">
        <v>327</v>
      </c>
      <c r="K46" s="18" t="s">
        <v>327</v>
      </c>
      <c r="L46" s="20" t="s">
        <v>327</v>
      </c>
      <c r="M46" s="18" t="s">
        <v>327</v>
      </c>
      <c r="N46" s="20" t="s">
        <v>327</v>
      </c>
      <c r="O46" s="18" t="n">
        <v>400.68210314</v>
      </c>
      <c r="P46" s="20" t="n">
        <v>2.29683765</v>
      </c>
      <c r="Q46" s="18" t="s">
        <v>327</v>
      </c>
      <c r="R46" s="20" t="s">
        <v>327</v>
      </c>
      <c r="S46" s="18" t="s">
        <v>327</v>
      </c>
      <c r="T46" s="20" t="s">
        <v>327</v>
      </c>
    </row>
    <row r="47" spans="1:20">
      <c r="A47" s="15" t="s">
        <v>367</v>
      </c>
      <c r="B47" s="17" t="n">
        <v>5928</v>
      </c>
      <c r="C47" s="18">
        <f>(413.0/B47*100)</f>
        <v/>
      </c>
      <c r="D47" s="19" t="n">
        <v>5515</v>
      </c>
      <c r="E47" s="18" t="n">
        <v>463.228912</v>
      </c>
      <c r="F47" s="20" t="n">
        <v>4.33982277</v>
      </c>
      <c r="G47" s="18" t="n">
        <v>454.59877745</v>
      </c>
      <c r="H47" s="20" t="n">
        <v>5.37992929</v>
      </c>
      <c r="I47" s="18" t="n">
        <v>424.99777464</v>
      </c>
      <c r="J47" s="20" t="n">
        <v>6.88569323</v>
      </c>
      <c r="K47" s="18" t="s">
        <v>327</v>
      </c>
      <c r="L47" s="20" t="s">
        <v>327</v>
      </c>
      <c r="M47" s="18" t="s">
        <v>327</v>
      </c>
      <c r="N47" s="20" t="s">
        <v>327</v>
      </c>
      <c r="O47" s="18" t="s">
        <v>327</v>
      </c>
      <c r="P47" s="20" t="s">
        <v>327</v>
      </c>
      <c r="Q47" s="18" t="s">
        <v>327</v>
      </c>
      <c r="R47" s="20" t="s">
        <v>327</v>
      </c>
      <c r="S47" s="18" t="n">
        <v>394.43329874</v>
      </c>
      <c r="T47" s="20" t="n">
        <v>5.03779626</v>
      </c>
    </row>
    <row r="48" spans="1:20">
      <c r="A48" s="15" t="s">
        <v>368</v>
      </c>
      <c r="B48" s="17" t="n">
        <v>9841</v>
      </c>
      <c r="C48" s="18">
        <f>(36.0/B48*100)</f>
        <v/>
      </c>
      <c r="D48" s="19" t="n">
        <v>9805</v>
      </c>
      <c r="E48" s="18" t="n">
        <v>526.09248037</v>
      </c>
      <c r="F48" s="20" t="n">
        <v>4.74802742</v>
      </c>
      <c r="G48" s="18" t="n">
        <v>486.69142714</v>
      </c>
      <c r="H48" s="20" t="n">
        <v>5.10956728</v>
      </c>
      <c r="I48" s="18" t="n">
        <v>436.02443146</v>
      </c>
      <c r="J48" s="20" t="n">
        <v>11.55157306</v>
      </c>
      <c r="K48" s="18" t="s">
        <v>327</v>
      </c>
      <c r="L48" s="20" t="s">
        <v>327</v>
      </c>
      <c r="M48" s="18" t="s">
        <v>327</v>
      </c>
      <c r="N48" s="20" t="s">
        <v>327</v>
      </c>
      <c r="O48" s="18" t="s">
        <v>327</v>
      </c>
      <c r="P48" s="20" t="s">
        <v>327</v>
      </c>
      <c r="Q48" s="18" t="s">
        <v>327</v>
      </c>
      <c r="R48" s="20" t="s">
        <v>327</v>
      </c>
      <c r="S48" s="18" t="n">
        <v>476.92176943</v>
      </c>
      <c r="T48" s="20" t="n">
        <v>21.22658195</v>
      </c>
    </row>
    <row r="49" spans="1:20">
      <c r="A49" s="15" t="s">
        <v>369</v>
      </c>
      <c r="B49" s="17" t="n">
        <v>6349</v>
      </c>
      <c r="C49" s="18">
        <f>(0.0/B49*100)</f>
        <v/>
      </c>
      <c r="D49" s="19" t="n">
        <v>6349</v>
      </c>
      <c r="E49" s="18" t="s">
        <v>327</v>
      </c>
      <c r="F49" s="20" t="s">
        <v>327</v>
      </c>
      <c r="G49" s="18" t="s">
        <v>327</v>
      </c>
      <c r="H49" s="20" t="s">
        <v>327</v>
      </c>
      <c r="I49" s="18" t="s">
        <v>327</v>
      </c>
      <c r="J49" s="20" t="s">
        <v>327</v>
      </c>
      <c r="K49" s="18" t="s">
        <v>327</v>
      </c>
      <c r="L49" s="20" t="s">
        <v>327</v>
      </c>
      <c r="M49" s="18" t="s">
        <v>327</v>
      </c>
      <c r="N49" s="20" t="s">
        <v>327</v>
      </c>
      <c r="O49" s="18" t="n">
        <v>432.22624802</v>
      </c>
      <c r="P49" s="20" t="n">
        <v>2.8653235</v>
      </c>
      <c r="Q49" s="18" t="s">
        <v>327</v>
      </c>
      <c r="R49" s="20" t="s">
        <v>327</v>
      </c>
      <c r="S49" s="18" t="s">
        <v>327</v>
      </c>
      <c r="T49" s="20" t="s">
        <v>327</v>
      </c>
    </row>
    <row r="50" spans="1:20">
      <c r="A50" s="15" t="s">
        <v>370</v>
      </c>
      <c r="B50" s="17" t="n">
        <v>11795</v>
      </c>
      <c r="C50" s="18">
        <f>(0.0/B50*100)</f>
        <v/>
      </c>
      <c r="D50" s="19" t="n">
        <v>11795</v>
      </c>
      <c r="E50" s="18" t="s">
        <v>327</v>
      </c>
      <c r="F50" s="20" t="s">
        <v>327</v>
      </c>
      <c r="G50" s="18" t="s">
        <v>327</v>
      </c>
      <c r="H50" s="20" t="s">
        <v>327</v>
      </c>
      <c r="I50" s="18" t="s">
        <v>327</v>
      </c>
      <c r="J50" s="20" t="s">
        <v>327</v>
      </c>
      <c r="K50" s="18" t="s">
        <v>327</v>
      </c>
      <c r="L50" s="20" t="s">
        <v>327</v>
      </c>
      <c r="M50" s="18" t="s">
        <v>327</v>
      </c>
      <c r="N50" s="20" t="s">
        <v>327</v>
      </c>
      <c r="O50" s="18" t="n">
        <v>415.72876064</v>
      </c>
      <c r="P50" s="20" t="n">
        <v>2.36107792</v>
      </c>
      <c r="Q50" s="18" t="s">
        <v>327</v>
      </c>
      <c r="R50" s="20" t="s">
        <v>327</v>
      </c>
      <c r="S50" s="18" t="s">
        <v>327</v>
      </c>
      <c r="T50" s="20" t="s">
        <v>327</v>
      </c>
    </row>
    <row r="51" spans="1:20">
      <c r="A51" s="15" t="s">
        <v>371</v>
      </c>
      <c r="B51" s="17" t="n">
        <v>6866</v>
      </c>
      <c r="C51" s="18">
        <f>(0.0/B51*100)</f>
        <v/>
      </c>
      <c r="D51" s="19" t="n">
        <v>6866</v>
      </c>
      <c r="E51" s="18" t="s">
        <v>327</v>
      </c>
      <c r="F51" s="20" t="s">
        <v>327</v>
      </c>
      <c r="G51" s="18" t="s">
        <v>327</v>
      </c>
      <c r="H51" s="20" t="s">
        <v>327</v>
      </c>
      <c r="I51" s="18" t="s">
        <v>327</v>
      </c>
      <c r="J51" s="20" t="s">
        <v>327</v>
      </c>
      <c r="K51" s="18" t="s">
        <v>327</v>
      </c>
      <c r="L51" s="20" t="s">
        <v>327</v>
      </c>
      <c r="M51" s="18" t="s">
        <v>327</v>
      </c>
      <c r="N51" s="20" t="s">
        <v>327</v>
      </c>
      <c r="O51" s="18" t="n">
        <v>419.60803314</v>
      </c>
      <c r="P51" s="20" t="n">
        <v>2.07453394</v>
      </c>
      <c r="Q51" s="18" t="s">
        <v>327</v>
      </c>
      <c r="R51" s="20" t="s">
        <v>327</v>
      </c>
      <c r="S51" s="18" t="s">
        <v>327</v>
      </c>
      <c r="T51" s="20" t="s">
        <v>327</v>
      </c>
    </row>
    <row r="52" spans="1:20">
      <c r="A52" s="15" t="s">
        <v>372</v>
      </c>
      <c r="B52" s="17" t="n">
        <v>5809</v>
      </c>
      <c r="C52" s="18">
        <f>(186.0/B52*100)</f>
        <v/>
      </c>
      <c r="D52" s="19" t="n">
        <v>5623</v>
      </c>
      <c r="E52" s="18" t="n">
        <v>483.59575363</v>
      </c>
      <c r="F52" s="20" t="n">
        <v>2.38664499</v>
      </c>
      <c r="G52" s="18" t="n">
        <v>421.0217064</v>
      </c>
      <c r="H52" s="20" t="n">
        <v>6.99300824</v>
      </c>
      <c r="I52" s="18" t="n">
        <v>405.60852746</v>
      </c>
      <c r="J52" s="20" t="n">
        <v>11.89107476</v>
      </c>
      <c r="K52" s="18" t="s">
        <v>327</v>
      </c>
      <c r="L52" s="20" t="s">
        <v>327</v>
      </c>
      <c r="M52" s="18" t="s">
        <v>327</v>
      </c>
      <c r="N52" s="20" t="s">
        <v>327</v>
      </c>
      <c r="O52" s="18" t="s">
        <v>327</v>
      </c>
      <c r="P52" s="20" t="s">
        <v>327</v>
      </c>
      <c r="Q52" s="18" t="s">
        <v>327</v>
      </c>
      <c r="R52" s="20" t="s">
        <v>327</v>
      </c>
      <c r="S52" s="18" t="n">
        <v>408.09470773</v>
      </c>
      <c r="T52" s="20" t="n">
        <v>5.262913</v>
      </c>
    </row>
    <row r="53" spans="1:20">
      <c r="A53" s="15" t="s">
        <v>373</v>
      </c>
      <c r="B53" s="17" t="n">
        <v>5571</v>
      </c>
      <c r="C53" s="18">
        <f>(0.0/B53*100)</f>
        <v/>
      </c>
      <c r="D53" s="19" t="n">
        <v>5571</v>
      </c>
      <c r="E53" s="18" t="s">
        <v>327</v>
      </c>
      <c r="F53" s="20" t="s">
        <v>327</v>
      </c>
      <c r="G53" s="18" t="s">
        <v>327</v>
      </c>
      <c r="H53" s="20" t="s">
        <v>327</v>
      </c>
      <c r="I53" s="18" t="s">
        <v>327</v>
      </c>
      <c r="J53" s="20" t="s">
        <v>327</v>
      </c>
      <c r="K53" s="18" t="s">
        <v>327</v>
      </c>
      <c r="L53" s="20" t="s">
        <v>327</v>
      </c>
      <c r="M53" s="18" t="s">
        <v>327</v>
      </c>
      <c r="N53" s="20" t="s">
        <v>327</v>
      </c>
      <c r="O53" s="18" t="n">
        <v>432.5767659</v>
      </c>
      <c r="P53" s="20" t="n">
        <v>1.3789965</v>
      </c>
      <c r="Q53" s="18" t="s">
        <v>327</v>
      </c>
      <c r="R53" s="20" t="s">
        <v>327</v>
      </c>
      <c r="S53" s="18" t="s">
        <v>327</v>
      </c>
      <c r="T53" s="20" t="s">
        <v>327</v>
      </c>
    </row>
    <row r="54" spans="1:20">
      <c r="A54" s="15" t="s">
        <v>374</v>
      </c>
      <c r="B54" s="17" t="n">
        <v>4740</v>
      </c>
      <c r="C54" s="18">
        <f>(0.0/B54*100)</f>
        <v/>
      </c>
      <c r="D54" s="19" t="n">
        <v>4740</v>
      </c>
      <c r="E54" s="18" t="s">
        <v>327</v>
      </c>
      <c r="F54" s="20" t="s">
        <v>327</v>
      </c>
      <c r="G54" s="18" t="s">
        <v>327</v>
      </c>
      <c r="H54" s="20" t="s">
        <v>327</v>
      </c>
      <c r="I54" s="18" t="s">
        <v>327</v>
      </c>
      <c r="J54" s="20" t="s">
        <v>327</v>
      </c>
      <c r="K54" s="18" t="s">
        <v>327</v>
      </c>
      <c r="L54" s="20" t="s">
        <v>327</v>
      </c>
      <c r="M54" s="18" t="s">
        <v>327</v>
      </c>
      <c r="N54" s="20" t="s">
        <v>327</v>
      </c>
      <c r="O54" s="18" t="n">
        <v>331.63882721</v>
      </c>
      <c r="P54" s="20" t="n">
        <v>2.57819192</v>
      </c>
      <c r="Q54" s="18" t="s">
        <v>327</v>
      </c>
      <c r="R54" s="20" t="s">
        <v>327</v>
      </c>
      <c r="S54" s="18" t="s">
        <v>327</v>
      </c>
      <c r="T54" s="20" t="s">
        <v>327</v>
      </c>
    </row>
    <row r="55" spans="1:20">
      <c r="A55" s="15" t="s">
        <v>375</v>
      </c>
      <c r="B55" s="17" t="n">
        <v>5316</v>
      </c>
      <c r="C55" s="18">
        <f>(0.0/B55*100)</f>
        <v/>
      </c>
      <c r="D55" s="19" t="n">
        <v>5316</v>
      </c>
      <c r="E55" s="18" t="s">
        <v>327</v>
      </c>
      <c r="F55" s="20" t="s">
        <v>327</v>
      </c>
      <c r="G55" s="18" t="s">
        <v>327</v>
      </c>
      <c r="H55" s="20" t="s">
        <v>327</v>
      </c>
      <c r="I55" s="18" t="s">
        <v>327</v>
      </c>
      <c r="J55" s="20" t="s">
        <v>327</v>
      </c>
      <c r="K55" s="18" t="s">
        <v>327</v>
      </c>
      <c r="L55" s="20" t="s">
        <v>327</v>
      </c>
      <c r="M55" s="18" t="s">
        <v>327</v>
      </c>
      <c r="N55" s="20" t="s">
        <v>327</v>
      </c>
      <c r="O55" s="18" t="n">
        <v>411.13152395</v>
      </c>
      <c r="P55" s="20" t="n">
        <v>2.41692503</v>
      </c>
      <c r="Q55" s="18" t="s">
        <v>327</v>
      </c>
      <c r="R55" s="20" t="s">
        <v>327</v>
      </c>
      <c r="S55" s="18" t="s">
        <v>327</v>
      </c>
      <c r="T55" s="20" t="s">
        <v>327</v>
      </c>
    </row>
    <row r="56" spans="1:20">
      <c r="A56" s="15" t="s">
        <v>376</v>
      </c>
      <c r="B56" s="17" t="n">
        <v>5359</v>
      </c>
      <c r="C56" s="18">
        <f>(101.0/B56*100)</f>
        <v/>
      </c>
      <c r="D56" s="19" t="n">
        <v>5258</v>
      </c>
      <c r="E56" s="18" t="n">
        <v>525.67076632</v>
      </c>
      <c r="F56" s="20" t="n">
        <v>2.41892996</v>
      </c>
      <c r="G56" s="18" t="n">
        <v>502.56434558</v>
      </c>
      <c r="H56" s="20" t="n">
        <v>14.40832131</v>
      </c>
      <c r="I56" s="18" t="n">
        <v>513.5185643900001</v>
      </c>
      <c r="J56" s="20" t="n">
        <v>11.81385903</v>
      </c>
      <c r="K56" s="18" t="s">
        <v>327</v>
      </c>
      <c r="L56" s="20" t="s">
        <v>327</v>
      </c>
      <c r="M56" s="18" t="s">
        <v>327</v>
      </c>
      <c r="N56" s="20" t="s">
        <v>327</v>
      </c>
      <c r="O56" s="18" t="s">
        <v>327</v>
      </c>
      <c r="P56" s="20" t="s">
        <v>327</v>
      </c>
      <c r="Q56" s="18" t="s">
        <v>327</v>
      </c>
      <c r="R56" s="20" t="s">
        <v>327</v>
      </c>
      <c r="S56" s="18" t="n">
        <v>458.19548471</v>
      </c>
      <c r="T56" s="20" t="n">
        <v>13.06385757</v>
      </c>
    </row>
    <row r="57" spans="1:20">
      <c r="A57" s="15" t="s">
        <v>377</v>
      </c>
      <c r="B57" s="17" t="n">
        <v>6513</v>
      </c>
      <c r="C57" s="18">
        <f>(0.0/B57*100)</f>
        <v/>
      </c>
      <c r="D57" s="19" t="n">
        <v>6513</v>
      </c>
      <c r="E57" s="18" t="s">
        <v>327</v>
      </c>
      <c r="F57" s="20" t="s">
        <v>327</v>
      </c>
      <c r="G57" s="18" t="s">
        <v>327</v>
      </c>
      <c r="H57" s="20" t="s">
        <v>327</v>
      </c>
      <c r="I57" s="18" t="s">
        <v>327</v>
      </c>
      <c r="J57" s="20" t="s">
        <v>327</v>
      </c>
      <c r="K57" s="18" t="s">
        <v>327</v>
      </c>
      <c r="L57" s="20" t="s">
        <v>327</v>
      </c>
      <c r="M57" s="18" t="s">
        <v>327</v>
      </c>
      <c r="N57" s="20" t="s">
        <v>327</v>
      </c>
      <c r="O57" s="18" t="n">
        <v>403.09974532</v>
      </c>
      <c r="P57" s="20" t="n">
        <v>2.56579015</v>
      </c>
      <c r="Q57" s="18" t="s">
        <v>327</v>
      </c>
      <c r="R57" s="20" t="s">
        <v>327</v>
      </c>
      <c r="S57" s="18" t="s">
        <v>327</v>
      </c>
      <c r="T57" s="20" t="s">
        <v>327</v>
      </c>
    </row>
    <row r="58" spans="1:20">
      <c r="A58" s="15" t="s">
        <v>378</v>
      </c>
      <c r="B58" s="17" t="n">
        <v>7267</v>
      </c>
      <c r="C58" s="18">
        <f>(0.0/B58*100)</f>
        <v/>
      </c>
      <c r="D58" s="19" t="n">
        <v>7267</v>
      </c>
      <c r="E58" s="18" t="s">
        <v>327</v>
      </c>
      <c r="F58" s="20" t="s">
        <v>327</v>
      </c>
      <c r="G58" s="18" t="s">
        <v>327</v>
      </c>
      <c r="H58" s="20" t="s">
        <v>327</v>
      </c>
      <c r="I58" s="18" t="s">
        <v>327</v>
      </c>
      <c r="J58" s="20" t="s">
        <v>327</v>
      </c>
      <c r="K58" s="18" t="s">
        <v>327</v>
      </c>
      <c r="L58" s="20" t="s">
        <v>327</v>
      </c>
      <c r="M58" s="18" t="s">
        <v>327</v>
      </c>
      <c r="N58" s="20" t="s">
        <v>327</v>
      </c>
      <c r="O58" s="18" t="n">
        <v>408.6691134</v>
      </c>
      <c r="P58" s="20" t="n">
        <v>2.67440156</v>
      </c>
      <c r="Q58" s="18" t="s">
        <v>327</v>
      </c>
      <c r="R58" s="20" t="s">
        <v>327</v>
      </c>
      <c r="S58" s="18" t="s">
        <v>327</v>
      </c>
      <c r="T58" s="20" t="s">
        <v>327</v>
      </c>
    </row>
    <row r="59" spans="1:20">
      <c r="A59" s="15" t="s">
        <v>379</v>
      </c>
      <c r="B59" s="17" t="n">
        <v>4826</v>
      </c>
      <c r="C59" s="18">
        <f>(0.0/B59*100)</f>
        <v/>
      </c>
      <c r="D59" s="19" t="n">
        <v>4826</v>
      </c>
      <c r="E59" s="18" t="s">
        <v>327</v>
      </c>
      <c r="F59" s="20" t="s">
        <v>327</v>
      </c>
      <c r="G59" s="18" t="s">
        <v>327</v>
      </c>
      <c r="H59" s="20" t="s">
        <v>327</v>
      </c>
      <c r="I59" s="18" t="s">
        <v>327</v>
      </c>
      <c r="J59" s="20" t="s">
        <v>327</v>
      </c>
      <c r="K59" s="18" t="s">
        <v>327</v>
      </c>
      <c r="L59" s="20" t="s">
        <v>327</v>
      </c>
      <c r="M59" s="18" t="s">
        <v>327</v>
      </c>
      <c r="N59" s="20" t="s">
        <v>327</v>
      </c>
      <c r="O59" s="18" t="n">
        <v>378.44218506</v>
      </c>
      <c r="P59" s="20" t="n">
        <v>1.6995879</v>
      </c>
      <c r="Q59" s="18" t="s">
        <v>327</v>
      </c>
      <c r="R59" s="20" t="s">
        <v>327</v>
      </c>
      <c r="S59" s="18" t="s">
        <v>327</v>
      </c>
      <c r="T59" s="20" t="s">
        <v>327</v>
      </c>
    </row>
    <row r="60" spans="1:20">
      <c r="A60" s="15" t="s">
        <v>380</v>
      </c>
      <c r="B60" s="17" t="n">
        <v>4546</v>
      </c>
      <c r="C60" s="18">
        <f>(0.0/B60*100)</f>
        <v/>
      </c>
      <c r="D60" s="19" t="n">
        <v>4546</v>
      </c>
      <c r="E60" s="18" t="s">
        <v>327</v>
      </c>
      <c r="F60" s="20" t="s">
        <v>327</v>
      </c>
      <c r="G60" s="18" t="s">
        <v>327</v>
      </c>
      <c r="H60" s="20" t="s">
        <v>327</v>
      </c>
      <c r="I60" s="18" t="s">
        <v>327</v>
      </c>
      <c r="J60" s="20" t="s">
        <v>327</v>
      </c>
      <c r="K60" s="18" t="s">
        <v>327</v>
      </c>
      <c r="L60" s="20" t="s">
        <v>327</v>
      </c>
      <c r="M60" s="18" t="s">
        <v>327</v>
      </c>
      <c r="N60" s="20" t="s">
        <v>327</v>
      </c>
      <c r="O60" s="18" t="n">
        <v>386.48537246</v>
      </c>
      <c r="P60" s="20" t="n">
        <v>3.39522632</v>
      </c>
      <c r="Q60" s="18" t="s">
        <v>327</v>
      </c>
      <c r="R60" s="20" t="s">
        <v>327</v>
      </c>
      <c r="S60" s="18" t="s">
        <v>327</v>
      </c>
      <c r="T60" s="20" t="s">
        <v>327</v>
      </c>
    </row>
    <row r="61" spans="1:20">
      <c r="A61" s="15" t="s">
        <v>381</v>
      </c>
      <c r="B61" s="17" t="n">
        <v>6525</v>
      </c>
      <c r="C61" s="18">
        <f>(367.0/B61*100)</f>
        <v/>
      </c>
      <c r="D61" s="19" t="n">
        <v>6158</v>
      </c>
      <c r="E61" s="18" t="n">
        <v>487.02784582</v>
      </c>
      <c r="F61" s="20" t="n">
        <v>2.65664047</v>
      </c>
      <c r="G61" s="18" t="n">
        <v>452.7033846</v>
      </c>
      <c r="H61" s="20" t="n">
        <v>3.928904</v>
      </c>
      <c r="I61" s="18" t="n">
        <v>458.42394355</v>
      </c>
      <c r="J61" s="20" t="n">
        <v>9.39925146</v>
      </c>
      <c r="K61" s="18" t="s">
        <v>327</v>
      </c>
      <c r="L61" s="20" t="s">
        <v>327</v>
      </c>
      <c r="M61" s="18" t="s">
        <v>327</v>
      </c>
      <c r="N61" s="20" t="s">
        <v>327</v>
      </c>
      <c r="O61" s="18" t="s">
        <v>327</v>
      </c>
      <c r="P61" s="20" t="s">
        <v>327</v>
      </c>
      <c r="Q61" s="18" t="s">
        <v>327</v>
      </c>
      <c r="R61" s="20" t="s">
        <v>327</v>
      </c>
      <c r="S61" s="18" t="n">
        <v>410.16747992</v>
      </c>
      <c r="T61" s="20" t="n">
        <v>6.59082896</v>
      </c>
    </row>
    <row r="62" spans="1:20">
      <c r="A62" s="15" t="s">
        <v>382</v>
      </c>
      <c r="B62" s="17" t="n">
        <v>4476</v>
      </c>
      <c r="C62" s="18">
        <f>(0.0/B62*100)</f>
        <v/>
      </c>
      <c r="D62" s="19" t="n">
        <v>4476</v>
      </c>
      <c r="E62" s="18" t="s">
        <v>327</v>
      </c>
      <c r="F62" s="20" t="s">
        <v>327</v>
      </c>
      <c r="G62" s="18" t="s">
        <v>327</v>
      </c>
      <c r="H62" s="20" t="s">
        <v>327</v>
      </c>
      <c r="I62" s="18" t="s">
        <v>327</v>
      </c>
      <c r="J62" s="20" t="s">
        <v>327</v>
      </c>
      <c r="K62" s="18" t="s">
        <v>327</v>
      </c>
      <c r="L62" s="20" t="s">
        <v>327</v>
      </c>
      <c r="M62" s="18" t="s">
        <v>327</v>
      </c>
      <c r="N62" s="20" t="s">
        <v>327</v>
      </c>
      <c r="O62" s="18" t="n">
        <v>528.54960019</v>
      </c>
      <c r="P62" s="20" t="n">
        <v>1.06440488</v>
      </c>
      <c r="Q62" s="18" t="s">
        <v>327</v>
      </c>
      <c r="R62" s="20" t="s">
        <v>327</v>
      </c>
      <c r="S62" s="18" t="s">
        <v>327</v>
      </c>
      <c r="T62" s="20" t="s">
        <v>327</v>
      </c>
    </row>
    <row r="63" spans="1:20">
      <c r="A63" s="15" t="s">
        <v>383</v>
      </c>
      <c r="B63" s="17" t="n">
        <v>5324</v>
      </c>
      <c r="C63" s="18">
        <f>(0.0/B63*100)</f>
        <v/>
      </c>
      <c r="D63" s="19" t="n">
        <v>5324</v>
      </c>
      <c r="E63" s="18" t="s">
        <v>327</v>
      </c>
      <c r="F63" s="20" t="s">
        <v>327</v>
      </c>
      <c r="G63" s="18" t="s">
        <v>327</v>
      </c>
      <c r="H63" s="20" t="s">
        <v>327</v>
      </c>
      <c r="I63" s="18" t="s">
        <v>327</v>
      </c>
      <c r="J63" s="20" t="s">
        <v>327</v>
      </c>
      <c r="K63" s="18" t="s">
        <v>327</v>
      </c>
      <c r="L63" s="20" t="s">
        <v>327</v>
      </c>
      <c r="M63" s="18" t="s">
        <v>327</v>
      </c>
      <c r="N63" s="20" t="s">
        <v>327</v>
      </c>
      <c r="O63" s="18" t="n">
        <v>383.68238779</v>
      </c>
      <c r="P63" s="20" t="n">
        <v>1.24851448</v>
      </c>
      <c r="Q63" s="18" t="s">
        <v>327</v>
      </c>
      <c r="R63" s="20" t="s">
        <v>327</v>
      </c>
      <c r="S63" s="18" t="s">
        <v>327</v>
      </c>
      <c r="T63" s="20" t="s">
        <v>327</v>
      </c>
    </row>
    <row r="64" spans="1:20">
      <c r="A64" s="15" t="s">
        <v>384</v>
      </c>
      <c r="B64" s="17" t="n">
        <v>3634</v>
      </c>
      <c r="C64" s="18">
        <f>(0.0/B64*100)</f>
        <v/>
      </c>
      <c r="D64" s="19" t="n">
        <v>3634</v>
      </c>
      <c r="E64" s="18" t="s">
        <v>327</v>
      </c>
      <c r="F64" s="20" t="s">
        <v>327</v>
      </c>
      <c r="G64" s="18" t="s">
        <v>327</v>
      </c>
      <c r="H64" s="20" t="s">
        <v>327</v>
      </c>
      <c r="I64" s="18" t="s">
        <v>327</v>
      </c>
      <c r="J64" s="20" t="s">
        <v>327</v>
      </c>
      <c r="K64" s="18" t="s">
        <v>327</v>
      </c>
      <c r="L64" s="20" t="s">
        <v>327</v>
      </c>
      <c r="M64" s="18" t="s">
        <v>327</v>
      </c>
      <c r="N64" s="20" t="s">
        <v>327</v>
      </c>
      <c r="O64" s="18" t="n">
        <v>464.78196465</v>
      </c>
      <c r="P64" s="20" t="n">
        <v>1.64197035</v>
      </c>
      <c r="Q64" s="18" t="s">
        <v>327</v>
      </c>
      <c r="R64" s="20" t="s">
        <v>327</v>
      </c>
      <c r="S64" s="18" t="s">
        <v>327</v>
      </c>
      <c r="T64" s="20" t="s">
        <v>327</v>
      </c>
    </row>
    <row r="65" spans="1:20">
      <c r="A65" s="15" t="s">
        <v>385</v>
      </c>
      <c r="B65" s="17" t="n">
        <v>5325</v>
      </c>
      <c r="C65" s="18">
        <f>(0.0/B65*100)</f>
        <v/>
      </c>
      <c r="D65" s="19" t="n">
        <v>5325</v>
      </c>
      <c r="E65" s="18" t="s">
        <v>327</v>
      </c>
      <c r="F65" s="20" t="s">
        <v>327</v>
      </c>
      <c r="G65" s="18" t="s">
        <v>327</v>
      </c>
      <c r="H65" s="20" t="s">
        <v>327</v>
      </c>
      <c r="I65" s="18" t="s">
        <v>327</v>
      </c>
      <c r="J65" s="20" t="s">
        <v>327</v>
      </c>
      <c r="K65" s="18" t="s">
        <v>327</v>
      </c>
      <c r="L65" s="20" t="s">
        <v>327</v>
      </c>
      <c r="M65" s="18" t="s">
        <v>327</v>
      </c>
      <c r="N65" s="20" t="s">
        <v>327</v>
      </c>
      <c r="O65" s="18" t="n">
        <v>427.99780567</v>
      </c>
      <c r="P65" s="20" t="n">
        <v>1.97258457</v>
      </c>
      <c r="Q65" s="18" t="s">
        <v>327</v>
      </c>
      <c r="R65" s="20" t="s">
        <v>327</v>
      </c>
      <c r="S65" s="18" t="s">
        <v>327</v>
      </c>
      <c r="T65" s="20" t="s">
        <v>327</v>
      </c>
    </row>
    <row r="66" spans="1:20">
      <c r="A66" s="15" t="s">
        <v>386</v>
      </c>
      <c r="B66" s="17" t="n">
        <v>5665</v>
      </c>
      <c r="C66" s="18">
        <f>(0.0/B66*100)</f>
        <v/>
      </c>
      <c r="D66" s="19" t="n">
        <v>5665</v>
      </c>
      <c r="E66" s="18" t="s">
        <v>327</v>
      </c>
      <c r="F66" s="20" t="s">
        <v>327</v>
      </c>
      <c r="G66" s="18" t="s">
        <v>327</v>
      </c>
      <c r="H66" s="20" t="s">
        <v>327</v>
      </c>
      <c r="I66" s="18" t="s">
        <v>327</v>
      </c>
      <c r="J66" s="20" t="s">
        <v>327</v>
      </c>
      <c r="K66" s="18" t="s">
        <v>327</v>
      </c>
      <c r="L66" s="20" t="s">
        <v>327</v>
      </c>
      <c r="M66" s="18" t="s">
        <v>327</v>
      </c>
      <c r="N66" s="20" t="s">
        <v>327</v>
      </c>
      <c r="O66" s="18" t="n">
        <v>411.31364817</v>
      </c>
      <c r="P66" s="20" t="n">
        <v>1.02925596</v>
      </c>
      <c r="Q66" s="18" t="s">
        <v>327</v>
      </c>
      <c r="R66" s="20" t="s">
        <v>327</v>
      </c>
      <c r="S66" s="18" t="s">
        <v>327</v>
      </c>
      <c r="T66" s="20" t="s">
        <v>327</v>
      </c>
    </row>
    <row r="67" spans="1:20">
      <c r="A67" s="15" t="s">
        <v>387</v>
      </c>
      <c r="B67" s="17" t="n">
        <v>6971</v>
      </c>
      <c r="C67" s="18">
        <f>(6971.0/B67*100)</f>
        <v/>
      </c>
      <c r="D67" s="19" t="n">
        <v>0</v>
      </c>
      <c r="E67" s="18" t="s">
        <v>327</v>
      </c>
      <c r="F67" s="20" t="s">
        <v>327</v>
      </c>
      <c r="G67" s="18" t="s">
        <v>327</v>
      </c>
      <c r="H67" s="20" t="s">
        <v>327</v>
      </c>
      <c r="I67" s="18" t="s">
        <v>327</v>
      </c>
      <c r="J67" s="20" t="s">
        <v>327</v>
      </c>
      <c r="K67" s="18" t="s">
        <v>327</v>
      </c>
      <c r="L67" s="20" t="s">
        <v>327</v>
      </c>
      <c r="M67" s="18" t="s">
        <v>327</v>
      </c>
      <c r="N67" s="20" t="s">
        <v>327</v>
      </c>
      <c r="O67" s="18" t="s">
        <v>327</v>
      </c>
      <c r="P67" s="20" t="s">
        <v>327</v>
      </c>
      <c r="Q67" s="18" t="s">
        <v>327</v>
      </c>
      <c r="R67" s="20" t="s">
        <v>327</v>
      </c>
      <c r="S67" s="18" t="s">
        <v>327</v>
      </c>
      <c r="T67" s="20" t="s">
        <v>327</v>
      </c>
    </row>
    <row r="68" spans="1:20">
      <c r="A68" s="15" t="s">
        <v>388</v>
      </c>
      <c r="B68" s="17" t="n">
        <v>12083</v>
      </c>
      <c r="C68" s="18">
        <f>(0.0/B68*100)</f>
        <v/>
      </c>
      <c r="D68" s="19" t="n">
        <v>12083</v>
      </c>
      <c r="E68" s="18" t="s">
        <v>327</v>
      </c>
      <c r="F68" s="20" t="s">
        <v>327</v>
      </c>
      <c r="G68" s="18" t="s">
        <v>327</v>
      </c>
      <c r="H68" s="20" t="s">
        <v>327</v>
      </c>
      <c r="I68" s="18" t="s">
        <v>327</v>
      </c>
      <c r="J68" s="20" t="s">
        <v>327</v>
      </c>
      <c r="K68" s="18" t="s">
        <v>327</v>
      </c>
      <c r="L68" s="20" t="s">
        <v>327</v>
      </c>
      <c r="M68" s="18" t="s">
        <v>327</v>
      </c>
      <c r="N68" s="20" t="s">
        <v>327</v>
      </c>
      <c r="O68" s="18" t="n">
        <v>417.61113016</v>
      </c>
      <c r="P68" s="20" t="n">
        <v>1.00459041</v>
      </c>
      <c r="Q68" s="18" t="s">
        <v>327</v>
      </c>
      <c r="R68" s="20" t="s">
        <v>327</v>
      </c>
      <c r="S68" s="18" t="s">
        <v>327</v>
      </c>
      <c r="T68" s="20" t="s">
        <v>327</v>
      </c>
    </row>
    <row r="69" spans="1:20">
      <c r="A69" s="15" t="s">
        <v>389</v>
      </c>
      <c r="B69" s="17" t="n">
        <v>4876</v>
      </c>
      <c r="C69" s="18">
        <f>(0.0/B69*100)</f>
        <v/>
      </c>
      <c r="D69" s="19" t="n">
        <v>4876</v>
      </c>
      <c r="E69" s="18" t="s">
        <v>327</v>
      </c>
      <c r="F69" s="20" t="s">
        <v>327</v>
      </c>
      <c r="G69" s="18" t="s">
        <v>327</v>
      </c>
      <c r="H69" s="20" t="s">
        <v>327</v>
      </c>
      <c r="I69" s="18" t="s">
        <v>327</v>
      </c>
      <c r="J69" s="20" t="s">
        <v>327</v>
      </c>
      <c r="K69" s="18" t="s">
        <v>327</v>
      </c>
      <c r="L69" s="20" t="s">
        <v>327</v>
      </c>
      <c r="M69" s="18" t="s">
        <v>327</v>
      </c>
      <c r="N69" s="20" t="s">
        <v>327</v>
      </c>
      <c r="O69" s="18" t="n">
        <v>434.88486177</v>
      </c>
      <c r="P69" s="20" t="n">
        <v>3.2334538</v>
      </c>
      <c r="Q69" s="18" t="s">
        <v>327</v>
      </c>
      <c r="R69" s="20" t="s">
        <v>327</v>
      </c>
      <c r="S69" s="18" t="s">
        <v>327</v>
      </c>
      <c r="T69" s="20" t="s">
        <v>327</v>
      </c>
    </row>
    <row r="70" spans="1:20">
      <c r="A70" s="15" t="s">
        <v>390</v>
      </c>
      <c r="B70" s="17" t="n">
        <v>6036</v>
      </c>
      <c r="C70" s="18">
        <f>(0.0/B70*100)</f>
        <v/>
      </c>
      <c r="D70" s="19" t="n">
        <v>6036</v>
      </c>
      <c r="E70" s="18" t="s">
        <v>327</v>
      </c>
      <c r="F70" s="20" t="s">
        <v>327</v>
      </c>
      <c r="G70" s="18" t="s">
        <v>327</v>
      </c>
      <c r="H70" s="20" t="s">
        <v>327</v>
      </c>
      <c r="I70" s="18" t="s">
        <v>327</v>
      </c>
      <c r="J70" s="20" t="s">
        <v>327</v>
      </c>
      <c r="K70" s="18" t="s">
        <v>327</v>
      </c>
      <c r="L70" s="20" t="s">
        <v>327</v>
      </c>
      <c r="M70" s="18" t="s">
        <v>327</v>
      </c>
      <c r="N70" s="20" t="s">
        <v>327</v>
      </c>
      <c r="O70" s="18" t="n">
        <v>486.63104116</v>
      </c>
      <c r="P70" s="20" t="n">
        <v>2.91476757</v>
      </c>
      <c r="Q70" s="18" t="s">
        <v>327</v>
      </c>
      <c r="R70" s="20" t="s">
        <v>327</v>
      </c>
      <c r="S70" s="18" t="s">
        <v>327</v>
      </c>
      <c r="T70" s="20" t="s">
        <v>327</v>
      </c>
    </row>
    <row r="71" spans="1:20">
      <c r="A71" s="15" t="s">
        <v>391</v>
      </c>
      <c r="B71" s="17" t="n">
        <v>6115</v>
      </c>
      <c r="C71" s="18">
        <f>(0.0/B71*100)</f>
        <v/>
      </c>
      <c r="D71" s="19" t="n">
        <v>6115</v>
      </c>
      <c r="E71" s="18" t="s">
        <v>327</v>
      </c>
      <c r="F71" s="20" t="s">
        <v>327</v>
      </c>
      <c r="G71" s="18" t="s">
        <v>327</v>
      </c>
      <c r="H71" s="20" t="s">
        <v>327</v>
      </c>
      <c r="I71" s="18" t="s">
        <v>327</v>
      </c>
      <c r="J71" s="20" t="s">
        <v>327</v>
      </c>
      <c r="K71" s="18" t="s">
        <v>327</v>
      </c>
      <c r="L71" s="20" t="s">
        <v>327</v>
      </c>
      <c r="M71" s="18" t="s">
        <v>327</v>
      </c>
      <c r="N71" s="20" t="s">
        <v>327</v>
      </c>
      <c r="O71" s="18" t="n">
        <v>555.57467994</v>
      </c>
      <c r="P71" s="20" t="n">
        <v>1.19601801</v>
      </c>
      <c r="Q71" s="18" t="s">
        <v>327</v>
      </c>
      <c r="R71" s="20" t="s">
        <v>327</v>
      </c>
      <c r="S71" s="18" t="s">
        <v>327</v>
      </c>
      <c r="T71" s="20" t="s">
        <v>327</v>
      </c>
    </row>
    <row r="72" spans="1:20">
      <c r="A72" s="15" t="s">
        <v>392</v>
      </c>
      <c r="B72" s="17" t="n">
        <v>7708</v>
      </c>
      <c r="C72" s="18">
        <f>(0.0/B72*100)</f>
        <v/>
      </c>
      <c r="D72" s="19" t="n">
        <v>7708</v>
      </c>
      <c r="E72" s="18" t="s">
        <v>327</v>
      </c>
      <c r="F72" s="20" t="s">
        <v>327</v>
      </c>
      <c r="G72" s="18" t="s">
        <v>327</v>
      </c>
      <c r="H72" s="20" t="s">
        <v>327</v>
      </c>
      <c r="I72" s="18" t="s">
        <v>327</v>
      </c>
      <c r="J72" s="20" t="s">
        <v>327</v>
      </c>
      <c r="K72" s="18" t="s">
        <v>327</v>
      </c>
      <c r="L72" s="20" t="s">
        <v>327</v>
      </c>
      <c r="M72" s="18" t="s">
        <v>327</v>
      </c>
      <c r="N72" s="20" t="s">
        <v>327</v>
      </c>
      <c r="O72" s="18" t="n">
        <v>532.34745458</v>
      </c>
      <c r="P72" s="20" t="n">
        <v>2.6915596</v>
      </c>
      <c r="Q72" s="18" t="s">
        <v>327</v>
      </c>
      <c r="R72" s="20" t="s">
        <v>327</v>
      </c>
      <c r="S72" s="18" t="s">
        <v>327</v>
      </c>
      <c r="T72" s="20" t="s">
        <v>327</v>
      </c>
    </row>
    <row r="73" spans="1:20">
      <c r="A73" s="15" t="s">
        <v>393</v>
      </c>
      <c r="B73" s="17" t="n">
        <v>8249</v>
      </c>
      <c r="C73" s="18">
        <f>(486.0/B73*100)</f>
        <v/>
      </c>
      <c r="D73" s="19" t="n">
        <v>7763</v>
      </c>
      <c r="E73" s="18" t="n">
        <v>432.09603102</v>
      </c>
      <c r="F73" s="20" t="n">
        <v>2.96150452</v>
      </c>
      <c r="G73" s="18" t="n">
        <v>397.92135992</v>
      </c>
      <c r="H73" s="20" t="n">
        <v>3.55824489</v>
      </c>
      <c r="I73" s="18" t="n">
        <v>385.87864706</v>
      </c>
      <c r="J73" s="20" t="n">
        <v>5.61348182</v>
      </c>
      <c r="K73" s="18" t="s">
        <v>327</v>
      </c>
      <c r="L73" s="20" t="s">
        <v>327</v>
      </c>
      <c r="M73" s="18" t="s">
        <v>327</v>
      </c>
      <c r="N73" s="20" t="s">
        <v>327</v>
      </c>
      <c r="O73" s="18" t="s">
        <v>327</v>
      </c>
      <c r="P73" s="20" t="s">
        <v>327</v>
      </c>
      <c r="Q73" s="18" t="s">
        <v>327</v>
      </c>
      <c r="R73" s="20" t="s">
        <v>327</v>
      </c>
      <c r="S73" s="18" t="n">
        <v>381.92911199</v>
      </c>
      <c r="T73" s="20" t="n">
        <v>7.25203732</v>
      </c>
    </row>
    <row r="74" spans="1:20">
      <c r="A74" s="15" t="s">
        <v>394</v>
      </c>
      <c r="B74" s="17" t="n">
        <v>4692</v>
      </c>
      <c r="C74" s="18">
        <f>(0.0/B74*100)</f>
        <v/>
      </c>
      <c r="D74" s="19" t="n">
        <v>4692</v>
      </c>
      <c r="E74" s="18" t="s">
        <v>327</v>
      </c>
      <c r="F74" s="20" t="s">
        <v>327</v>
      </c>
      <c r="G74" s="18" t="s">
        <v>327</v>
      </c>
      <c r="H74" s="20" t="s">
        <v>327</v>
      </c>
      <c r="I74" s="18" t="s">
        <v>327</v>
      </c>
      <c r="J74" s="20" t="s">
        <v>327</v>
      </c>
      <c r="K74" s="18" t="s">
        <v>327</v>
      </c>
      <c r="L74" s="20" t="s">
        <v>327</v>
      </c>
      <c r="M74" s="18" t="s">
        <v>327</v>
      </c>
      <c r="N74" s="20" t="s">
        <v>327</v>
      </c>
      <c r="O74" s="18" t="n">
        <v>424.59045417</v>
      </c>
      <c r="P74" s="20" t="n">
        <v>1.40919814</v>
      </c>
      <c r="Q74" s="18" t="s">
        <v>327</v>
      </c>
      <c r="R74" s="20" t="s">
        <v>327</v>
      </c>
      <c r="S74" s="18" t="s">
        <v>327</v>
      </c>
      <c r="T74" s="20" t="s">
        <v>327</v>
      </c>
    </row>
    <row r="75" spans="1:20">
      <c r="A75" s="15" t="s">
        <v>395</v>
      </c>
      <c r="B75" s="17" t="n">
        <v>5375</v>
      </c>
      <c r="C75" s="18">
        <f>(0.0/B75*100)</f>
        <v/>
      </c>
      <c r="D75" s="19" t="n">
        <v>5375</v>
      </c>
      <c r="E75" s="18" t="s">
        <v>327</v>
      </c>
      <c r="F75" s="20" t="s">
        <v>327</v>
      </c>
      <c r="G75" s="18" t="s">
        <v>327</v>
      </c>
      <c r="H75" s="20" t="s">
        <v>327</v>
      </c>
      <c r="I75" s="18" t="s">
        <v>327</v>
      </c>
      <c r="J75" s="20" t="s">
        <v>327</v>
      </c>
      <c r="K75" s="18" t="s">
        <v>327</v>
      </c>
      <c r="L75" s="20" t="s">
        <v>327</v>
      </c>
      <c r="M75" s="18" t="s">
        <v>327</v>
      </c>
      <c r="N75" s="20" t="s">
        <v>327</v>
      </c>
      <c r="O75" s="18" t="n">
        <v>386.40336665</v>
      </c>
      <c r="P75" s="20" t="n">
        <v>2.10436774</v>
      </c>
      <c r="Q75" s="18" t="s">
        <v>327</v>
      </c>
      <c r="R75" s="20" t="s">
        <v>327</v>
      </c>
      <c r="S75" s="18" t="s">
        <v>327</v>
      </c>
      <c r="T75" s="20" t="s">
        <v>327</v>
      </c>
    </row>
    <row r="76" spans="1:20">
      <c r="A76" s="15" t="s">
        <v>396</v>
      </c>
      <c r="B76" s="17" t="n">
        <v>14167</v>
      </c>
      <c r="C76" s="18">
        <f>(0.0/B76*100)</f>
        <v/>
      </c>
      <c r="D76" s="19" t="n">
        <v>14167</v>
      </c>
      <c r="E76" s="18" t="s">
        <v>327</v>
      </c>
      <c r="F76" s="20" t="s">
        <v>327</v>
      </c>
      <c r="G76" s="18" t="s">
        <v>327</v>
      </c>
      <c r="H76" s="20" t="s">
        <v>327</v>
      </c>
      <c r="I76" s="18" t="s">
        <v>327</v>
      </c>
      <c r="J76" s="20" t="s">
        <v>327</v>
      </c>
      <c r="K76" s="18" t="s">
        <v>327</v>
      </c>
      <c r="L76" s="20" t="s">
        <v>327</v>
      </c>
      <c r="M76" s="18" t="s">
        <v>327</v>
      </c>
      <c r="N76" s="20" t="s">
        <v>327</v>
      </c>
      <c r="O76" s="18" t="n">
        <v>436.73114787</v>
      </c>
      <c r="P76" s="20" t="n">
        <v>2.4226499</v>
      </c>
      <c r="Q76" s="18" t="s">
        <v>327</v>
      </c>
      <c r="R76" s="20" t="s">
        <v>327</v>
      </c>
      <c r="S76" s="18" t="s">
        <v>327</v>
      </c>
      <c r="T76" s="20" t="s">
        <v>327</v>
      </c>
    </row>
    <row r="77" spans="1:20">
      <c r="A77" s="15" t="s">
        <v>397</v>
      </c>
      <c r="B77" s="17" t="n">
        <v>6062</v>
      </c>
      <c r="C77" s="18">
        <f>(0.0/B77*100)</f>
        <v/>
      </c>
      <c r="D77" s="19" t="n">
        <v>6062</v>
      </c>
      <c r="E77" s="18" t="s">
        <v>327</v>
      </c>
      <c r="F77" s="20" t="s">
        <v>327</v>
      </c>
      <c r="G77" s="18" t="s">
        <v>327</v>
      </c>
      <c r="H77" s="20" t="s">
        <v>327</v>
      </c>
      <c r="I77" s="18" t="s">
        <v>327</v>
      </c>
      <c r="J77" s="20" t="s">
        <v>327</v>
      </c>
      <c r="K77" s="18" t="s">
        <v>327</v>
      </c>
      <c r="L77" s="20" t="s">
        <v>327</v>
      </c>
      <c r="M77" s="18" t="s">
        <v>327</v>
      </c>
      <c r="N77" s="20" t="s">
        <v>327</v>
      </c>
      <c r="O77" s="18" t="n">
        <v>435.36295628</v>
      </c>
      <c r="P77" s="20" t="n">
        <v>2.20087575</v>
      </c>
      <c r="Q77" s="18" t="s">
        <v>327</v>
      </c>
      <c r="R77" s="20" t="s">
        <v>327</v>
      </c>
      <c r="S77" s="18" t="s">
        <v>327</v>
      </c>
      <c r="T77" s="20" t="s">
        <v>327</v>
      </c>
    </row>
    <row r="78" spans="1:20">
      <c r="A78" s="15" t="s">
        <v>398</v>
      </c>
      <c r="B78" s="17" t="n">
        <v>5826</v>
      </c>
      <c r="C78" s="18">
        <f>(0.0/B78*100)</f>
        <v/>
      </c>
      <c r="D78" s="19" t="n">
        <v>5826</v>
      </c>
      <c r="E78" s="18" t="s">
        <v>327</v>
      </c>
      <c r="F78" s="20" t="s">
        <v>327</v>
      </c>
      <c r="G78" s="18" t="s">
        <v>327</v>
      </c>
      <c r="H78" s="20" t="s">
        <v>327</v>
      </c>
      <c r="I78" s="18" t="s">
        <v>327</v>
      </c>
      <c r="J78" s="20" t="s">
        <v>327</v>
      </c>
      <c r="K78" s="18" t="s">
        <v>327</v>
      </c>
      <c r="L78" s="20" t="s">
        <v>327</v>
      </c>
      <c r="M78" s="18" t="s">
        <v>327</v>
      </c>
      <c r="N78" s="20" t="s">
        <v>327</v>
      </c>
      <c r="O78" s="18" t="n">
        <v>524.64451931</v>
      </c>
      <c r="P78" s="20" t="n">
        <v>3.91006783</v>
      </c>
      <c r="Q78" s="18" t="s">
        <v>327</v>
      </c>
      <c r="R78" s="20" t="s">
        <v>327</v>
      </c>
      <c r="S78" s="18" t="s">
        <v>327</v>
      </c>
      <c r="T78" s="20" t="s">
        <v>327</v>
      </c>
    </row>
    <row customHeight="1" ht="25" r="79" spans="1:20">
      <c r="A79" s="15" t="s">
        <v>399</v>
      </c>
      <c r="B79" s="17" t="n">
        <v>1657</v>
      </c>
      <c r="C79" s="18">
        <f>(0.0/B79*100)</f>
        <v/>
      </c>
      <c r="D79" s="19" t="n">
        <v>1657</v>
      </c>
      <c r="E79" s="18" t="s">
        <v>327</v>
      </c>
      <c r="F79" s="20" t="s">
        <v>327</v>
      </c>
      <c r="G79" s="18" t="s">
        <v>327</v>
      </c>
      <c r="H79" s="20" t="s">
        <v>327</v>
      </c>
      <c r="I79" s="18" t="s">
        <v>327</v>
      </c>
      <c r="J79" s="20" t="s">
        <v>327</v>
      </c>
      <c r="K79" s="18" t="s">
        <v>327</v>
      </c>
      <c r="L79" s="20" t="s">
        <v>327</v>
      </c>
      <c r="M79" s="18" t="s">
        <v>327</v>
      </c>
      <c r="N79" s="20" t="s">
        <v>327</v>
      </c>
      <c r="O79" s="18" t="n">
        <v>475.18659836</v>
      </c>
      <c r="P79" s="20" t="n">
        <v>6.280552</v>
      </c>
      <c r="Q79" s="18" t="s">
        <v>327</v>
      </c>
      <c r="R79" s="20" t="s">
        <v>327</v>
      </c>
      <c r="S79" s="18" t="s">
        <v>327</v>
      </c>
      <c r="T79" s="20" t="s">
        <v>327</v>
      </c>
    </row>
    <row r="80" spans="1:20">
      <c r="A80" s="15" t="s">
        <v>400</v>
      </c>
      <c r="B80" s="17" t="n">
        <v>7841</v>
      </c>
      <c r="C80" s="18">
        <f>(0.0/B80*100)</f>
        <v/>
      </c>
      <c r="D80" s="19" t="n">
        <v>7841</v>
      </c>
      <c r="E80" s="18" t="s">
        <v>327</v>
      </c>
      <c r="F80" s="20" t="s">
        <v>327</v>
      </c>
      <c r="G80" s="18" t="s">
        <v>327</v>
      </c>
      <c r="H80" s="20" t="s">
        <v>327</v>
      </c>
      <c r="I80" s="18" t="s">
        <v>327</v>
      </c>
      <c r="J80" s="20" t="s">
        <v>327</v>
      </c>
      <c r="K80" s="18" t="s">
        <v>327</v>
      </c>
      <c r="L80" s="20" t="s">
        <v>327</v>
      </c>
      <c r="M80" s="18" t="s">
        <v>327</v>
      </c>
      <c r="N80" s="20" t="s">
        <v>327</v>
      </c>
      <c r="O80" s="18" t="n">
        <v>456.48357586</v>
      </c>
      <c r="P80" s="20" t="n">
        <v>3.67164431</v>
      </c>
      <c r="Q80" s="18" t="s">
        <v>327</v>
      </c>
      <c r="R80" s="20" t="s">
        <v>327</v>
      </c>
      <c r="S80" s="18" t="s">
        <v>327</v>
      </c>
      <c r="T80" s="20" t="s">
        <v>327</v>
      </c>
    </row>
    <row r="81" spans="1:20">
      <c r="A81" s="21" t="s">
        <v>401</v>
      </c>
      <c r="B81" s="17" t="n">
        <v>8861</v>
      </c>
      <c r="C81" s="18">
        <f>(0.0/B81*100)</f>
        <v/>
      </c>
      <c r="D81" s="19" t="n">
        <v>8861</v>
      </c>
      <c r="E81" s="18" t="s">
        <v>327</v>
      </c>
      <c r="F81" s="20" t="s">
        <v>327</v>
      </c>
      <c r="G81" s="18" t="s">
        <v>327</v>
      </c>
      <c r="H81" s="20" t="s">
        <v>327</v>
      </c>
      <c r="I81" s="18" t="s">
        <v>327</v>
      </c>
      <c r="J81" s="20" t="s">
        <v>327</v>
      </c>
      <c r="K81" s="18" t="s">
        <v>327</v>
      </c>
      <c r="L81" s="20" t="s">
        <v>327</v>
      </c>
      <c r="M81" s="18" t="s">
        <v>327</v>
      </c>
      <c r="N81" s="20" t="s">
        <v>327</v>
      </c>
      <c r="O81" s="18" t="n">
        <v>442.94752097</v>
      </c>
      <c r="P81" s="20" t="n">
        <v>3.00356581</v>
      </c>
      <c r="Q81" s="18" t="s">
        <v>327</v>
      </c>
      <c r="R81" s="20" t="s">
        <v>327</v>
      </c>
      <c r="S81" s="18" t="s">
        <v>327</v>
      </c>
      <c r="T81" s="20" t="s">
        <v>327</v>
      </c>
    </row>
    <row r="82" spans="1:20">
      <c r="A82" s="22" t="n"/>
      <c r="B82" s="22" t="s">
        <v>402</v>
      </c>
      <c r="C82" s="22" t="s">
        <v>402</v>
      </c>
      <c r="D82" s="22" t="s">
        <v>402</v>
      </c>
      <c r="E82" s="22" t="s">
        <v>402</v>
      </c>
      <c r="F82" s="22" t="s">
        <v>402</v>
      </c>
      <c r="G82" s="22" t="s">
        <v>402</v>
      </c>
      <c r="H82" s="22" t="s">
        <v>402</v>
      </c>
      <c r="I82" s="22" t="s">
        <v>402</v>
      </c>
      <c r="J82" s="22" t="s">
        <v>402</v>
      </c>
      <c r="K82" s="22" t="s">
        <v>402</v>
      </c>
      <c r="L82" s="22" t="s">
        <v>402</v>
      </c>
      <c r="M82" s="22" t="s">
        <v>402</v>
      </c>
      <c r="N82" s="22" t="s">
        <v>402</v>
      </c>
      <c r="O82" s="22" t="s">
        <v>402</v>
      </c>
      <c r="P82" s="22" t="s">
        <v>402</v>
      </c>
      <c r="Q82" s="22" t="s">
        <v>402</v>
      </c>
      <c r="R82" s="22" t="s">
        <v>402</v>
      </c>
      <c r="S82" s="22" t="s">
        <v>402</v>
      </c>
      <c r="T82" s="22" t="s">
        <v>402</v>
      </c>
    </row>
    <row r="83" spans="1:20">
      <c r="A83" s="3" t="s">
        <v>403</v>
      </c>
    </row>
    <row r="84" spans="1:20">
      <c r="A84" s="23" t="s">
        <v>404</v>
      </c>
    </row>
    <row r="85" spans="1:20">
      <c r="A85" s="23" t="s">
        <v>405</v>
      </c>
    </row>
    <row customHeight="1" ht="30" r="86" spans="1:20">
      <c r="A86" s="23" t="s">
        <v>406</v>
      </c>
    </row>
    <row customHeight="1" ht="30" r="87" spans="1:20">
      <c r="A87" s="23" t="s">
        <v>402</v>
      </c>
    </row>
    <row customHeight="1" ht="30" r="88" spans="1:20">
      <c r="A88" s="23" t="s">
        <v>407</v>
      </c>
    </row>
    <row customHeight="1" ht="30" r="89" spans="1:20">
      <c r="A89" s="23" t="s">
        <v>408</v>
      </c>
    </row>
    <row customHeight="1" ht="30" r="90" spans="1:20">
      <c r="A90" s="23" t="s">
        <v>409</v>
      </c>
    </row>
    <row customHeight="1" ht="30" r="91" spans="1:20">
      <c r="A91" s="23" t="s">
        <v>410</v>
      </c>
    </row>
    <row customHeight="1" ht="30" r="92" spans="1:20">
      <c r="A92" s="23" t="s">
        <v>411</v>
      </c>
    </row>
    <row customHeight="1" ht="30" r="93" spans="1:20">
      <c r="A93" s="23" t="s">
        <v>412</v>
      </c>
    </row>
    <row customHeight="1" ht="30" r="94" spans="1:20">
      <c r="A94" s="23" t="s">
        <v>413</v>
      </c>
    </row>
    <row customHeight="1" ht="30" r="95" spans="1:20">
      <c r="A95" s="23" t="s">
        <v>414</v>
      </c>
    </row>
    <row customHeight="1" ht="30" r="96" spans="1:20">
      <c r="A96" s="23" t="s">
        <v>415</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155</vt:i4>
      </vt:variant>
    </vt:vector>
  </ns0:HeadingPairs>
  <ns0:TitlesOfParts>
    <vt:vector xmlns:vt="http://schemas.openxmlformats.org/officeDocument/2006/docPropsVTypes" baseType="lpstr" size="155">
      <vt:lpstr>Table of Contents</vt:lpstr>
      <vt:lpstr>EC003Q01NA</vt:lpstr>
      <vt:lpstr>EC003Q02NA</vt:lpstr>
      <vt:lpstr>EC003Q03NA</vt:lpstr>
      <vt:lpstr>EC003Q04NA</vt:lpstr>
      <vt:lpstr>EC003Q05NA</vt:lpstr>
      <vt:lpstr>EC003Q06NA</vt:lpstr>
      <vt:lpstr>EC004Q01NA</vt:lpstr>
      <vt:lpstr>EC004Q02NA</vt:lpstr>
      <vt:lpstr>EC005Q01NA</vt:lpstr>
      <vt:lpstr>EC005Q02NA</vt:lpstr>
      <vt:lpstr>EC005Q03NA</vt:lpstr>
      <vt:lpstr>EC005Q04NA</vt:lpstr>
      <vt:lpstr>EC005Q05NA</vt:lpstr>
      <vt:lpstr>EC005Q06NA</vt:lpstr>
      <vt:lpstr>EC005Q07NA</vt:lpstr>
      <vt:lpstr>EC005Q08NA</vt:lpstr>
      <vt:lpstr>EC007Q01NA</vt:lpstr>
      <vt:lpstr>EC007Q02NA</vt:lpstr>
      <vt:lpstr>EC008Q01NA</vt:lpstr>
      <vt:lpstr>EC008Q02NA</vt:lpstr>
      <vt:lpstr>EC008Q03NA</vt:lpstr>
      <vt:lpstr>EC008Q04NA</vt:lpstr>
      <vt:lpstr>EC009Q03NA</vt:lpstr>
      <vt:lpstr>EC009Q07NA</vt:lpstr>
      <vt:lpstr>EC009Q10NA</vt:lpstr>
      <vt:lpstr>EC009Q12NA</vt:lpstr>
      <vt:lpstr>EC009Q13NA</vt:lpstr>
      <vt:lpstr>EC009Q14NA</vt:lpstr>
      <vt:lpstr>EC010Q04NA</vt:lpstr>
      <vt:lpstr>EC010Q06NA</vt:lpstr>
      <vt:lpstr>EC010Q07NA</vt:lpstr>
      <vt:lpstr>EC010Q08NA</vt:lpstr>
      <vt:lpstr>EC010Q09NA</vt:lpstr>
      <vt:lpstr>EC010Q10NA</vt:lpstr>
      <vt:lpstr>EC010Q11NA</vt:lpstr>
      <vt:lpstr>EC010Q12NA</vt:lpstr>
      <vt:lpstr>EC011Q01NA</vt:lpstr>
      <vt:lpstr>EC011Q02NA</vt:lpstr>
      <vt:lpstr>EC011Q03NA</vt:lpstr>
      <vt:lpstr>EC011Q04NA</vt:lpstr>
      <vt:lpstr>EC011Q05NA</vt:lpstr>
      <vt:lpstr>EC012Q01NA</vt:lpstr>
      <vt:lpstr>EC012Q02NA</vt:lpstr>
      <vt:lpstr>EC012Q03NA</vt:lpstr>
      <vt:lpstr>EC012Q04NA</vt:lpstr>
      <vt:lpstr>EC012Q05NA</vt:lpstr>
      <vt:lpstr>EC012Q06NA</vt:lpstr>
      <vt:lpstr>EC012Q07NA</vt:lpstr>
      <vt:lpstr>EC012Q08NA</vt:lpstr>
      <vt:lpstr>EC012Q09NA</vt:lpstr>
      <vt:lpstr>EC012Q10NA</vt:lpstr>
      <vt:lpstr>EC012Q11NA</vt:lpstr>
      <vt:lpstr>EC012Q12NA</vt:lpstr>
      <vt:lpstr>EC013Q01NA</vt:lpstr>
      <vt:lpstr>EC013Q02NA</vt:lpstr>
      <vt:lpstr>EC013Q03NA</vt:lpstr>
      <vt:lpstr>EC013Q04NA</vt:lpstr>
      <vt:lpstr>EC013Q05NA</vt:lpstr>
      <vt:lpstr>EC013Q06NA</vt:lpstr>
      <vt:lpstr>EC013Q07NA</vt:lpstr>
      <vt:lpstr>EC013Q08NA</vt:lpstr>
      <vt:lpstr>EC013Q09NA</vt:lpstr>
      <vt:lpstr>EC013Q10NA</vt:lpstr>
      <vt:lpstr>EC013Q11NA</vt:lpstr>
      <vt:lpstr>EC013Q12NA</vt:lpstr>
      <vt:lpstr>EC013Q13NA</vt:lpstr>
      <vt:lpstr>EC014Q01NA</vt:lpstr>
      <vt:lpstr>EC014Q02NA</vt:lpstr>
      <vt:lpstr>EC015Q01NA</vt:lpstr>
      <vt:lpstr>EC015Q02NA</vt:lpstr>
      <vt:lpstr>EC015Q03NA</vt:lpstr>
      <vt:lpstr>EC015Q04NA</vt:lpstr>
      <vt:lpstr>EC015Q05NA</vt:lpstr>
      <vt:lpstr>EC015Q06NA</vt:lpstr>
      <vt:lpstr>EC015Q07NA</vt:lpstr>
      <vt:lpstr>EC015Q08NA</vt:lpstr>
      <vt:lpstr>EC017Q01NA</vt:lpstr>
      <vt:lpstr>EC017Q02NA</vt:lpstr>
      <vt:lpstr>EC018Q01NA</vt:lpstr>
      <vt:lpstr>EC018Q02NA</vt:lpstr>
      <vt:lpstr>EC018Q03NA</vt:lpstr>
      <vt:lpstr>EC018Q04NA</vt:lpstr>
      <vt:lpstr>EC019Q03NA</vt:lpstr>
      <vt:lpstr>EC019Q07NA</vt:lpstr>
      <vt:lpstr>EC019Q10NA</vt:lpstr>
      <vt:lpstr>EC019Q12NA</vt:lpstr>
      <vt:lpstr>EC019Q13NA</vt:lpstr>
      <vt:lpstr>EC019Q14NA</vt:lpstr>
      <vt:lpstr>EC020Q04NA</vt:lpstr>
      <vt:lpstr>EC020Q06NA</vt:lpstr>
      <vt:lpstr>EC020Q07NA</vt:lpstr>
      <vt:lpstr>EC020Q08NA</vt:lpstr>
      <vt:lpstr>EC020Q09NA</vt:lpstr>
      <vt:lpstr>EC020Q10NA</vt:lpstr>
      <vt:lpstr>EC020Q11NA</vt:lpstr>
      <vt:lpstr>EC020Q12NA</vt:lpstr>
      <vt:lpstr>EC021Q01NA</vt:lpstr>
      <vt:lpstr>EC021Q02NA</vt:lpstr>
      <vt:lpstr>EC021Q03NA</vt:lpstr>
      <vt:lpstr>EC021Q04NA</vt:lpstr>
      <vt:lpstr>EC021Q05NA</vt:lpstr>
      <vt:lpstr>EC022Q01NA</vt:lpstr>
      <vt:lpstr>EC022Q02NA</vt:lpstr>
      <vt:lpstr>EC022Q03NA</vt:lpstr>
      <vt:lpstr>EC022Q04NA</vt:lpstr>
      <vt:lpstr>EC022Q05NA</vt:lpstr>
      <vt:lpstr>EC022Q06NA</vt:lpstr>
      <vt:lpstr>EC022Q07NA</vt:lpstr>
      <vt:lpstr>EC022Q08NA</vt:lpstr>
      <vt:lpstr>EC022Q09NA</vt:lpstr>
      <vt:lpstr>EC022Q10NA</vt:lpstr>
      <vt:lpstr>EC022Q11NA</vt:lpstr>
      <vt:lpstr>EC022Q12NA</vt:lpstr>
      <vt:lpstr>EC023Q01NA</vt:lpstr>
      <vt:lpstr>EC023Q02NA</vt:lpstr>
      <vt:lpstr>EC023Q03NA</vt:lpstr>
      <vt:lpstr>EC023Q04NA</vt:lpstr>
      <vt:lpstr>EC023Q05NA</vt:lpstr>
      <vt:lpstr>EC023Q06NA</vt:lpstr>
      <vt:lpstr>EC023Q07NA</vt:lpstr>
      <vt:lpstr>EC023Q08NA</vt:lpstr>
      <vt:lpstr>EC023Q09NA</vt:lpstr>
      <vt:lpstr>EC023Q10NA</vt:lpstr>
      <vt:lpstr>EC023Q11NA</vt:lpstr>
      <vt:lpstr>EC023Q12NA</vt:lpstr>
      <vt:lpstr>EC023Q13NA</vt:lpstr>
      <vt:lpstr>EC024Q01NA</vt:lpstr>
      <vt:lpstr>EC024Q02NA</vt:lpstr>
      <vt:lpstr>EC024Q03NA</vt:lpstr>
      <vt:lpstr>EC024Q04NA</vt:lpstr>
      <vt:lpstr>EC024Q05NA</vt:lpstr>
      <vt:lpstr>EC024Q06NA</vt:lpstr>
      <vt:lpstr>EC024Q07NA</vt:lpstr>
      <vt:lpstr>EC024Q08NA</vt:lpstr>
      <vt:lpstr>EC026Q01NA</vt:lpstr>
      <vt:lpstr>EC026Q02NA</vt:lpstr>
      <vt:lpstr>EC027Q01NA</vt:lpstr>
      <vt:lpstr>EC027Q02NA</vt:lpstr>
      <vt:lpstr>EC027Q03NA</vt:lpstr>
      <vt:lpstr>EC027Q04NA</vt:lpstr>
      <vt:lpstr>EC028Q01NA</vt:lpstr>
      <vt:lpstr>EC028Q02NA</vt:lpstr>
      <vt:lpstr>EC028Q03NA</vt:lpstr>
      <vt:lpstr>EC029Q01NA</vt:lpstr>
      <vt:lpstr>EC030Q01NA</vt:lpstr>
      <vt:lpstr>EC030Q02NA</vt:lpstr>
      <vt:lpstr>EC030Q03NA</vt:lpstr>
      <vt:lpstr>EC030Q04NA</vt:lpstr>
      <vt:lpstr>EC030Q05NA</vt:lpstr>
      <vt:lpstr>EC030Q06NA</vt:lpstr>
      <vt:lpstr>EC030Q07NA</vt:lpstr>
      <vt:lpstr>EC031Q01TA</vt:lpstr>
      <vt:lpstr>EC032Q01TA</vt:lpstr>
      <vt:lpstr>EC033Q01NA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2016-11-30T11:52:24Z</dcterms:created>
  <dcterms:modified xmlns:dcterms="http://purl.org/dc/terms/" xmlns:xsi="http://www.w3.org/2001/XMLSchema-instance" xsi:type="dcterms:W3CDTF">2016-11-30T11:52:24Z</dcterms:modified>
  <cp:lastModifiedBy/>
  <cp:category/>
  <cp:contentStatus/>
  <cp:version/>
  <cp:revision/>
  <cp:keywords/>
</cp:coreProperties>
</file>