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i0-my.sharepoint.com/personal/rachel_kozloski_dri_edu/Documents/Documents/Cambodia/Mekong_data/"/>
    </mc:Choice>
  </mc:AlternateContent>
  <xr:revisionPtr revIDLastSave="53" documentId="8_{3FC781AA-0539-474C-A76D-53E0785AFEB4}" xr6:coauthVersionLast="47" xr6:coauthVersionMax="47" xr10:uidLastSave="{60A96C9A-A07A-4BA6-969C-61B482F16974}"/>
  <bookViews>
    <workbookView xWindow="-210" yWindow="1260" windowWidth="18240" windowHeight="13440" xr2:uid="{45078DC7-A27B-4F8A-9B7B-ACCF65576BD2}"/>
  </bookViews>
  <sheets>
    <sheet name="95_CI_dry_season_cor_with_disch" sheetId="1" r:id="rId1"/>
    <sheet name="100 um only" sheetId="2" r:id="rId2"/>
    <sheet name="335 um only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O16" i="2"/>
  <c r="O2" i="2"/>
  <c r="I2" i="2"/>
  <c r="F2" i="2"/>
  <c r="D14" i="2"/>
  <c r="E14" i="2" s="1"/>
  <c r="D13" i="2"/>
  <c r="E13" i="2" s="1"/>
  <c r="D12" i="2"/>
  <c r="E12" i="2" s="1"/>
  <c r="D11" i="2"/>
  <c r="E11" i="2" s="1"/>
  <c r="D10" i="2"/>
  <c r="E10" i="2" s="1"/>
  <c r="E9" i="2"/>
  <c r="D9" i="2"/>
  <c r="D8" i="2"/>
  <c r="E8" i="2" s="1"/>
  <c r="D7" i="2"/>
  <c r="E7" i="2" s="1"/>
  <c r="D6" i="2"/>
  <c r="E6" i="2" s="1"/>
  <c r="E5" i="2"/>
  <c r="D5" i="2"/>
  <c r="D4" i="2"/>
  <c r="E4" i="2" s="1"/>
  <c r="D3" i="2"/>
  <c r="E3" i="2" s="1"/>
  <c r="D2" i="2"/>
  <c r="E2" i="2" s="1"/>
  <c r="O16" i="1" l="1"/>
  <c r="O4" i="1"/>
  <c r="O5" i="1"/>
  <c r="O6" i="1"/>
  <c r="O7" i="1"/>
  <c r="O8" i="1"/>
  <c r="O9" i="1"/>
  <c r="O10" i="1"/>
  <c r="O11" i="1"/>
  <c r="O12" i="1"/>
  <c r="O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14" i="3" l="1"/>
  <c r="F14" i="3" s="1"/>
  <c r="D14" i="3"/>
  <c r="D13" i="3"/>
  <c r="E13" i="3" s="1"/>
  <c r="F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E6" i="3"/>
  <c r="D6" i="3"/>
  <c r="D5" i="3"/>
  <c r="E5" i="3" s="1"/>
  <c r="D4" i="3"/>
  <c r="E4" i="3" s="1"/>
  <c r="O4" i="3" s="1"/>
  <c r="D3" i="3"/>
  <c r="E3" i="3" s="1"/>
  <c r="F3" i="3" s="1"/>
  <c r="D2" i="3"/>
  <c r="E2" i="3" s="1"/>
  <c r="F2" i="3" s="1"/>
  <c r="O2" i="3" l="1"/>
  <c r="O10" i="3"/>
  <c r="F10" i="3"/>
  <c r="O11" i="3"/>
  <c r="F11" i="3"/>
  <c r="F6" i="3"/>
  <c r="O6" i="3"/>
  <c r="O5" i="3"/>
  <c r="O16" i="3" s="1"/>
  <c r="F5" i="3"/>
  <c r="O8" i="3"/>
  <c r="F8" i="3"/>
  <c r="O9" i="3"/>
  <c r="F9" i="3"/>
  <c r="F4" i="3"/>
  <c r="O12" i="3"/>
  <c r="F12" i="3"/>
  <c r="O7" i="3"/>
  <c r="F7" i="3"/>
  <c r="O5" i="2" l="1"/>
  <c r="O12" i="2"/>
  <c r="O11" i="2"/>
  <c r="O10" i="2"/>
  <c r="O9" i="2"/>
  <c r="O8" i="2"/>
  <c r="O7" i="2"/>
  <c r="O6" i="2"/>
  <c r="O4" i="2"/>
  <c r="F3" i="2"/>
  <c r="F4" i="2"/>
  <c r="F5" i="2"/>
  <c r="F6" i="2"/>
  <c r="F7" i="2"/>
  <c r="F8" i="2"/>
  <c r="F9" i="2"/>
  <c r="F10" i="2"/>
  <c r="F11" i="2"/>
  <c r="F12" i="2"/>
  <c r="F13" i="2"/>
  <c r="F14" i="2"/>
  <c r="J4" i="3" l="1"/>
  <c r="J12" i="3"/>
  <c r="J11" i="3"/>
  <c r="J5" i="3"/>
  <c r="J9" i="3"/>
  <c r="J13" i="3"/>
  <c r="I4" i="3"/>
  <c r="I8" i="3"/>
  <c r="I12" i="3"/>
  <c r="J8" i="3"/>
  <c r="J7" i="3"/>
  <c r="I2" i="3"/>
  <c r="I6" i="3"/>
  <c r="I10" i="3"/>
  <c r="I14" i="3"/>
  <c r="I3" i="3"/>
  <c r="J3" i="3"/>
  <c r="J2" i="3"/>
  <c r="J6" i="3"/>
  <c r="J10" i="3"/>
  <c r="J14" i="3"/>
  <c r="I5" i="3"/>
  <c r="I9" i="3"/>
  <c r="I13" i="3"/>
  <c r="I7" i="3"/>
  <c r="I11" i="3"/>
  <c r="I4" i="2" l="1"/>
  <c r="J8" i="2"/>
  <c r="J2" i="2"/>
  <c r="I9" i="2"/>
  <c r="J14" i="2"/>
  <c r="J6" i="2"/>
  <c r="I12" i="2"/>
  <c r="J5" i="2"/>
  <c r="I3" i="2"/>
  <c r="I10" i="2"/>
  <c r="J12" i="2"/>
  <c r="J4" i="2"/>
  <c r="I6" i="2"/>
  <c r="J3" i="2"/>
  <c r="J9" i="2"/>
  <c r="I11" i="2"/>
  <c r="J7" i="2"/>
  <c r="I8" i="2"/>
  <c r="J13" i="2"/>
  <c r="I7" i="2"/>
  <c r="I14" i="2"/>
  <c r="J11" i="2"/>
  <c r="I13" i="2"/>
  <c r="I5" i="2"/>
  <c r="J10" i="2"/>
</calcChain>
</file>

<file path=xl/sharedStrings.xml><?xml version="1.0" encoding="utf-8"?>
<sst xmlns="http://schemas.openxmlformats.org/spreadsheetml/2006/main" count="160" uniqueCount="34">
  <si>
    <t>Site</t>
  </si>
  <si>
    <t>total_particles</t>
  </si>
  <si>
    <t>volume_L</t>
  </si>
  <si>
    <t>volume_m3</t>
  </si>
  <si>
    <t>P_M3</t>
  </si>
  <si>
    <t>P_L</t>
  </si>
  <si>
    <t>95_CIL_M3</t>
  </si>
  <si>
    <t>95_CIU_M3</t>
  </si>
  <si>
    <t>95_CIL_PL</t>
  </si>
  <si>
    <t>95_CIU_PL</t>
  </si>
  <si>
    <t>Discharge site</t>
  </si>
  <si>
    <t>Q (M^3/s)</t>
  </si>
  <si>
    <t>Total water column MPs multiplication factor (100/.3366)</t>
  </si>
  <si>
    <t xml:space="preserve">seconds/day </t>
  </si>
  <si>
    <t>Daily load</t>
  </si>
  <si>
    <t>SK1</t>
  </si>
  <si>
    <t>Sekong Bridge</t>
  </si>
  <si>
    <t>SS1</t>
  </si>
  <si>
    <t>NA</t>
  </si>
  <si>
    <t>M1</t>
  </si>
  <si>
    <t>Stung Treng</t>
  </si>
  <si>
    <t>M2</t>
  </si>
  <si>
    <t>M3</t>
  </si>
  <si>
    <t>Kratie</t>
  </si>
  <si>
    <t>M4</t>
  </si>
  <si>
    <t>M5</t>
  </si>
  <si>
    <t>M6</t>
  </si>
  <si>
    <t>M7</t>
  </si>
  <si>
    <t xml:space="preserve">Chroy Chang Var </t>
  </si>
  <si>
    <t>M8</t>
  </si>
  <si>
    <t>M9</t>
  </si>
  <si>
    <t>B1</t>
  </si>
  <si>
    <t>B2</t>
  </si>
  <si>
    <t>Mekong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</si>
</sst>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BC6D-9E65-4803-B0EA-891B2906EFDA}">
  <dimension ref="A1:O17"/>
  <sheetViews>
    <sheetView tabSelected="1" workbookViewId="0">
      <selection activeCell="L19" sqref="L1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 t="s">
        <v>15</v>
      </c>
      <c r="B2" s="3">
        <v>162.005</v>
      </c>
      <c r="C2" s="3">
        <v>45</v>
      </c>
      <c r="D2" s="3">
        <f>C2*0.001</f>
        <v>4.4999999999999998E-2</v>
      </c>
      <c r="E2" s="4">
        <f>B2/D2</f>
        <v>3600.1111111111113</v>
      </c>
      <c r="F2" s="2">
        <f>E2/1000</f>
        <v>3.6001111111111115</v>
      </c>
      <c r="G2" s="2">
        <v>3067.0793664483358</v>
      </c>
      <c r="H2" s="2">
        <v>4199.151350726348</v>
      </c>
      <c r="I2" s="2">
        <f>G2/1000</f>
        <v>3.0670793664483358</v>
      </c>
      <c r="J2" s="2">
        <f>H2/1000</f>
        <v>4.199151350726348</v>
      </c>
      <c r="K2" t="s">
        <v>16</v>
      </c>
      <c r="L2">
        <v>793</v>
      </c>
      <c r="M2">
        <v>2.97</v>
      </c>
      <c r="N2">
        <v>86400</v>
      </c>
      <c r="O2" s="1">
        <f>E2*L2*M2*N2</f>
        <v>732587128416.00012</v>
      </c>
    </row>
    <row r="3" spans="1:15" x14ac:dyDescent="0.25">
      <c r="A3" s="3" t="s">
        <v>17</v>
      </c>
      <c r="B3" s="3">
        <v>1077.818</v>
      </c>
      <c r="C3" s="3">
        <v>43</v>
      </c>
      <c r="D3" s="3">
        <f>C3*0.001</f>
        <v>4.3000000000000003E-2</v>
      </c>
      <c r="E3" s="4">
        <f>B3/D3</f>
        <v>25065.534883720928</v>
      </c>
      <c r="F3" s="2">
        <f t="shared" ref="F3:F14" si="0">E3/1000</f>
        <v>25.065534883720929</v>
      </c>
      <c r="G3" s="2">
        <v>23591.265986993974</v>
      </c>
      <c r="H3" s="2">
        <v>26607.804364390962</v>
      </c>
      <c r="I3" s="2">
        <f t="shared" ref="I3:I14" si="1">G3/1000</f>
        <v>23.591265986993974</v>
      </c>
      <c r="J3" s="2">
        <f t="shared" ref="J3:J14" si="2">H3/1000</f>
        <v>26.607804364390962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</row>
    <row r="4" spans="1:15" x14ac:dyDescent="0.25">
      <c r="A4" s="3" t="s">
        <v>19</v>
      </c>
      <c r="B4" s="3">
        <v>47.67</v>
      </c>
      <c r="C4" s="3">
        <v>45</v>
      </c>
      <c r="D4" s="3">
        <f t="shared" ref="D4:D12" si="3">C4*0.001</f>
        <v>4.4999999999999998E-2</v>
      </c>
      <c r="E4" s="4">
        <f t="shared" ref="E4:E12" si="4">B4/D4</f>
        <v>1059.3333333333335</v>
      </c>
      <c r="F4" s="2">
        <f t="shared" si="0"/>
        <v>1.0593333333333335</v>
      </c>
      <c r="G4" s="2">
        <v>780.18319866860679</v>
      </c>
      <c r="H4" s="2">
        <v>1405.881495943941</v>
      </c>
      <c r="I4" s="2">
        <f t="shared" si="1"/>
        <v>0.78018319866860675</v>
      </c>
      <c r="J4" s="2">
        <f t="shared" si="2"/>
        <v>1.405881495943941</v>
      </c>
      <c r="K4" t="s">
        <v>20</v>
      </c>
      <c r="L4">
        <v>3171</v>
      </c>
      <c r="M4">
        <v>2.97</v>
      </c>
      <c r="N4">
        <v>86400</v>
      </c>
      <c r="O4" s="1">
        <f>E4*L4*M4*N4</f>
        <v>861983736768.00024</v>
      </c>
    </row>
    <row r="5" spans="1:15" x14ac:dyDescent="0.25">
      <c r="A5" s="3" t="s">
        <v>21</v>
      </c>
      <c r="B5" s="3">
        <v>139</v>
      </c>
      <c r="C5" s="3">
        <v>45</v>
      </c>
      <c r="D5" s="3">
        <f t="shared" si="3"/>
        <v>4.4999999999999998E-2</v>
      </c>
      <c r="E5" s="4">
        <f t="shared" si="4"/>
        <v>3088.8888888888891</v>
      </c>
      <c r="F5" s="2">
        <f t="shared" si="0"/>
        <v>3.088888888888889</v>
      </c>
      <c r="G5" s="2">
        <v>2596.7464822126626</v>
      </c>
      <c r="H5" s="2">
        <v>3647.1724289990593</v>
      </c>
      <c r="I5" s="2">
        <f t="shared" si="1"/>
        <v>2.5967464822126627</v>
      </c>
      <c r="J5" s="2">
        <f t="shared" si="2"/>
        <v>3.6471724289990592</v>
      </c>
      <c r="K5" t="s">
        <v>20</v>
      </c>
      <c r="L5">
        <v>3171</v>
      </c>
      <c r="M5">
        <v>2.97</v>
      </c>
      <c r="N5">
        <v>86400</v>
      </c>
      <c r="O5" s="1">
        <f t="shared" ref="O5:O12" si="5">E5*L5*M5*N5</f>
        <v>2513441145600.0005</v>
      </c>
    </row>
    <row r="6" spans="1:15" x14ac:dyDescent="0.25">
      <c r="A6" s="3" t="s">
        <v>22</v>
      </c>
      <c r="B6" s="3">
        <v>132.52000000000001</v>
      </c>
      <c r="C6" s="3">
        <v>35</v>
      </c>
      <c r="D6" s="3">
        <f t="shared" si="3"/>
        <v>3.5000000000000003E-2</v>
      </c>
      <c r="E6" s="4">
        <f t="shared" si="4"/>
        <v>3786.2857142857142</v>
      </c>
      <c r="F6" s="2">
        <f t="shared" si="0"/>
        <v>3.786285714285714</v>
      </c>
      <c r="G6" s="2">
        <v>3169.1134462331706</v>
      </c>
      <c r="H6" s="2">
        <v>4488.5523815753922</v>
      </c>
      <c r="I6" s="2">
        <f t="shared" si="1"/>
        <v>3.1691134462331707</v>
      </c>
      <c r="J6" s="2">
        <f t="shared" si="2"/>
        <v>4.488552381575392</v>
      </c>
      <c r="K6" t="s">
        <v>23</v>
      </c>
      <c r="L6">
        <v>3724</v>
      </c>
      <c r="M6">
        <v>2.97</v>
      </c>
      <c r="N6">
        <v>86400</v>
      </c>
      <c r="O6" s="1">
        <f t="shared" si="5"/>
        <v>3618205645824.0005</v>
      </c>
    </row>
    <row r="7" spans="1:15" x14ac:dyDescent="0.25">
      <c r="A7" s="3" t="s">
        <v>24</v>
      </c>
      <c r="B7" s="3">
        <v>21.67</v>
      </c>
      <c r="C7" s="3">
        <v>42</v>
      </c>
      <c r="D7" s="3">
        <f t="shared" si="3"/>
        <v>4.2000000000000003E-2</v>
      </c>
      <c r="E7" s="4">
        <f t="shared" si="4"/>
        <v>515.95238095238096</v>
      </c>
      <c r="F7" s="2">
        <f t="shared" si="0"/>
        <v>0.51595238095238094</v>
      </c>
      <c r="G7" s="2">
        <v>322.064588663157</v>
      </c>
      <c r="H7" s="2">
        <v>783.57835712124506</v>
      </c>
      <c r="I7" s="2">
        <f t="shared" si="1"/>
        <v>0.32206458866315701</v>
      </c>
      <c r="J7" s="2">
        <f t="shared" si="2"/>
        <v>0.78357835712124502</v>
      </c>
      <c r="K7" t="s">
        <v>23</v>
      </c>
      <c r="L7">
        <v>3724</v>
      </c>
      <c r="M7">
        <v>2.97</v>
      </c>
      <c r="N7">
        <v>86400</v>
      </c>
      <c r="O7" s="1">
        <f t="shared" si="5"/>
        <v>493048321920.00006</v>
      </c>
    </row>
    <row r="8" spans="1:15" x14ac:dyDescent="0.25">
      <c r="A8" s="3" t="s">
        <v>25</v>
      </c>
      <c r="B8" s="3">
        <v>332.27</v>
      </c>
      <c r="C8" s="3">
        <v>65</v>
      </c>
      <c r="D8" s="3">
        <f t="shared" si="3"/>
        <v>6.5000000000000002E-2</v>
      </c>
      <c r="E8" s="4">
        <f t="shared" si="4"/>
        <v>5111.8461538461534</v>
      </c>
      <c r="F8" s="2">
        <f t="shared" si="0"/>
        <v>5.1118461538461535</v>
      </c>
      <c r="G8" s="2">
        <v>4576.9171366120936</v>
      </c>
      <c r="H8" s="2">
        <v>5692.1233486389692</v>
      </c>
      <c r="I8" s="2">
        <f t="shared" si="1"/>
        <v>4.576917136612094</v>
      </c>
      <c r="J8" s="2">
        <f t="shared" si="2"/>
        <v>5.6921233486389688</v>
      </c>
      <c r="K8" t="s">
        <v>23</v>
      </c>
      <c r="L8">
        <v>3724</v>
      </c>
      <c r="M8">
        <v>2.97</v>
      </c>
      <c r="N8">
        <v>86400</v>
      </c>
      <c r="O8" s="1">
        <f t="shared" si="5"/>
        <v>4884922060859.0771</v>
      </c>
    </row>
    <row r="9" spans="1:15" x14ac:dyDescent="0.25">
      <c r="A9" s="3" t="s">
        <v>26</v>
      </c>
      <c r="B9" s="3">
        <v>111.334</v>
      </c>
      <c r="C9" s="3">
        <v>45</v>
      </c>
      <c r="D9" s="3">
        <f t="shared" si="3"/>
        <v>4.4999999999999998E-2</v>
      </c>
      <c r="E9" s="4">
        <f t="shared" si="4"/>
        <v>2474.088888888889</v>
      </c>
      <c r="F9" s="2">
        <f t="shared" si="0"/>
        <v>2.4740888888888888</v>
      </c>
      <c r="G9" s="2">
        <v>2035.9169204772322</v>
      </c>
      <c r="H9" s="2">
        <v>2978.6125220985955</v>
      </c>
      <c r="I9" s="2">
        <f t="shared" si="1"/>
        <v>2.0359169204772321</v>
      </c>
      <c r="J9" s="2">
        <f t="shared" si="2"/>
        <v>2.9786125220985955</v>
      </c>
      <c r="K9" t="s">
        <v>23</v>
      </c>
      <c r="L9">
        <v>3724</v>
      </c>
      <c r="M9">
        <v>2.97</v>
      </c>
      <c r="N9">
        <v>86400</v>
      </c>
      <c r="O9" s="1">
        <f t="shared" si="5"/>
        <v>2364259609958.4004</v>
      </c>
    </row>
    <row r="10" spans="1:15" x14ac:dyDescent="0.25">
      <c r="A10" s="3" t="s">
        <v>27</v>
      </c>
      <c r="B10" s="3">
        <v>13.888999999999999</v>
      </c>
      <c r="C10" s="3">
        <v>33</v>
      </c>
      <c r="D10" s="3">
        <f t="shared" si="3"/>
        <v>3.3000000000000002E-2</v>
      </c>
      <c r="E10" s="4">
        <f t="shared" si="4"/>
        <v>420.87878787878782</v>
      </c>
      <c r="F10" s="2">
        <f t="shared" si="0"/>
        <v>0.4208787878787878</v>
      </c>
      <c r="G10" s="2">
        <v>229.46043500038917</v>
      </c>
      <c r="H10" s="2">
        <v>707.58451164588257</v>
      </c>
      <c r="I10" s="2">
        <f t="shared" si="1"/>
        <v>0.22946043500038918</v>
      </c>
      <c r="J10" s="2">
        <f t="shared" si="2"/>
        <v>0.70758451164588254</v>
      </c>
      <c r="K10" t="s">
        <v>28</v>
      </c>
      <c r="L10">
        <v>3205</v>
      </c>
      <c r="M10">
        <v>2.97</v>
      </c>
      <c r="N10">
        <v>86400</v>
      </c>
      <c r="O10" s="1">
        <f t="shared" si="5"/>
        <v>346142769119.99994</v>
      </c>
    </row>
    <row r="11" spans="1:15" x14ac:dyDescent="0.25">
      <c r="A11" s="3" t="s">
        <v>29</v>
      </c>
      <c r="B11" s="3">
        <v>28</v>
      </c>
      <c r="C11" s="3">
        <v>45</v>
      </c>
      <c r="D11" s="3">
        <f t="shared" si="3"/>
        <v>4.4999999999999998E-2</v>
      </c>
      <c r="E11" s="4">
        <f t="shared" si="4"/>
        <v>622.22222222222229</v>
      </c>
      <c r="F11" s="2">
        <f t="shared" si="0"/>
        <v>0.62222222222222223</v>
      </c>
      <c r="G11" s="2">
        <v>413.46214790794511</v>
      </c>
      <c r="H11" s="2">
        <v>899.28435429484875</v>
      </c>
      <c r="I11" s="2">
        <f t="shared" si="1"/>
        <v>0.41346214790794511</v>
      </c>
      <c r="J11" s="2">
        <f t="shared" si="2"/>
        <v>0.89928435429484876</v>
      </c>
      <c r="K11" t="s">
        <v>28</v>
      </c>
      <c r="L11">
        <v>3205</v>
      </c>
      <c r="M11">
        <v>2.97</v>
      </c>
      <c r="N11">
        <v>86400</v>
      </c>
      <c r="O11" s="1">
        <f t="shared" si="5"/>
        <v>511733376000.00006</v>
      </c>
    </row>
    <row r="12" spans="1:15" x14ac:dyDescent="0.25">
      <c r="A12" s="3" t="s">
        <v>30</v>
      </c>
      <c r="B12" s="3">
        <v>131.79</v>
      </c>
      <c r="C12" s="3">
        <v>35</v>
      </c>
      <c r="D12" s="3">
        <f t="shared" si="3"/>
        <v>3.5000000000000003E-2</v>
      </c>
      <c r="E12" s="4">
        <f t="shared" si="4"/>
        <v>3765.4285714285706</v>
      </c>
      <c r="F12" s="2">
        <f t="shared" si="0"/>
        <v>3.7654285714285707</v>
      </c>
      <c r="G12" s="2">
        <v>3150.0353956776303</v>
      </c>
      <c r="H12" s="2">
        <v>4465.9226863115455</v>
      </c>
      <c r="I12" s="2">
        <f t="shared" si="1"/>
        <v>3.1500353956776301</v>
      </c>
      <c r="J12" s="2">
        <f t="shared" si="2"/>
        <v>4.4659226863115453</v>
      </c>
      <c r="K12" t="s">
        <v>28</v>
      </c>
      <c r="L12">
        <v>3205</v>
      </c>
      <c r="M12">
        <v>2.97</v>
      </c>
      <c r="N12">
        <v>86400</v>
      </c>
      <c r="O12" s="1">
        <f t="shared" si="5"/>
        <v>3096796299017.1421</v>
      </c>
    </row>
    <row r="13" spans="1:15" x14ac:dyDescent="0.25">
      <c r="A13" s="3" t="s">
        <v>31</v>
      </c>
      <c r="B13" s="3">
        <v>34.33</v>
      </c>
      <c r="C13" s="3">
        <v>46</v>
      </c>
      <c r="D13" s="3">
        <f>C13*0.001</f>
        <v>4.5999999999999999E-2</v>
      </c>
      <c r="E13" s="4">
        <f>B13/D13</f>
        <v>746.30434782608688</v>
      </c>
      <c r="F13" s="2">
        <f t="shared" si="0"/>
        <v>0.7463043478260869</v>
      </c>
      <c r="G13" s="2">
        <v>517.83784377691404</v>
      </c>
      <c r="H13" s="2">
        <v>1041.2234709409947</v>
      </c>
      <c r="I13" s="2">
        <f t="shared" si="1"/>
        <v>0.517837843776914</v>
      </c>
      <c r="J13" s="2">
        <f t="shared" si="2"/>
        <v>1.0412234709409947</v>
      </c>
      <c r="K13" t="s">
        <v>18</v>
      </c>
      <c r="L13" t="s">
        <v>18</v>
      </c>
      <c r="M13" t="s">
        <v>18</v>
      </c>
      <c r="N13" t="s">
        <v>18</v>
      </c>
      <c r="O13" s="1"/>
    </row>
    <row r="14" spans="1:15" x14ac:dyDescent="0.25">
      <c r="A14" s="3" t="s">
        <v>32</v>
      </c>
      <c r="B14" s="3">
        <v>29.67</v>
      </c>
      <c r="C14" s="3">
        <v>73</v>
      </c>
      <c r="D14" s="3">
        <f>C14*0.001</f>
        <v>7.2999999999999995E-2</v>
      </c>
      <c r="E14" s="4">
        <f>B14/D14</f>
        <v>406.43835616438361</v>
      </c>
      <c r="F14" s="2">
        <f t="shared" si="0"/>
        <v>0.40643835616438362</v>
      </c>
      <c r="G14" s="2">
        <v>273.56473098365063</v>
      </c>
      <c r="H14" s="2">
        <v>581.34849458933434</v>
      </c>
      <c r="I14" s="2">
        <f t="shared" si="1"/>
        <v>0.27356473098365064</v>
      </c>
      <c r="J14" s="2">
        <f t="shared" si="2"/>
        <v>0.58134849458933435</v>
      </c>
      <c r="K14" t="s">
        <v>18</v>
      </c>
      <c r="L14" t="s">
        <v>18</v>
      </c>
      <c r="M14" t="s">
        <v>18</v>
      </c>
      <c r="N14" t="s">
        <v>18</v>
      </c>
      <c r="O14" s="1"/>
    </row>
    <row r="16" spans="1:15" x14ac:dyDescent="0.25">
      <c r="N16" t="s">
        <v>33</v>
      </c>
      <c r="O16" s="1">
        <f>AVERAGE(O4:O12)</f>
        <v>2076725885007.4023</v>
      </c>
    </row>
    <row r="17" spans="6:6" x14ac:dyDescent="0.25">
      <c r="F17" s="2">
        <f>AVERAGE(F2:F14)</f>
        <v>3.8971779723498035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25B0-2327-4860-A38E-83B7E41FDA27}">
  <dimension ref="A1:O16"/>
  <sheetViews>
    <sheetView workbookViewId="0">
      <selection activeCell="O17" sqref="O17"/>
    </sheetView>
  </sheetViews>
  <sheetFormatPr defaultRowHeight="15" x14ac:dyDescent="0.25"/>
  <cols>
    <col min="5" max="10" width="9.140625" style="2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 t="s">
        <v>15</v>
      </c>
      <c r="B2" s="3">
        <v>147.01</v>
      </c>
      <c r="C2" s="3">
        <v>45</v>
      </c>
      <c r="D2" s="3">
        <f>C2*0.001</f>
        <v>4.4999999999999998E-2</v>
      </c>
      <c r="E2" s="3">
        <f>B2/D2</f>
        <v>3266.8888888888887</v>
      </c>
      <c r="F2" s="2">
        <f>E2/1000</f>
        <v>3.2668888888888885</v>
      </c>
      <c r="G2" s="2">
        <v>2760.1498492295409</v>
      </c>
      <c r="H2" s="2">
        <v>3839.7193934707402</v>
      </c>
      <c r="I2" s="2">
        <f>G2/1000</f>
        <v>2.7601498492295411</v>
      </c>
      <c r="J2" s="2">
        <f>H2/1000</f>
        <v>3.8397193934707401</v>
      </c>
      <c r="K2" t="s">
        <v>16</v>
      </c>
      <c r="L2">
        <v>793</v>
      </c>
      <c r="M2">
        <v>2.97</v>
      </c>
      <c r="N2">
        <v>86400</v>
      </c>
      <c r="O2" s="1">
        <f>E2*L2*M2*N2</f>
        <v>664779690432</v>
      </c>
    </row>
    <row r="3" spans="1:15" x14ac:dyDescent="0.25">
      <c r="A3" s="3" t="s">
        <v>17</v>
      </c>
      <c r="B3" s="3">
        <v>1069.82</v>
      </c>
      <c r="C3" s="3">
        <v>43</v>
      </c>
      <c r="D3" s="3">
        <f>C3*0.001</f>
        <v>4.3000000000000003E-2</v>
      </c>
      <c r="E3" s="3">
        <f>B3/D3</f>
        <v>24879.534883720928</v>
      </c>
      <c r="F3" s="2">
        <f t="shared" ref="F3:F14" si="0">E3/1000</f>
        <v>24.879534883720929</v>
      </c>
      <c r="G3" s="2">
        <v>23410.828881903213</v>
      </c>
      <c r="H3" s="2">
        <v>26416.244036393597</v>
      </c>
      <c r="I3" s="2">
        <f t="shared" ref="I3:I14" si="1">G3/1000</f>
        <v>23.410828881903214</v>
      </c>
      <c r="J3" s="2">
        <f t="shared" ref="J3:J14" si="2">H3/1000</f>
        <v>26.416244036393596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</row>
    <row r="4" spans="1:15" x14ac:dyDescent="0.25">
      <c r="A4" s="3" t="s">
        <v>19</v>
      </c>
      <c r="B4" s="3">
        <v>26.67</v>
      </c>
      <c r="C4" s="3">
        <v>45</v>
      </c>
      <c r="D4" s="3">
        <f t="shared" ref="D4:D12" si="3">C4*0.001</f>
        <v>4.4999999999999998E-2</v>
      </c>
      <c r="E4" s="3">
        <f t="shared" ref="E4:E12" si="4">B4/D4</f>
        <v>592.66666666666674</v>
      </c>
      <c r="F4" s="2">
        <f t="shared" si="0"/>
        <v>0.59266666666666679</v>
      </c>
      <c r="G4" s="2">
        <v>389.46146801472378</v>
      </c>
      <c r="H4" s="2">
        <v>864.26815284313284</v>
      </c>
      <c r="I4" s="2">
        <f t="shared" si="1"/>
        <v>0.38946146801472376</v>
      </c>
      <c r="J4" s="2">
        <f t="shared" si="2"/>
        <v>0.86426815284313285</v>
      </c>
      <c r="K4" t="s">
        <v>20</v>
      </c>
      <c r="L4">
        <v>3171</v>
      </c>
      <c r="M4">
        <v>2.97</v>
      </c>
      <c r="N4">
        <v>86400</v>
      </c>
      <c r="O4" s="1">
        <f t="shared" ref="O4:O12" si="5">E4*L4*M4*N4</f>
        <v>482255218368.00006</v>
      </c>
    </row>
    <row r="5" spans="1:15" x14ac:dyDescent="0.25">
      <c r="A5" s="3" t="s">
        <v>21</v>
      </c>
      <c r="B5" s="3">
        <v>134</v>
      </c>
      <c r="C5" s="3">
        <v>45</v>
      </c>
      <c r="D5" s="3">
        <f t="shared" si="3"/>
        <v>4.4999999999999998E-2</v>
      </c>
      <c r="E5" s="3">
        <f t="shared" si="4"/>
        <v>2977.7777777777778</v>
      </c>
      <c r="F5" s="2">
        <f t="shared" si="0"/>
        <v>2.9777777777777779</v>
      </c>
      <c r="G5" s="2">
        <v>2494.961176010826</v>
      </c>
      <c r="H5" s="2">
        <v>3526.7687262480031</v>
      </c>
      <c r="I5" s="2">
        <f t="shared" si="1"/>
        <v>2.4949611760108259</v>
      </c>
      <c r="J5" s="2">
        <f t="shared" si="2"/>
        <v>3.5267687262480032</v>
      </c>
      <c r="K5" t="s">
        <v>20</v>
      </c>
      <c r="L5">
        <v>3171</v>
      </c>
      <c r="M5">
        <v>2.97</v>
      </c>
      <c r="N5">
        <v>86400</v>
      </c>
      <c r="O5" s="1">
        <f>E5*L5*M5*N5</f>
        <v>2423029593600.0005</v>
      </c>
    </row>
    <row r="6" spans="1:15" x14ac:dyDescent="0.25">
      <c r="A6" s="3" t="s">
        <v>22</v>
      </c>
      <c r="B6" s="3">
        <v>132.53</v>
      </c>
      <c r="C6" s="3">
        <v>35</v>
      </c>
      <c r="D6" s="3">
        <f t="shared" si="3"/>
        <v>3.5000000000000003E-2</v>
      </c>
      <c r="E6" s="3">
        <f t="shared" si="4"/>
        <v>3786.5714285714284</v>
      </c>
      <c r="F6" s="2">
        <f t="shared" si="0"/>
        <v>3.7865714285714285</v>
      </c>
      <c r="G6" s="2">
        <v>3169.3748234996642</v>
      </c>
      <c r="H6" s="2">
        <v>4488.8623436640401</v>
      </c>
      <c r="I6" s="2">
        <f t="shared" si="1"/>
        <v>3.1693748234996644</v>
      </c>
      <c r="J6" s="2">
        <f t="shared" si="2"/>
        <v>4.4888623436640405</v>
      </c>
      <c r="K6" t="s">
        <v>23</v>
      </c>
      <c r="L6">
        <v>3724</v>
      </c>
      <c r="M6">
        <v>2.97</v>
      </c>
      <c r="N6">
        <v>86400</v>
      </c>
      <c r="O6" s="1">
        <f t="shared" si="5"/>
        <v>3618478676736</v>
      </c>
    </row>
    <row r="7" spans="1:15" x14ac:dyDescent="0.25">
      <c r="A7" s="3" t="s">
        <v>24</v>
      </c>
      <c r="B7" s="3">
        <v>16.670000000000002</v>
      </c>
      <c r="C7" s="3">
        <v>42</v>
      </c>
      <c r="D7" s="3">
        <f t="shared" si="3"/>
        <v>4.2000000000000003E-2</v>
      </c>
      <c r="E7" s="3">
        <f t="shared" si="4"/>
        <v>396.90476190476193</v>
      </c>
      <c r="F7" s="2">
        <f t="shared" si="0"/>
        <v>0.39690476190476193</v>
      </c>
      <c r="G7" s="2">
        <v>229.81567181471067</v>
      </c>
      <c r="H7" s="2">
        <v>638.37220130852529</v>
      </c>
      <c r="I7" s="2">
        <f t="shared" si="1"/>
        <v>0.22981567181471066</v>
      </c>
      <c r="J7" s="2">
        <f t="shared" si="2"/>
        <v>0.63837220130852534</v>
      </c>
      <c r="K7" t="s">
        <v>23</v>
      </c>
      <c r="L7">
        <v>3724</v>
      </c>
      <c r="M7">
        <v>2.97</v>
      </c>
      <c r="N7">
        <v>86400</v>
      </c>
      <c r="O7" s="1">
        <f t="shared" si="5"/>
        <v>379285441920.00006</v>
      </c>
    </row>
    <row r="8" spans="1:15" x14ac:dyDescent="0.25">
      <c r="A8" s="3" t="s">
        <v>25</v>
      </c>
      <c r="B8" s="3">
        <v>312.27</v>
      </c>
      <c r="C8" s="3">
        <v>65</v>
      </c>
      <c r="D8" s="3">
        <f t="shared" si="3"/>
        <v>6.5000000000000002E-2</v>
      </c>
      <c r="E8" s="3">
        <f t="shared" si="4"/>
        <v>4804.1538461538457</v>
      </c>
      <c r="F8" s="2">
        <f t="shared" si="0"/>
        <v>4.804153846153846</v>
      </c>
      <c r="G8" s="2">
        <v>4286.027948116649</v>
      </c>
      <c r="H8" s="2">
        <v>5367.6535545215447</v>
      </c>
      <c r="I8" s="2">
        <f t="shared" si="1"/>
        <v>4.286027948116649</v>
      </c>
      <c r="J8" s="2">
        <f t="shared" si="2"/>
        <v>5.3676535545215449</v>
      </c>
      <c r="K8" t="s">
        <v>23</v>
      </c>
      <c r="L8">
        <v>3724</v>
      </c>
      <c r="M8">
        <v>2.97</v>
      </c>
      <c r="N8">
        <v>86400</v>
      </c>
      <c r="O8" s="1">
        <f t="shared" si="5"/>
        <v>4590888771012.9229</v>
      </c>
    </row>
    <row r="9" spans="1:15" x14ac:dyDescent="0.25">
      <c r="A9" s="3" t="s">
        <v>26</v>
      </c>
      <c r="B9" s="3">
        <v>93.33</v>
      </c>
      <c r="C9" s="3">
        <v>45</v>
      </c>
      <c r="D9" s="3">
        <f t="shared" si="3"/>
        <v>4.4999999999999998E-2</v>
      </c>
      <c r="E9" s="3">
        <f t="shared" si="4"/>
        <v>2074</v>
      </c>
      <c r="F9" s="2">
        <f t="shared" si="0"/>
        <v>2.0739999999999998</v>
      </c>
      <c r="G9" s="2">
        <v>1674.6548728584685</v>
      </c>
      <c r="H9" s="2">
        <v>2539.8809501680125</v>
      </c>
      <c r="I9" s="2">
        <f t="shared" si="1"/>
        <v>1.6746548728584685</v>
      </c>
      <c r="J9" s="2">
        <f t="shared" si="2"/>
        <v>2.5398809501680124</v>
      </c>
      <c r="K9" t="s">
        <v>23</v>
      </c>
      <c r="L9">
        <v>3724</v>
      </c>
      <c r="M9">
        <v>2.97</v>
      </c>
      <c r="N9">
        <v>86400</v>
      </c>
      <c r="O9" s="1">
        <f t="shared" si="5"/>
        <v>1981931390208.0002</v>
      </c>
    </row>
    <row r="10" spans="1:15" x14ac:dyDescent="0.25">
      <c r="A10" s="3" t="s">
        <v>27</v>
      </c>
      <c r="B10" s="3">
        <v>13.89</v>
      </c>
      <c r="C10" s="3">
        <v>33</v>
      </c>
      <c r="D10" s="3">
        <f t="shared" si="3"/>
        <v>3.3000000000000002E-2</v>
      </c>
      <c r="E10" s="3">
        <f t="shared" si="4"/>
        <v>420.90909090909088</v>
      </c>
      <c r="F10" s="2">
        <f t="shared" si="0"/>
        <v>0.4209090909090909</v>
      </c>
      <c r="G10" s="2">
        <v>229.48273303183541</v>
      </c>
      <c r="H10" s="2">
        <v>707.62256385137323</v>
      </c>
      <c r="I10" s="2">
        <f t="shared" si="1"/>
        <v>0.22948273303183542</v>
      </c>
      <c r="J10" s="2">
        <f t="shared" si="2"/>
        <v>0.70762256385137323</v>
      </c>
      <c r="K10" t="s">
        <v>28</v>
      </c>
      <c r="L10">
        <v>3205</v>
      </c>
      <c r="M10">
        <v>2.97</v>
      </c>
      <c r="N10">
        <v>86400</v>
      </c>
      <c r="O10" s="1">
        <f t="shared" si="5"/>
        <v>346167691200</v>
      </c>
    </row>
    <row r="11" spans="1:15" x14ac:dyDescent="0.25">
      <c r="A11" s="3" t="s">
        <v>29</v>
      </c>
      <c r="B11" s="3">
        <v>25</v>
      </c>
      <c r="C11" s="3">
        <v>45</v>
      </c>
      <c r="D11" s="3">
        <f t="shared" si="3"/>
        <v>4.4999999999999998E-2</v>
      </c>
      <c r="E11" s="3">
        <f t="shared" si="4"/>
        <v>555.55555555555554</v>
      </c>
      <c r="F11" s="2">
        <f t="shared" si="0"/>
        <v>0.55555555555555558</v>
      </c>
      <c r="G11" s="2">
        <v>359.52626328509609</v>
      </c>
      <c r="H11" s="2">
        <v>820.10959327845273</v>
      </c>
      <c r="I11" s="2">
        <f t="shared" si="1"/>
        <v>0.35952626328509607</v>
      </c>
      <c r="J11" s="2">
        <f t="shared" si="2"/>
        <v>0.82010959327845279</v>
      </c>
      <c r="K11" t="s">
        <v>28</v>
      </c>
      <c r="L11">
        <v>3205</v>
      </c>
      <c r="M11">
        <v>2.97</v>
      </c>
      <c r="N11">
        <v>86400</v>
      </c>
      <c r="O11" s="1">
        <f t="shared" si="5"/>
        <v>456904800000</v>
      </c>
    </row>
    <row r="12" spans="1:15" x14ac:dyDescent="0.25">
      <c r="A12" s="3" t="s">
        <v>30</v>
      </c>
      <c r="B12" s="3">
        <v>108.79</v>
      </c>
      <c r="C12" s="3">
        <v>35</v>
      </c>
      <c r="D12" s="3">
        <f t="shared" si="3"/>
        <v>3.5000000000000003E-2</v>
      </c>
      <c r="E12" s="3">
        <f t="shared" si="4"/>
        <v>3108.2857142857142</v>
      </c>
      <c r="F12" s="2">
        <f t="shared" si="0"/>
        <v>3.1082857142857141</v>
      </c>
      <c r="G12" s="2">
        <v>2551.7165068289755</v>
      </c>
      <c r="H12" s="2">
        <v>3750.1941007211813</v>
      </c>
      <c r="I12" s="2">
        <f t="shared" si="1"/>
        <v>2.5517165068289756</v>
      </c>
      <c r="J12" s="2">
        <f t="shared" si="2"/>
        <v>3.7501941007211812</v>
      </c>
      <c r="K12" t="s">
        <v>28</v>
      </c>
      <c r="L12">
        <v>3205</v>
      </c>
      <c r="M12">
        <v>2.97</v>
      </c>
      <c r="N12">
        <v>86400</v>
      </c>
      <c r="O12" s="1">
        <f t="shared" si="5"/>
        <v>2556343192731.4287</v>
      </c>
    </row>
    <row r="13" spans="1:15" x14ac:dyDescent="0.25">
      <c r="A13" s="3" t="s">
        <v>31</v>
      </c>
      <c r="B13" s="3">
        <v>28.33</v>
      </c>
      <c r="C13" s="3">
        <v>46</v>
      </c>
      <c r="D13" s="3">
        <f>C13*0.001</f>
        <v>4.5999999999999999E-2</v>
      </c>
      <c r="E13" s="3">
        <f>B13/D13</f>
        <v>615.86956521739125</v>
      </c>
      <c r="F13" s="2">
        <f t="shared" si="0"/>
        <v>0.61586956521739122</v>
      </c>
      <c r="G13" s="2">
        <v>410.31963750393925</v>
      </c>
      <c r="H13" s="2">
        <v>888.21483167844804</v>
      </c>
      <c r="I13" s="2">
        <f t="shared" si="1"/>
        <v>0.41031963750393924</v>
      </c>
      <c r="J13" s="2">
        <f t="shared" si="2"/>
        <v>0.88821483167844806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</row>
    <row r="14" spans="1:15" x14ac:dyDescent="0.25">
      <c r="A14" s="3" t="s">
        <v>32</v>
      </c>
      <c r="B14" s="3">
        <v>11.67</v>
      </c>
      <c r="C14" s="3">
        <v>73</v>
      </c>
      <c r="D14" s="3">
        <f>C14*0.001</f>
        <v>7.2999999999999995E-2</v>
      </c>
      <c r="E14" s="3">
        <f>B14/D14</f>
        <v>159.86301369863014</v>
      </c>
      <c r="F14" s="2">
        <f t="shared" si="0"/>
        <v>0.15986301369863015</v>
      </c>
      <c r="G14" s="2">
        <v>81.713299037198126</v>
      </c>
      <c r="H14" s="2">
        <v>281.37786791780809</v>
      </c>
      <c r="I14" s="2">
        <f t="shared" si="1"/>
        <v>8.1713299037198123E-2</v>
      </c>
      <c r="J14" s="2">
        <f t="shared" si="2"/>
        <v>0.28137786791780811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</row>
    <row r="16" spans="1:15" x14ac:dyDescent="0.25">
      <c r="N16" t="s">
        <v>33</v>
      </c>
      <c r="O16" s="1">
        <f>AVERAGE(O4:O12)</f>
        <v>1870587197308.4834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E27B-8830-46D1-80FD-5A571541846B}">
  <dimension ref="A1:O16"/>
  <sheetViews>
    <sheetView workbookViewId="0">
      <selection activeCell="O8" sqref="O8"/>
    </sheetView>
  </sheetViews>
  <sheetFormatPr defaultRowHeight="15" x14ac:dyDescent="0.25"/>
  <cols>
    <col min="5" max="10" width="9.140625" style="2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 t="s">
        <v>15</v>
      </c>
      <c r="B2" s="3">
        <v>15</v>
      </c>
      <c r="C2" s="3">
        <v>45</v>
      </c>
      <c r="D2" s="3">
        <f>C2*0.001</f>
        <v>4.4999999999999998E-2</v>
      </c>
      <c r="E2" s="3">
        <f>B2/D2</f>
        <v>333.33333333333337</v>
      </c>
      <c r="F2" s="2">
        <f>E2/1000</f>
        <v>0.33333333333333337</v>
      </c>
      <c r="G2" s="2">
        <v>186.56413628407361</v>
      </c>
      <c r="H2" s="2">
        <v>549.78264158857428</v>
      </c>
      <c r="I2" s="2">
        <f>G2/1000</f>
        <v>0.18656413628407362</v>
      </c>
      <c r="J2" s="2">
        <f>H2/1000</f>
        <v>0.54978264158857426</v>
      </c>
      <c r="K2" t="s">
        <v>16</v>
      </c>
      <c r="L2">
        <v>793</v>
      </c>
      <c r="M2">
        <v>2.97</v>
      </c>
      <c r="N2">
        <v>86400</v>
      </c>
      <c r="O2" s="1">
        <f>E2*L2*M2*N2</f>
        <v>67830048000.000008</v>
      </c>
    </row>
    <row r="3" spans="1:15" x14ac:dyDescent="0.25">
      <c r="A3" s="3" t="s">
        <v>17</v>
      </c>
      <c r="B3" s="3">
        <v>8</v>
      </c>
      <c r="C3" s="3">
        <v>43</v>
      </c>
      <c r="D3" s="3">
        <f>C3*0.001</f>
        <v>4.3000000000000003E-2</v>
      </c>
      <c r="E3" s="3">
        <f>B3/D3</f>
        <v>186.04651162790697</v>
      </c>
      <c r="F3" s="2">
        <f t="shared" ref="F3:F14" si="0">E3/1000</f>
        <v>0.18604651162790697</v>
      </c>
      <c r="G3" s="2">
        <v>80.321678529034898</v>
      </c>
      <c r="H3" s="2">
        <v>366.58579581844913</v>
      </c>
      <c r="I3" s="2">
        <f t="shared" ref="I3:J14" si="1">G3/1000</f>
        <v>8.0321678529034893E-2</v>
      </c>
      <c r="J3" s="2">
        <f t="shared" si="1"/>
        <v>0.36658579581844913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</row>
    <row r="4" spans="1:15" x14ac:dyDescent="0.25">
      <c r="A4" s="3" t="s">
        <v>19</v>
      </c>
      <c r="B4" s="3">
        <v>21</v>
      </c>
      <c r="C4" s="3">
        <v>45</v>
      </c>
      <c r="D4" s="3">
        <f t="shared" ref="D4:D12" si="2">C4*0.001</f>
        <v>4.4999999999999998E-2</v>
      </c>
      <c r="E4" s="3">
        <f t="shared" ref="E4:E12" si="3">B4/D4</f>
        <v>466.66666666666669</v>
      </c>
      <c r="F4" s="2">
        <f t="shared" si="0"/>
        <v>0.46666666666666667</v>
      </c>
      <c r="G4" s="2">
        <v>288.87402186835965</v>
      </c>
      <c r="H4" s="2">
        <v>713.3495718876311</v>
      </c>
      <c r="I4" s="2">
        <f t="shared" si="1"/>
        <v>0.28887402186835964</v>
      </c>
      <c r="J4" s="2">
        <f t="shared" si="1"/>
        <v>0.71334957188763115</v>
      </c>
      <c r="K4" t="s">
        <v>20</v>
      </c>
      <c r="L4">
        <v>3171</v>
      </c>
      <c r="M4">
        <v>2.97</v>
      </c>
      <c r="N4">
        <v>86400</v>
      </c>
      <c r="O4" s="1">
        <f>E4*L4*M4*N4</f>
        <v>379728518400</v>
      </c>
    </row>
    <row r="5" spans="1:15" x14ac:dyDescent="0.25">
      <c r="A5" s="3" t="s">
        <v>21</v>
      </c>
      <c r="B5" s="3">
        <v>5</v>
      </c>
      <c r="C5" s="3">
        <v>45</v>
      </c>
      <c r="D5" s="3">
        <f t="shared" si="2"/>
        <v>4.4999999999999998E-2</v>
      </c>
      <c r="E5" s="3">
        <f>B5/D5</f>
        <v>111.11111111111111</v>
      </c>
      <c r="F5" s="2">
        <f t="shared" si="0"/>
        <v>0.11111111111111112</v>
      </c>
      <c r="G5" s="2">
        <v>36.077475335964898</v>
      </c>
      <c r="H5" s="2">
        <v>259.29626842939268</v>
      </c>
      <c r="I5" s="2">
        <f t="shared" si="1"/>
        <v>3.6077475335964899E-2</v>
      </c>
      <c r="J5" s="2">
        <f t="shared" si="1"/>
        <v>0.25929626842939268</v>
      </c>
      <c r="K5" t="s">
        <v>20</v>
      </c>
      <c r="L5">
        <v>3171</v>
      </c>
      <c r="M5">
        <v>2.97</v>
      </c>
      <c r="N5">
        <v>86400</v>
      </c>
      <c r="O5" s="1">
        <f>E5*L5*M5*N5</f>
        <v>90411552000.000015</v>
      </c>
    </row>
    <row r="6" spans="1:15" x14ac:dyDescent="0.25">
      <c r="A6" s="3" t="s">
        <v>22</v>
      </c>
      <c r="B6" s="3">
        <v>0</v>
      </c>
      <c r="C6" s="3">
        <v>35</v>
      </c>
      <c r="D6" s="3">
        <f t="shared" si="2"/>
        <v>3.5000000000000003E-2</v>
      </c>
      <c r="E6" s="3">
        <f t="shared" si="3"/>
        <v>0</v>
      </c>
      <c r="F6" s="2">
        <f t="shared" si="0"/>
        <v>0</v>
      </c>
      <c r="H6" s="2">
        <v>105.39655583182672</v>
      </c>
      <c r="I6" s="2">
        <f t="shared" si="1"/>
        <v>0</v>
      </c>
      <c r="J6" s="2">
        <f t="shared" si="1"/>
        <v>0.10539655583182672</v>
      </c>
      <c r="K6" t="s">
        <v>23</v>
      </c>
      <c r="L6">
        <v>3724</v>
      </c>
      <c r="M6">
        <v>2.97</v>
      </c>
      <c r="N6">
        <v>86400</v>
      </c>
      <c r="O6" s="1">
        <f t="shared" ref="O6:O12" si="4">E6*L6*M6*N6</f>
        <v>0</v>
      </c>
    </row>
    <row r="7" spans="1:15" x14ac:dyDescent="0.25">
      <c r="A7" s="3" t="s">
        <v>24</v>
      </c>
      <c r="B7" s="3">
        <v>5</v>
      </c>
      <c r="C7" s="3">
        <v>42</v>
      </c>
      <c r="D7" s="3">
        <f t="shared" si="2"/>
        <v>4.2000000000000003E-2</v>
      </c>
      <c r="E7" s="3">
        <f t="shared" si="3"/>
        <v>119.04761904761904</v>
      </c>
      <c r="F7" s="2">
        <f t="shared" si="0"/>
        <v>0.11904761904761904</v>
      </c>
      <c r="G7" s="2">
        <v>38.654437859962385</v>
      </c>
      <c r="H7" s="2">
        <v>277.81743046006358</v>
      </c>
      <c r="I7" s="2">
        <f t="shared" si="1"/>
        <v>3.8654437859962386E-2</v>
      </c>
      <c r="J7" s="2">
        <f t="shared" si="1"/>
        <v>0.27781743046006357</v>
      </c>
      <c r="K7" t="s">
        <v>23</v>
      </c>
      <c r="L7">
        <v>3724</v>
      </c>
      <c r="M7">
        <v>2.97</v>
      </c>
      <c r="N7">
        <v>86400</v>
      </c>
      <c r="O7" s="1">
        <f t="shared" si="4"/>
        <v>113762880000</v>
      </c>
    </row>
    <row r="8" spans="1:15" x14ac:dyDescent="0.25">
      <c r="A8" s="3" t="s">
        <v>25</v>
      </c>
      <c r="B8" s="3">
        <v>20</v>
      </c>
      <c r="C8" s="3">
        <v>65</v>
      </c>
      <c r="D8" s="3">
        <f t="shared" si="2"/>
        <v>6.5000000000000002E-2</v>
      </c>
      <c r="E8" s="3">
        <f t="shared" si="3"/>
        <v>307.69230769230768</v>
      </c>
      <c r="F8" s="2">
        <f t="shared" si="0"/>
        <v>0.30769230769230765</v>
      </c>
      <c r="G8" s="2">
        <v>187.94645516006068</v>
      </c>
      <c r="H8" s="2">
        <v>475.20581388730147</v>
      </c>
      <c r="I8" s="2">
        <f t="shared" si="1"/>
        <v>0.18794645516006067</v>
      </c>
      <c r="J8" s="2">
        <f t="shared" si="1"/>
        <v>0.47520581388730149</v>
      </c>
      <c r="K8" t="s">
        <v>23</v>
      </c>
      <c r="L8">
        <v>3724</v>
      </c>
      <c r="M8">
        <v>2.97</v>
      </c>
      <c r="N8">
        <v>86400</v>
      </c>
      <c r="O8" s="1">
        <f t="shared" si="4"/>
        <v>294033289846.15387</v>
      </c>
    </row>
    <row r="9" spans="1:15" x14ac:dyDescent="0.25">
      <c r="A9" s="3" t="s">
        <v>26</v>
      </c>
      <c r="B9" s="3">
        <v>18</v>
      </c>
      <c r="C9" s="3">
        <v>45</v>
      </c>
      <c r="D9" s="3">
        <f t="shared" si="2"/>
        <v>4.4999999999999998E-2</v>
      </c>
      <c r="E9" s="3">
        <f t="shared" si="3"/>
        <v>400</v>
      </c>
      <c r="F9" s="2">
        <f t="shared" si="0"/>
        <v>0.4</v>
      </c>
      <c r="G9" s="2">
        <v>237.06535067554503</v>
      </c>
      <c r="H9" s="2">
        <v>632.1724503895108</v>
      </c>
      <c r="I9" s="2">
        <f t="shared" si="1"/>
        <v>0.23706535067554504</v>
      </c>
      <c r="J9" s="2">
        <f t="shared" si="1"/>
        <v>0.63217245038951075</v>
      </c>
      <c r="K9" t="s">
        <v>23</v>
      </c>
      <c r="L9">
        <v>3724</v>
      </c>
      <c r="M9">
        <v>2.97</v>
      </c>
      <c r="N9">
        <v>86400</v>
      </c>
      <c r="O9" s="1">
        <f t="shared" si="4"/>
        <v>382243276800</v>
      </c>
    </row>
    <row r="10" spans="1:15" x14ac:dyDescent="0.25">
      <c r="A10" s="3" t="s">
        <v>27</v>
      </c>
      <c r="B10" s="3">
        <v>0</v>
      </c>
      <c r="C10" s="3">
        <v>33</v>
      </c>
      <c r="D10" s="3">
        <f t="shared" si="2"/>
        <v>3.3000000000000002E-2</v>
      </c>
      <c r="E10" s="3">
        <f t="shared" si="3"/>
        <v>0</v>
      </c>
      <c r="F10" s="2">
        <f t="shared" si="0"/>
        <v>0</v>
      </c>
      <c r="H10" s="2">
        <v>111.78422588224046</v>
      </c>
      <c r="I10" s="2">
        <f t="shared" si="1"/>
        <v>0</v>
      </c>
      <c r="J10" s="2">
        <f t="shared" si="1"/>
        <v>0.11178422588224046</v>
      </c>
      <c r="K10" t="s">
        <v>28</v>
      </c>
      <c r="L10">
        <v>3205</v>
      </c>
      <c r="M10">
        <v>2.97</v>
      </c>
      <c r="N10">
        <v>86400</v>
      </c>
      <c r="O10" s="1">
        <f t="shared" si="4"/>
        <v>0</v>
      </c>
    </row>
    <row r="11" spans="1:15" x14ac:dyDescent="0.25">
      <c r="A11" s="3" t="s">
        <v>29</v>
      </c>
      <c r="B11" s="3">
        <v>3</v>
      </c>
      <c r="C11" s="3">
        <v>45</v>
      </c>
      <c r="D11" s="3">
        <f t="shared" si="2"/>
        <v>4.4999999999999998E-2</v>
      </c>
      <c r="E11" s="3">
        <f t="shared" si="3"/>
        <v>66.666666666666671</v>
      </c>
      <c r="F11" s="2">
        <f t="shared" si="0"/>
        <v>6.6666666666666666E-2</v>
      </c>
      <c r="G11" s="2">
        <v>13.748269397680032</v>
      </c>
      <c r="H11" s="2">
        <v>194.82829043871811</v>
      </c>
      <c r="I11" s="2">
        <f t="shared" si="1"/>
        <v>1.3748269397680032E-2</v>
      </c>
      <c r="J11" s="2">
        <f t="shared" si="1"/>
        <v>0.1948282904387181</v>
      </c>
      <c r="K11" t="s">
        <v>28</v>
      </c>
      <c r="L11">
        <v>3205</v>
      </c>
      <c r="M11">
        <v>2.97</v>
      </c>
      <c r="N11">
        <v>86400</v>
      </c>
      <c r="O11" s="1">
        <f t="shared" si="4"/>
        <v>54828576000.000008</v>
      </c>
    </row>
    <row r="12" spans="1:15" x14ac:dyDescent="0.25">
      <c r="A12" s="3" t="s">
        <v>30</v>
      </c>
      <c r="B12" s="3">
        <v>23</v>
      </c>
      <c r="C12" s="3">
        <v>35</v>
      </c>
      <c r="D12" s="3">
        <f t="shared" si="2"/>
        <v>3.5000000000000003E-2</v>
      </c>
      <c r="E12" s="3">
        <f t="shared" si="3"/>
        <v>657.14285714285711</v>
      </c>
      <c r="F12" s="2">
        <f t="shared" si="0"/>
        <v>0.65714285714285714</v>
      </c>
      <c r="G12" s="2">
        <v>416.57220105841941</v>
      </c>
      <c r="H12" s="2">
        <v>986.03693985237214</v>
      </c>
      <c r="I12" s="2">
        <f t="shared" si="1"/>
        <v>0.41657220105841941</v>
      </c>
      <c r="J12" s="2">
        <f t="shared" si="1"/>
        <v>0.98603693985237217</v>
      </c>
      <c r="K12" t="s">
        <v>28</v>
      </c>
      <c r="L12">
        <v>3205</v>
      </c>
      <c r="M12">
        <v>2.97</v>
      </c>
      <c r="N12">
        <v>86400</v>
      </c>
      <c r="O12" s="1">
        <f t="shared" si="4"/>
        <v>540453106285.71423</v>
      </c>
    </row>
    <row r="13" spans="1:15" x14ac:dyDescent="0.25">
      <c r="A13" s="3" t="s">
        <v>31</v>
      </c>
      <c r="B13" s="3">
        <v>6</v>
      </c>
      <c r="C13" s="3">
        <v>46</v>
      </c>
      <c r="D13" s="3">
        <f>C13*0.001</f>
        <v>4.5999999999999999E-2</v>
      </c>
      <c r="E13" s="3">
        <f>B13/D13</f>
        <v>130.43478260869566</v>
      </c>
      <c r="F13" s="2">
        <f t="shared" si="0"/>
        <v>0.13043478260869565</v>
      </c>
      <c r="G13" s="2">
        <v>47.867266380235876</v>
      </c>
      <c r="H13" s="2">
        <v>283.90160918518882</v>
      </c>
      <c r="I13" s="2">
        <f t="shared" si="1"/>
        <v>4.7867266380235876E-2</v>
      </c>
      <c r="J13" s="2">
        <f t="shared" si="1"/>
        <v>0.28390160918518881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</row>
    <row r="14" spans="1:15" x14ac:dyDescent="0.25">
      <c r="A14" s="3" t="s">
        <v>32</v>
      </c>
      <c r="B14" s="3">
        <v>18</v>
      </c>
      <c r="C14" s="3">
        <v>73</v>
      </c>
      <c r="D14" s="3">
        <f>C14*0.001</f>
        <v>7.2999999999999995E-2</v>
      </c>
      <c r="E14" s="3">
        <f>B14/D14</f>
        <v>246.57534246575344</v>
      </c>
      <c r="F14" s="2">
        <f t="shared" si="0"/>
        <v>0.24657534246575344</v>
      </c>
      <c r="G14" s="2">
        <v>146.13617507396611</v>
      </c>
      <c r="H14" s="2">
        <v>389.69534613052036</v>
      </c>
      <c r="I14" s="2">
        <f t="shared" si="1"/>
        <v>0.14613617507396612</v>
      </c>
      <c r="J14" s="2">
        <f t="shared" si="1"/>
        <v>0.38969534613052037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</row>
    <row r="16" spans="1:15" x14ac:dyDescent="0.25">
      <c r="N16" t="s">
        <v>33</v>
      </c>
      <c r="O16" s="1">
        <f>AVERAGE(O4:O12)</f>
        <v>206162355481.3187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95_CI_dry_season_cor_with_disch</vt:lpstr>
      <vt:lpstr>100 um only</vt:lpstr>
      <vt:lpstr>335 um only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Kozloski</cp:lastModifiedBy>
  <dcterms:created xsi:type="dcterms:W3CDTF">2025-05-01T16:55:07Z</dcterms:created>
  <dcterms:modified xsi:type="dcterms:W3CDTF">2025-05-05T21:50:20Z</dcterms:modified>
</cp:coreProperties>
</file>