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Estimates" sheetId="1" state="visible" r:id="rId2"/>
    <sheet name="GSC" sheetId="2" state="visible" r:id="rId3"/>
    <sheet name="Source for Estimates" sheetId="3" state="visible" r:id="rId4"/>
    <sheet name="Lines of Code Translation" sheetId="4" state="visible" r:id="rId5"/>
    <sheet name="Revision History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<sst xmlns="http://schemas.openxmlformats.org/spreadsheetml/2006/main" count="197" uniqueCount="116">
  <si>
    <t>UI</t>
  </si>
  <si>
    <t>Motion Detection Unit</t>
  </si>
  <si>
    <t>Train Navigation Library</t>
  </si>
  <si>
    <t>Position Database</t>
  </si>
  <si>
    <t>Weighting Factor</t>
  </si>
  <si>
    <t>Total Per Domain Value</t>
  </si>
  <si>
    <t>Inputs</t>
  </si>
  <si>
    <t>Outputs</t>
  </si>
  <si>
    <t>External Inquiries</t>
  </si>
  <si>
    <t>Internal files for storing</t>
  </si>
  <si>
    <t>External files for storing</t>
  </si>
  <si>
    <t>Totals</t>
  </si>
  <si>
    <t>GSC</t>
  </si>
  <si>
    <t>Total Function Points</t>
  </si>
  <si>
    <t>Lookup Table For Complexity of Function Points</t>
  </si>
  <si>
    <t>Low </t>
  </si>
  <si>
    <t>Medium</t>
  </si>
  <si>
    <t>High</t>
  </si>
  <si>
    <t>Internal Logic Files</t>
  </si>
  <si>
    <t>External Logic Files</t>
  </si>
  <si>
    <t>General System Characteristic</t>
  </si>
  <si>
    <t>Brief Description</t>
  </si>
  <si>
    <t>Value (0-5)</t>
  </si>
  <si>
    <t>Notes</t>
  </si>
  <si>
    <t>GSC 1</t>
  </si>
  <si>
    <t>Data communications</t>
  </si>
  <si>
    <t>How many communication facilities are there to aid in the transfer or exchange of information with the application or system?</t>
  </si>
  <si>
    <t>UI, database, IMU</t>
  </si>
  <si>
    <t>GSC 2</t>
  </si>
  <si>
    <t>Distributed data processing</t>
  </si>
  <si>
    <t>How are distributed data and processing functions handled?</t>
  </si>
  <si>
    <t>GSC 3</t>
  </si>
  <si>
    <t>Performance</t>
  </si>
  <si>
    <t>Was response time or throughput required by the user?</t>
  </si>
  <si>
    <t>GSC 4</t>
  </si>
  <si>
    <t>Heavily used configuration</t>
  </si>
  <si>
    <t>How heavily used is the current hardware platform where the application will be executed?</t>
  </si>
  <si>
    <t>GSC 5</t>
  </si>
  <si>
    <t>Transaction rate</t>
  </si>
  <si>
    <t>How frequently are transactions executed daily, weekly, monthly, etc.?</t>
  </si>
  <si>
    <t>GSC 6</t>
  </si>
  <si>
    <t>On-Line data entry</t>
  </si>
  <si>
    <t>What percentage of the information is entered On-Line?</t>
  </si>
  <si>
    <t>GSC 7</t>
  </si>
  <si>
    <t>End-user efficiency</t>
  </si>
  <si>
    <t>Was the application designed for end-user efficiency?</t>
  </si>
  <si>
    <t>GSC 8</t>
  </si>
  <si>
    <t>On-Line update</t>
  </si>
  <si>
    <t>How many ILF’s are updated by On-Line transaction?</t>
  </si>
  <si>
    <t>GSC 9</t>
  </si>
  <si>
    <t>Complex processing</t>
  </si>
  <si>
    <t>Does the application have extensive logical or mathematical processing?</t>
  </si>
  <si>
    <t>GSC 10</t>
  </si>
  <si>
    <t>Reusability</t>
  </si>
  <si>
    <t>Was the application developed to meet one or many user’s needs?</t>
  </si>
  <si>
    <t>GSC 11</t>
  </si>
  <si>
    <t>Installation ease</t>
  </si>
  <si>
    <t>How difficult is conversion and installation?</t>
  </si>
  <si>
    <t>GSC 12</t>
  </si>
  <si>
    <t>Operational ease</t>
  </si>
  <si>
    <t>How effective and/or automated are start-up, back-up, and recovery procedures?</t>
  </si>
  <si>
    <t>GSC 13</t>
  </si>
  <si>
    <t>Multiple sites</t>
  </si>
  <si>
    <t>Was the application specifically designed, developed, and supported to be installed at multiple sites for multiple organizations?</t>
  </si>
  <si>
    <t>GSC 14</t>
  </si>
  <si>
    <t>Facilitate change</t>
  </si>
  <si>
    <t>Was the application specifically designed, developed, and supported to facilitate change?</t>
  </si>
  <si>
    <t>GSC Total</t>
  </si>
  <si>
    <r>
      <t xml:space="preserve">Train Location Decomposition for Estimation
There are four primary components (based on information domain):
</t>
    </r>
    <r>
      <rPr>
        <b val="true"/>
        <sz val="10"/>
        <rFont val="Arial"/>
        <family val="2"/>
        <charset val="1"/>
      </rPr>
      <t xml:space="preserve">UI
</t>
    </r>
    <r>
      <rPr>
        <sz val="10"/>
        <rFont val="Arial"/>
        <family val="2"/>
        <charset val="1"/>
      </rPr>
      <t xml:space="preserve">To display information the location of train to end-users
</t>
    </r>
    <r>
      <rPr>
        <b val="true"/>
        <sz val="10"/>
        <rFont val="Arial"/>
        <family val="2"/>
        <charset val="1"/>
      </rPr>
      <t xml:space="preserve">Train Navigation Library
</t>
    </r>
    <r>
      <rPr>
        <sz val="10"/>
        <rFont val="Arial"/>
        <family val="2"/>
        <charset val="1"/>
      </rPr>
      <t xml:space="preserve">Calculates the position of the train
</t>
    </r>
    <r>
      <rPr>
        <b val="true"/>
        <sz val="10"/>
        <rFont val="Arial"/>
        <family val="2"/>
        <charset val="1"/>
      </rPr>
      <t xml:space="preserve">Motion Detection Unit
</t>
    </r>
    <r>
      <rPr>
        <sz val="10"/>
        <rFont val="Arial"/>
        <family val="2"/>
        <charset val="1"/>
      </rPr>
      <t xml:space="preserve">Acquires inertial measurements used to calculate position
Detects when the train moves across a RFID tag on the track.
</t>
    </r>
    <r>
      <rPr>
        <b val="true"/>
        <sz val="10"/>
        <rFont val="Arial"/>
        <family val="2"/>
        <charset val="1"/>
      </rPr>
      <t xml:space="preserve">Train Position Database
</t>
    </r>
    <r>
      <rPr>
        <sz val="10"/>
        <rFont val="Arial"/>
        <family val="2"/>
        <charset val="1"/>
      </rPr>
      <t xml:space="preserve">Stores history of train position and the location of RFID Tags
</t>
    </r>
  </si>
  <si>
    <t>Complexity</t>
  </si>
  <si>
    <t>Average per type</t>
  </si>
  <si>
    <t>Avg per Component</t>
  </si>
  <si>
    <t>UI
estimated time of position calculation</t>
  </si>
  <si>
    <t>Position of the train</t>
  </si>
  <si>
    <t>Low</t>
  </si>
  <si>
    <t>Time of when train is at specified position</t>
  </si>
  <si>
    <t>Address of the motion detection unit hardware</t>
  </si>
  <si>
    <t>Initial system time</t>
  </si>
  <si>
    <t>Measured acceleration of the train</t>
  </si>
  <si>
    <t>Measured angular velocity of the train</t>
  </si>
  <si>
    <t>Time measurements are collected</t>
  </si>
  <si>
    <t>ID of the last detected RFID tag</t>
  </si>
  <si>
    <t>Position of the last detected RFID tag</t>
  </si>
  <si>
    <t>Time of when the last RFID tag was detected</t>
  </si>
  <si>
    <t>Address of the database</t>
  </si>
  <si>
    <t>map of the track</t>
  </si>
  <si>
    <t>RFID tag position</t>
  </si>
  <si>
    <t>Internal Logic File</t>
  </si>
  <si>
    <t>Configuration file to communicate with other components.</t>
  </si>
  <si>
    <t>Motion Detection Unit
</t>
  </si>
  <si>
    <t>Contact with IMU for acceleration measurements</t>
  </si>
  <si>
    <t>Contact with IMU for angular velocity measurements</t>
  </si>
  <si>
    <t>Contact with RFID reader for notification of read RFID tags</t>
  </si>
  <si>
    <t>Lookup of RFID tag position</t>
  </si>
  <si>
    <t>External Files for storing</t>
  </si>
  <si>
    <t>Raw sensor measurements</t>
  </si>
  <si>
    <t>Train position</t>
  </si>
  <si>
    <t>Information about the last detected RFID tag from train</t>
  </si>
  <si>
    <t>http://www.qsm.com/resources/function-point-languages-table</t>
  </si>
  <si>
    <t>Function Point Languages Table (Lines of Code per Function Point)</t>
  </si>
  <si>
    <t>Language</t>
  </si>
  <si>
    <t>Average</t>
  </si>
  <si>
    <t>Median</t>
  </si>
  <si>
    <t>C</t>
  </si>
  <si>
    <t>C++</t>
  </si>
  <si>
    <t>Java</t>
  </si>
  <si>
    <t>Estimated LOC</t>
  </si>
  <si>
    <t>Component</t>
  </si>
  <si>
    <t>Function Point</t>
  </si>
  <si>
    <t>Total</t>
  </si>
  <si>
    <t>Version</t>
  </si>
  <si>
    <t>Date</t>
  </si>
  <si>
    <t>Description</t>
  </si>
  <si>
    <t>Authors</t>
  </si>
  <si>
    <t>Initial function point estimate of project to give a Rough Order of Magnitude (ROM) of the project</t>
  </si>
  <si>
    <t>Stephen Jalbert, Rashad Madyun, Corey Sanders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</si>
</sst>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757575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00000A"/>
      </left>
      <right/>
      <top style="thin">
        <color rgb="FF00000A"/>
      </top>
      <bottom/>
      <diagonal/>
    </border>
    <border diagonalUp="false" diagonalDown="false">
      <left style="thin">
        <color rgb="FF00000A"/>
      </left>
      <right/>
      <top style="thin">
        <color rgb="FF00000A"/>
      </top>
      <bottom style="thin">
        <color rgb="FF00000A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00000A"/>
      </left>
      <right style="thin">
        <color rgb="FF00000A"/>
      </right>
      <top style="thin">
        <color rgb="FF00000A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 diagonalUp="false" diagonalDown="false">
      <left style="thin">
        <color rgb="FF00000A"/>
      </left>
      <right style="thin">
        <color rgb="FF00000A"/>
      </right>
      <top style="thin"/>
      <bottom style="thin">
        <color rgb="FF00000A"/>
      </bottom>
      <diagonal/>
    </border>
    <border diagonalUp="false" diagonalDown="false">
      <left style="thin">
        <color rgb="FF00000A"/>
      </left>
      <right style="thin">
        <color rgb="FF00000A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.75"/>
  <cols>
    <col collapsed="false" hidden="false" max="1" min="1" style="0" width="27.7091836734694"/>
    <col collapsed="false" hidden="false" max="2" min="2" style="0" width="23.5714285714286"/>
    <col collapsed="false" hidden="false" max="3" min="3" style="0" width="22.280612244898"/>
    <col collapsed="false" hidden="false" max="4" min="4" style="0" width="20.4183673469388"/>
    <col collapsed="false" hidden="false" max="5" min="5" style="0" width="27.5765306122449"/>
    <col collapsed="false" hidden="false" max="6" min="6" style="0" width="14.7040816326531"/>
    <col collapsed="false" hidden="false" max="7" min="7" style="0" width="20.7091836734694"/>
    <col collapsed="false" hidden="false" max="1025" min="8" style="0" width="14.4285714285714"/>
  </cols>
  <sheetData>
    <row r="1" customFormat="false" ht="15.75" hidden="false" customHeight="true" outlineLevel="0" collapsed="false">
      <c r="A1" s="1"/>
      <c r="E1" s="1"/>
    </row>
    <row r="2" customFormat="false" ht="15.75" hidden="false" customHeight="true" outlineLevel="0" collapsed="false">
      <c r="A2" s="2"/>
      <c r="B2" s="2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1"/>
    </row>
    <row r="3" customFormat="false" ht="15.75" hidden="false" customHeight="true" outlineLevel="0" collapsed="false">
      <c r="A3" s="2" t="s">
        <v>6</v>
      </c>
      <c r="B3" s="6" t="n">
        <f aca="false">ROWS('Source for Estimates'!9:10)</f>
        <v>2</v>
      </c>
      <c r="C3" s="6" t="n">
        <f aca="false">ROWS('Source for Estimates'!B12:B13)</f>
        <v>2</v>
      </c>
      <c r="D3" s="6" t="n">
        <f aca="false">ROWS('Source for Estimates'!C15:C20)</f>
        <v>6</v>
      </c>
      <c r="E3" s="7" t="n">
        <f aca="false">ROWS('Source for Estimates'!B22:B25)</f>
        <v>4</v>
      </c>
      <c r="F3" s="4" t="n">
        <v>3.43</v>
      </c>
      <c r="G3" s="8" t="n">
        <f aca="false">(SUM(B3:D3))*F3</f>
        <v>34.3</v>
      </c>
    </row>
    <row r="4" customFormat="false" ht="15.75" hidden="false" customHeight="true" outlineLevel="0" collapsed="false">
      <c r="A4" s="2" t="s">
        <v>7</v>
      </c>
      <c r="B4" s="6" t="n">
        <f aca="false">ROWS('Source for Estimates'!29:31)</f>
        <v>3</v>
      </c>
      <c r="C4" s="9" t="n">
        <f aca="false">ROWS('Source for Estimates'!C33:C37)</f>
        <v>5</v>
      </c>
      <c r="D4" s="6" t="n">
        <f aca="false">ROWS('Source for Estimates'!C39:C40)</f>
        <v>2</v>
      </c>
      <c r="E4" s="7" t="n">
        <f aca="false">ROWS('Source for Estimates'!C42:C42)</f>
        <v>1</v>
      </c>
      <c r="F4" s="4" t="n">
        <v>4.27</v>
      </c>
      <c r="G4" s="8" t="n">
        <f aca="false">(SUM(B4:D4))*F4</f>
        <v>42.7</v>
      </c>
    </row>
    <row r="5" customFormat="false" ht="15.75" hidden="false" customHeight="true" outlineLevel="0" collapsed="false">
      <c r="A5" s="2" t="s">
        <v>8</v>
      </c>
      <c r="B5" s="6"/>
      <c r="C5" s="10" t="n">
        <f aca="false">ROWS('Source for Estimates'!C52:C54)</f>
        <v>3</v>
      </c>
      <c r="D5" s="6"/>
      <c r="E5" s="7" t="n">
        <f aca="false">ROWS('Source for Estimates'!B57)</f>
        <v>1</v>
      </c>
      <c r="F5" s="4" t="n">
        <v>3.6</v>
      </c>
      <c r="G5" s="8" t="n">
        <f aca="false">(SUM(B5:D5))*F5</f>
        <v>10.8</v>
      </c>
    </row>
    <row r="6" customFormat="false" ht="15.75" hidden="false" customHeight="true" outlineLevel="0" collapsed="false">
      <c r="A6" s="2" t="s">
        <v>9</v>
      </c>
      <c r="B6" s="6" t="n">
        <f aca="false">ROWS('Source for Estimates'!46:46)</f>
        <v>1</v>
      </c>
      <c r="C6" s="6"/>
      <c r="D6" s="6" t="n">
        <f aca="false">ROWS('Source for Estimates'!48:48)</f>
        <v>1</v>
      </c>
      <c r="E6" s="7"/>
      <c r="F6" s="4" t="n">
        <f aca="false">'Source for Estimates'!D44</f>
        <v>7</v>
      </c>
      <c r="G6" s="8" t="n">
        <f aca="false">(SUM(B6:D6))*F6</f>
        <v>14</v>
      </c>
    </row>
    <row r="7" customFormat="false" ht="15.75" hidden="false" customHeight="true" outlineLevel="0" collapsed="false">
      <c r="A7" s="2" t="s">
        <v>10</v>
      </c>
      <c r="B7" s="6"/>
      <c r="C7" s="6"/>
      <c r="D7" s="6" t="n">
        <f aca="false">ROWS('Source for Estimates'!B61)</f>
        <v>1</v>
      </c>
      <c r="E7" s="7" t="n">
        <f aca="false">ROWS('Source for Estimates'!A63:A64)</f>
        <v>2</v>
      </c>
      <c r="F7" s="4" t="n">
        <v>5</v>
      </c>
      <c r="G7" s="8" t="n">
        <f aca="false">(SUM(B7:D7))*F7</f>
        <v>5</v>
      </c>
    </row>
    <row r="8" customFormat="false" ht="15.75" hidden="false" customHeight="true" outlineLevel="0" collapsed="false">
      <c r="A8" s="1" t="s">
        <v>11</v>
      </c>
      <c r="B8" s="0" t="n">
        <f aca="false">(SUM(B3*F3, B4*F4, B5*F5, B6*F6, B7*F7))</f>
        <v>26.67</v>
      </c>
      <c r="C8" s="0" t="n">
        <f aca="false">(SUM(C3*F3, C4*F4, C5*F5, C6*F6, C7*F7))</f>
        <v>39.01</v>
      </c>
      <c r="D8" s="0" t="n">
        <f aca="false">(SUM(D3*F3, D4*F4, D5*F5, D6*F6, D7*F7))</f>
        <v>41.12</v>
      </c>
      <c r="E8" s="0" t="n">
        <f aca="false">(SUM(E3*F3, E4*F4, E5*F5, E6*F6, E7*F7))</f>
        <v>31.59</v>
      </c>
      <c r="G8" s="0" t="n">
        <f aca="false">(SUM(G3:G7))</f>
        <v>106.8</v>
      </c>
    </row>
    <row r="9" customFormat="false" ht="15.75" hidden="false" customHeight="true" outlineLevel="0" collapsed="false">
      <c r="A9" s="1" t="s">
        <v>12</v>
      </c>
      <c r="B9" s="0" t="n">
        <f aca="false">GSC!D16</f>
        <v>39</v>
      </c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 t="s">
        <v>13</v>
      </c>
      <c r="B11" s="0" t="n">
        <f aca="false">G8*(0.65 + (0.01*$B9))</f>
        <v>111.072</v>
      </c>
    </row>
    <row r="12" s="11" customFormat="true" ht="15.75" hidden="false" customHeight="true" outlineLevel="0" collapsed="false">
      <c r="A12" s="1"/>
    </row>
    <row r="13" customFormat="false" ht="15.75" hidden="false" customHeight="true" outlineLevel="0" collapsed="false">
      <c r="A13" s="12" t="s">
        <v>14</v>
      </c>
      <c r="B13" s="12"/>
      <c r="C13" s="12"/>
      <c r="D13" s="12"/>
    </row>
    <row r="14" customFormat="false" ht="15.75" hidden="false" customHeight="true" outlineLevel="0" collapsed="false">
      <c r="A14" s="13"/>
      <c r="B14" s="5" t="s">
        <v>15</v>
      </c>
      <c r="C14" s="5" t="s">
        <v>16</v>
      </c>
      <c r="D14" s="5" t="s">
        <v>17</v>
      </c>
    </row>
    <row r="15" customFormat="false" ht="15.75" hidden="false" customHeight="true" outlineLevel="0" collapsed="false">
      <c r="A15" s="5" t="s">
        <v>6</v>
      </c>
      <c r="B15" s="5" t="n">
        <v>3</v>
      </c>
      <c r="C15" s="5" t="n">
        <v>4</v>
      </c>
      <c r="D15" s="5" t="n">
        <v>6</v>
      </c>
    </row>
    <row r="16" customFormat="false" ht="15.75" hidden="false" customHeight="true" outlineLevel="0" collapsed="false">
      <c r="A16" s="5" t="s">
        <v>7</v>
      </c>
      <c r="B16" s="5" t="n">
        <v>4</v>
      </c>
      <c r="C16" s="5" t="n">
        <v>5</v>
      </c>
      <c r="D16" s="5" t="n">
        <v>7</v>
      </c>
    </row>
    <row r="17" customFormat="false" ht="15.75" hidden="false" customHeight="true" outlineLevel="0" collapsed="false">
      <c r="A17" s="5" t="s">
        <v>8</v>
      </c>
      <c r="B17" s="5" t="n">
        <v>3</v>
      </c>
      <c r="C17" s="5" t="n">
        <v>4</v>
      </c>
      <c r="D17" s="5" t="n">
        <v>6</v>
      </c>
    </row>
    <row r="18" customFormat="false" ht="15.75" hidden="false" customHeight="true" outlineLevel="0" collapsed="false">
      <c r="A18" s="5" t="s">
        <v>18</v>
      </c>
      <c r="B18" s="5" t="n">
        <v>7</v>
      </c>
      <c r="C18" s="5" t="n">
        <v>10</v>
      </c>
      <c r="D18" s="5" t="n">
        <v>15</v>
      </c>
    </row>
    <row r="19" customFormat="false" ht="15.75" hidden="false" customHeight="true" outlineLevel="0" collapsed="false">
      <c r="A19" s="5" t="s">
        <v>19</v>
      </c>
      <c r="B19" s="5" t="n">
        <v>5</v>
      </c>
      <c r="C19" s="5" t="n">
        <v>7</v>
      </c>
      <c r="D19" s="5" t="n">
        <v>10</v>
      </c>
    </row>
  </sheetData>
  <mergeCells count="1">
    <mergeCell ref="A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4285714285714"/>
    <col collapsed="false" hidden="false" max="2" min="2" style="0" width="25.2908163265306"/>
    <col collapsed="false" hidden="false" max="3" min="3" style="0" width="51.5765306122449"/>
    <col collapsed="false" hidden="false" max="1025" min="4" style="0" width="14.4285714285714"/>
  </cols>
  <sheetData>
    <row r="1" customFormat="false" ht="15.75" hidden="false" customHeight="true" outlineLevel="0" collapsed="false">
      <c r="A1" s="14" t="s">
        <v>20</v>
      </c>
      <c r="B1" s="14"/>
      <c r="C1" s="15" t="s">
        <v>21</v>
      </c>
      <c r="D1" s="16" t="s">
        <v>22</v>
      </c>
      <c r="E1" s="16" t="s">
        <v>23</v>
      </c>
    </row>
    <row r="2" customFormat="false" ht="15.75" hidden="false" customHeight="true" outlineLevel="0" collapsed="false">
      <c r="A2" s="16" t="s">
        <v>24</v>
      </c>
      <c r="B2" s="17" t="s">
        <v>25</v>
      </c>
      <c r="C2" s="18" t="s">
        <v>26</v>
      </c>
      <c r="D2" s="19" t="n">
        <v>3</v>
      </c>
      <c r="E2" s="1" t="s">
        <v>27</v>
      </c>
    </row>
    <row r="3" customFormat="false" ht="15.75" hidden="false" customHeight="true" outlineLevel="0" collapsed="false">
      <c r="A3" s="16" t="s">
        <v>28</v>
      </c>
      <c r="B3" s="17" t="s">
        <v>29</v>
      </c>
      <c r="C3" s="18" t="s">
        <v>30</v>
      </c>
      <c r="D3" s="19" t="n">
        <v>3</v>
      </c>
    </row>
    <row r="4" customFormat="false" ht="15.75" hidden="false" customHeight="true" outlineLevel="0" collapsed="false">
      <c r="A4" s="16" t="s">
        <v>31</v>
      </c>
      <c r="B4" s="17" t="s">
        <v>32</v>
      </c>
      <c r="C4" s="18" t="s">
        <v>33</v>
      </c>
      <c r="D4" s="19" t="n">
        <v>4</v>
      </c>
    </row>
    <row r="5" customFormat="false" ht="15.75" hidden="false" customHeight="true" outlineLevel="0" collapsed="false">
      <c r="A5" s="16" t="s">
        <v>34</v>
      </c>
      <c r="B5" s="17" t="s">
        <v>35</v>
      </c>
      <c r="C5" s="18" t="s">
        <v>36</v>
      </c>
      <c r="D5" s="19" t="n">
        <v>1</v>
      </c>
    </row>
    <row r="6" customFormat="false" ht="15.75" hidden="false" customHeight="true" outlineLevel="0" collapsed="false">
      <c r="A6" s="16" t="s">
        <v>37</v>
      </c>
      <c r="B6" s="17" t="s">
        <v>38</v>
      </c>
      <c r="C6" s="18" t="s">
        <v>39</v>
      </c>
      <c r="D6" s="19" t="n">
        <v>5</v>
      </c>
    </row>
    <row r="7" customFormat="false" ht="15.75" hidden="false" customHeight="true" outlineLevel="0" collapsed="false">
      <c r="A7" s="16" t="s">
        <v>40</v>
      </c>
      <c r="B7" s="17" t="s">
        <v>41</v>
      </c>
      <c r="C7" s="18" t="s">
        <v>42</v>
      </c>
      <c r="D7" s="19" t="n">
        <v>0</v>
      </c>
    </row>
    <row r="8" customFormat="false" ht="15.75" hidden="false" customHeight="true" outlineLevel="0" collapsed="false">
      <c r="A8" s="16" t="s">
        <v>43</v>
      </c>
      <c r="B8" s="17" t="s">
        <v>44</v>
      </c>
      <c r="C8" s="18" t="s">
        <v>45</v>
      </c>
      <c r="D8" s="19" t="n">
        <v>1</v>
      </c>
    </row>
    <row r="9" customFormat="false" ht="15.75" hidden="false" customHeight="true" outlineLevel="0" collapsed="false">
      <c r="A9" s="16" t="s">
        <v>46</v>
      </c>
      <c r="B9" s="17" t="s">
        <v>47</v>
      </c>
      <c r="C9" s="18" t="s">
        <v>48</v>
      </c>
      <c r="D9" s="19" t="n">
        <v>1</v>
      </c>
    </row>
    <row r="10" customFormat="false" ht="15.75" hidden="false" customHeight="true" outlineLevel="0" collapsed="false">
      <c r="A10" s="16" t="s">
        <v>49</v>
      </c>
      <c r="B10" s="17" t="s">
        <v>50</v>
      </c>
      <c r="C10" s="18" t="s">
        <v>51</v>
      </c>
      <c r="D10" s="19" t="n">
        <v>4</v>
      </c>
    </row>
    <row r="11" customFormat="false" ht="15.75" hidden="false" customHeight="true" outlineLevel="0" collapsed="false">
      <c r="A11" s="16" t="s">
        <v>52</v>
      </c>
      <c r="B11" s="17" t="s">
        <v>53</v>
      </c>
      <c r="C11" s="18" t="s">
        <v>54</v>
      </c>
      <c r="D11" s="19" t="n">
        <v>2</v>
      </c>
    </row>
    <row r="12" customFormat="false" ht="15.75" hidden="false" customHeight="true" outlineLevel="0" collapsed="false">
      <c r="A12" s="16" t="s">
        <v>55</v>
      </c>
      <c r="B12" s="17" t="s">
        <v>56</v>
      </c>
      <c r="C12" s="18" t="s">
        <v>57</v>
      </c>
      <c r="D12" s="19" t="n">
        <v>2</v>
      </c>
    </row>
    <row r="13" customFormat="false" ht="15.75" hidden="false" customHeight="true" outlineLevel="0" collapsed="false">
      <c r="A13" s="16" t="s">
        <v>58</v>
      </c>
      <c r="B13" s="17" t="s">
        <v>59</v>
      </c>
      <c r="C13" s="18" t="s">
        <v>60</v>
      </c>
      <c r="D13" s="19" t="n">
        <v>5</v>
      </c>
    </row>
    <row r="14" customFormat="false" ht="15.75" hidden="false" customHeight="true" outlineLevel="0" collapsed="false">
      <c r="A14" s="16" t="s">
        <v>61</v>
      </c>
      <c r="B14" s="17" t="s">
        <v>62</v>
      </c>
      <c r="C14" s="18" t="s">
        <v>63</v>
      </c>
      <c r="D14" s="19" t="n">
        <v>3</v>
      </c>
    </row>
    <row r="15" customFormat="false" ht="15.75" hidden="false" customHeight="true" outlineLevel="0" collapsed="false">
      <c r="A15" s="16" t="s">
        <v>64</v>
      </c>
      <c r="B15" s="17" t="s">
        <v>65</v>
      </c>
      <c r="C15" s="18" t="s">
        <v>66</v>
      </c>
      <c r="D15" s="19" t="n">
        <v>5</v>
      </c>
    </row>
    <row r="16" customFormat="false" ht="15.75" hidden="false" customHeight="true" outlineLevel="0" collapsed="false">
      <c r="A16" s="1" t="s">
        <v>67</v>
      </c>
      <c r="C16" s="9"/>
      <c r="D16" s="0" t="n">
        <f aca="false">SUM(D2:D15)</f>
        <v>39</v>
      </c>
    </row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4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C65" activeCellId="0" sqref="C65"/>
    </sheetView>
  </sheetViews>
  <sheetFormatPr defaultRowHeight="15.75"/>
  <cols>
    <col collapsed="false" hidden="false" max="1" min="1" style="0" width="42.4234693877551"/>
    <col collapsed="false" hidden="false" max="2" min="2" style="0" width="22.7040816326531"/>
    <col collapsed="false" hidden="false" max="3" min="3" style="0" width="24"/>
    <col collapsed="false" hidden="false" max="4" min="4" style="0" width="33.7142857142857"/>
    <col collapsed="false" hidden="false" max="5" min="5" style="0" width="27.7091836734694"/>
    <col collapsed="false" hidden="false" max="6" min="6" style="0" width="27.5765306122449"/>
    <col collapsed="false" hidden="false" max="7" min="7" style="0" width="42.8571428571429"/>
    <col collapsed="false" hidden="false" max="1025" min="8" style="0" width="14.4285714285714"/>
  </cols>
  <sheetData>
    <row r="1" s="21" customFormat="true" ht="155.25" hidden="false" customHeight="true" outlineLevel="0" collapsed="false">
      <c r="A1" s="20" t="s">
        <v>68</v>
      </c>
      <c r="B1" s="20"/>
      <c r="C1" s="20"/>
      <c r="D1" s="20"/>
      <c r="E1" s="20"/>
      <c r="F1" s="20"/>
      <c r="G1" s="9"/>
    </row>
    <row r="2" customFormat="false" ht="15.75" hidden="false" customHeight="true" outlineLevel="0" collapsed="false">
      <c r="A2" s="9"/>
      <c r="B2" s="9"/>
      <c r="C2" s="9"/>
      <c r="D2" s="9"/>
      <c r="E2" s="9"/>
      <c r="F2" s="9"/>
      <c r="G2" s="9"/>
    </row>
    <row r="3" customFormat="false" ht="15.75" hidden="false" customHeight="true" outlineLevel="0" collapsed="false">
      <c r="A3" s="9"/>
      <c r="B3" s="9"/>
      <c r="C3" s="9"/>
      <c r="D3" s="9"/>
      <c r="E3" s="9"/>
      <c r="F3" s="9"/>
      <c r="G3" s="9"/>
    </row>
    <row r="4" customFormat="false" ht="15.75" hidden="false" customHeight="true" outlineLevel="0" collapsed="false">
      <c r="A4" s="9"/>
      <c r="B4" s="9"/>
      <c r="C4" s="9"/>
      <c r="D4" s="9"/>
      <c r="E4" s="9"/>
      <c r="F4" s="9"/>
      <c r="G4" s="9"/>
    </row>
    <row r="5" customFormat="false" ht="15.75" hidden="false" customHeight="true" outlineLevel="0" collapsed="false">
      <c r="A5" s="9"/>
      <c r="B5" s="9"/>
      <c r="C5" s="9"/>
      <c r="D5" s="9"/>
      <c r="E5" s="9"/>
      <c r="F5" s="9"/>
      <c r="G5" s="9"/>
    </row>
    <row r="6" customFormat="false" ht="15.75" hidden="false" customHeight="true" outlineLevel="0" collapsed="false">
      <c r="A6" s="6"/>
      <c r="B6" s="6" t="s">
        <v>69</v>
      </c>
      <c r="C6" s="6" t="s">
        <v>4</v>
      </c>
      <c r="D6" s="22" t="s">
        <v>70</v>
      </c>
      <c r="E6" s="23" t="s">
        <v>71</v>
      </c>
      <c r="F6" s="24"/>
      <c r="G6" s="10"/>
    </row>
    <row r="7" customFormat="false" ht="15.75" hidden="false" customHeight="true" outlineLevel="0" collapsed="false">
      <c r="A7" s="25" t="s">
        <v>6</v>
      </c>
      <c r="B7" s="25"/>
      <c r="C7" s="26"/>
      <c r="D7" s="27"/>
      <c r="E7" s="23"/>
      <c r="F7" s="24"/>
      <c r="G7" s="9"/>
    </row>
    <row r="8" customFormat="false" ht="15.75" hidden="false" customHeight="true" outlineLevel="0" collapsed="false">
      <c r="A8" s="28" t="s">
        <v>72</v>
      </c>
      <c r="B8" s="28"/>
      <c r="C8" s="26"/>
      <c r="D8" s="27"/>
      <c r="E8" s="23"/>
      <c r="F8" s="24"/>
      <c r="G8" s="9"/>
    </row>
    <row r="9" customFormat="false" ht="15.75" hidden="false" customHeight="true" outlineLevel="0" collapsed="false">
      <c r="A9" s="6" t="s">
        <v>73</v>
      </c>
      <c r="B9" s="6" t="s">
        <v>74</v>
      </c>
      <c r="C9" s="26" t="n">
        <v>3</v>
      </c>
      <c r="D9" s="29" t="n">
        <f aca="false">AVERAGE(C9:C25)</f>
        <v>3.42857142857143</v>
      </c>
      <c r="E9" s="23"/>
      <c r="F9" s="24"/>
      <c r="G9" s="9"/>
    </row>
    <row r="10" customFormat="false" ht="15.75" hidden="false" customHeight="true" outlineLevel="0" collapsed="false">
      <c r="A10" s="6" t="s">
        <v>75</v>
      </c>
      <c r="B10" s="6" t="s">
        <v>74</v>
      </c>
      <c r="C10" s="26" t="n">
        <v>3</v>
      </c>
      <c r="D10" s="27"/>
      <c r="E10" s="23"/>
      <c r="F10" s="24"/>
      <c r="G10" s="9"/>
    </row>
    <row r="11" customFormat="false" ht="15.75" hidden="false" customHeight="true" outlineLevel="0" collapsed="false">
      <c r="A11" s="30" t="s">
        <v>1</v>
      </c>
      <c r="B11" s="30"/>
      <c r="C11" s="26"/>
      <c r="D11" s="27"/>
      <c r="E11" s="23"/>
      <c r="F11" s="24"/>
      <c r="G11" s="9"/>
    </row>
    <row r="12" customFormat="false" ht="15.75" hidden="false" customHeight="true" outlineLevel="0" collapsed="false">
      <c r="A12" s="6" t="s">
        <v>76</v>
      </c>
      <c r="B12" s="6" t="s">
        <v>74</v>
      </c>
      <c r="C12" s="26" t="n">
        <v>3</v>
      </c>
      <c r="D12" s="27"/>
      <c r="E12" s="23"/>
      <c r="F12" s="24"/>
      <c r="G12" s="9"/>
    </row>
    <row r="13" customFormat="false" ht="15.75" hidden="false" customHeight="true" outlineLevel="0" collapsed="false">
      <c r="A13" s="31" t="s">
        <v>77</v>
      </c>
      <c r="B13" s="31" t="s">
        <v>74</v>
      </c>
      <c r="C13" s="26" t="n">
        <v>3</v>
      </c>
      <c r="D13" s="27"/>
      <c r="E13" s="23"/>
      <c r="F13" s="24"/>
      <c r="G13" s="9"/>
    </row>
    <row r="14" customFormat="false" ht="15.75" hidden="false" customHeight="true" outlineLevel="0" collapsed="false">
      <c r="A14" s="30" t="s">
        <v>2</v>
      </c>
      <c r="B14" s="30"/>
      <c r="C14" s="26"/>
      <c r="D14" s="27"/>
      <c r="E14" s="23"/>
      <c r="F14" s="24"/>
      <c r="G14" s="9"/>
    </row>
    <row r="15" customFormat="false" ht="15.75" hidden="false" customHeight="true" outlineLevel="0" collapsed="false">
      <c r="A15" s="6" t="s">
        <v>78</v>
      </c>
      <c r="B15" s="6" t="s">
        <v>17</v>
      </c>
      <c r="C15" s="26" t="n">
        <v>6</v>
      </c>
      <c r="D15" s="27"/>
      <c r="E15" s="23"/>
      <c r="F15" s="24"/>
      <c r="G15" s="9"/>
    </row>
    <row r="16" customFormat="false" ht="15.75" hidden="false" customHeight="true" outlineLevel="0" collapsed="false">
      <c r="A16" s="6" t="s">
        <v>79</v>
      </c>
      <c r="B16" s="6" t="s">
        <v>17</v>
      </c>
      <c r="C16" s="26" t="n">
        <v>6</v>
      </c>
      <c r="D16" s="27"/>
      <c r="E16" s="23"/>
      <c r="F16" s="24"/>
      <c r="G16" s="9"/>
    </row>
    <row r="17" customFormat="false" ht="15.75" hidden="false" customHeight="true" outlineLevel="0" collapsed="false">
      <c r="A17" s="6" t="s">
        <v>80</v>
      </c>
      <c r="B17" s="6" t="s">
        <v>74</v>
      </c>
      <c r="C17" s="26" t="n">
        <v>3</v>
      </c>
      <c r="D17" s="27"/>
      <c r="E17" s="23"/>
      <c r="F17" s="24"/>
      <c r="G17" s="9"/>
    </row>
    <row r="18" customFormat="false" ht="15.75" hidden="false" customHeight="true" outlineLevel="0" collapsed="false">
      <c r="A18" s="6" t="s">
        <v>81</v>
      </c>
      <c r="B18" s="6" t="s">
        <v>74</v>
      </c>
      <c r="C18" s="26" t="n">
        <v>3</v>
      </c>
      <c r="D18" s="27"/>
      <c r="E18" s="23"/>
      <c r="F18" s="24"/>
      <c r="G18" s="9"/>
    </row>
    <row r="19" customFormat="false" ht="15.75" hidden="false" customHeight="true" outlineLevel="0" collapsed="false">
      <c r="A19" s="6" t="s">
        <v>82</v>
      </c>
      <c r="B19" s="6" t="s">
        <v>74</v>
      </c>
      <c r="C19" s="26" t="n">
        <v>3</v>
      </c>
      <c r="D19" s="27"/>
      <c r="E19" s="23"/>
      <c r="F19" s="24"/>
      <c r="G19" s="9"/>
    </row>
    <row r="20" customFormat="false" ht="15.75" hidden="false" customHeight="true" outlineLevel="0" collapsed="false">
      <c r="A20" s="6" t="s">
        <v>83</v>
      </c>
      <c r="B20" s="6" t="s">
        <v>74</v>
      </c>
      <c r="C20" s="26" t="n">
        <v>3</v>
      </c>
      <c r="D20" s="27"/>
      <c r="E20" s="23"/>
      <c r="F20" s="24"/>
      <c r="G20" s="9"/>
    </row>
    <row r="21" customFormat="false" ht="15.75" hidden="false" customHeight="true" outlineLevel="0" collapsed="false">
      <c r="A21" s="32" t="s">
        <v>3</v>
      </c>
      <c r="B21" s="6"/>
      <c r="C21" s="26"/>
      <c r="D21" s="27"/>
      <c r="E21" s="23"/>
      <c r="F21" s="24"/>
      <c r="G21" s="9"/>
    </row>
    <row r="22" customFormat="false" ht="15.75" hidden="false" customHeight="true" outlineLevel="0" collapsed="false">
      <c r="A22" s="10" t="s">
        <v>84</v>
      </c>
      <c r="B22" s="6" t="s">
        <v>74</v>
      </c>
      <c r="C22" s="26" t="n">
        <v>3</v>
      </c>
      <c r="D22" s="27"/>
      <c r="E22" s="23"/>
      <c r="F22" s="24"/>
      <c r="G22" s="9"/>
    </row>
    <row r="23" customFormat="false" ht="15.75" hidden="false" customHeight="true" outlineLevel="0" collapsed="false">
      <c r="A23" s="10" t="s">
        <v>73</v>
      </c>
      <c r="B23" s="6" t="s">
        <v>74</v>
      </c>
      <c r="C23" s="26" t="n">
        <v>3</v>
      </c>
      <c r="D23" s="27"/>
      <c r="E23" s="23"/>
      <c r="F23" s="24"/>
      <c r="G23" s="9"/>
    </row>
    <row r="24" customFormat="false" ht="15.75" hidden="false" customHeight="true" outlineLevel="0" collapsed="false">
      <c r="A24" s="6" t="s">
        <v>75</v>
      </c>
      <c r="B24" s="6" t="s">
        <v>74</v>
      </c>
      <c r="C24" s="26" t="n">
        <v>3</v>
      </c>
      <c r="D24" s="27"/>
      <c r="E24" s="23"/>
      <c r="F24" s="24"/>
      <c r="G24" s="9"/>
    </row>
    <row r="25" customFormat="false" ht="15.75" hidden="false" customHeight="true" outlineLevel="0" collapsed="false">
      <c r="A25" s="6" t="s">
        <v>81</v>
      </c>
      <c r="B25" s="6" t="s">
        <v>74</v>
      </c>
      <c r="C25" s="26" t="n">
        <v>3</v>
      </c>
      <c r="D25" s="27"/>
      <c r="E25" s="23"/>
      <c r="F25" s="24"/>
      <c r="G25" s="9"/>
    </row>
    <row r="26" customFormat="false" ht="15.75" hidden="false" customHeight="true" outlineLevel="0" collapsed="false">
      <c r="A26" s="6"/>
      <c r="B26" s="6"/>
      <c r="C26" s="26"/>
      <c r="D26" s="27"/>
      <c r="E26" s="23"/>
      <c r="F26" s="24"/>
      <c r="G26" s="9"/>
    </row>
    <row r="27" customFormat="false" ht="15.75" hidden="false" customHeight="true" outlineLevel="0" collapsed="false">
      <c r="A27" s="25" t="s">
        <v>7</v>
      </c>
      <c r="B27" s="25"/>
      <c r="C27" s="26"/>
      <c r="D27" s="29" t="n">
        <f aca="false">AVERAGE(C29:C42)</f>
        <v>4.27272727272727</v>
      </c>
      <c r="E27" s="23"/>
      <c r="F27" s="24"/>
      <c r="G27" s="9"/>
    </row>
    <row r="28" customFormat="false" ht="15.75" hidden="false" customHeight="true" outlineLevel="0" collapsed="false">
      <c r="A28" s="28" t="s">
        <v>72</v>
      </c>
      <c r="B28" s="28"/>
      <c r="C28" s="26"/>
      <c r="D28" s="27"/>
      <c r="E28" s="23"/>
      <c r="F28" s="24"/>
      <c r="G28" s="9"/>
    </row>
    <row r="29" customFormat="false" ht="15.75" hidden="false" customHeight="true" outlineLevel="0" collapsed="false">
      <c r="A29" s="10" t="s">
        <v>73</v>
      </c>
      <c r="B29" s="31" t="s">
        <v>74</v>
      </c>
      <c r="C29" s="26" t="n">
        <v>4</v>
      </c>
      <c r="D29" s="27"/>
      <c r="E29" s="23"/>
      <c r="F29" s="24"/>
      <c r="G29" s="9"/>
    </row>
    <row r="30" customFormat="false" ht="15.75" hidden="false" customHeight="true" outlineLevel="0" collapsed="false">
      <c r="A30" s="31" t="s">
        <v>85</v>
      </c>
      <c r="B30" s="31" t="s">
        <v>16</v>
      </c>
      <c r="C30" s="26" t="n">
        <v>5</v>
      </c>
      <c r="D30" s="27"/>
      <c r="E30" s="23"/>
      <c r="F30" s="24"/>
      <c r="G30" s="9"/>
    </row>
    <row r="31" customFormat="false" ht="15.75" hidden="false" customHeight="true" outlineLevel="0" collapsed="false">
      <c r="A31" s="6" t="s">
        <v>75</v>
      </c>
      <c r="B31" s="31" t="s">
        <v>74</v>
      </c>
      <c r="C31" s="26" t="n">
        <v>4</v>
      </c>
      <c r="D31" s="27"/>
      <c r="E31" s="23"/>
      <c r="F31" s="24"/>
      <c r="G31" s="9"/>
    </row>
    <row r="32" customFormat="false" ht="15.75" hidden="false" customHeight="true" outlineLevel="0" collapsed="false">
      <c r="A32" s="28" t="s">
        <v>1</v>
      </c>
      <c r="B32" s="28"/>
      <c r="C32" s="26"/>
      <c r="D32" s="27"/>
      <c r="E32" s="23"/>
      <c r="F32" s="24"/>
      <c r="G32" s="9"/>
    </row>
    <row r="33" customFormat="false" ht="15.75" hidden="false" customHeight="true" outlineLevel="0" collapsed="false">
      <c r="A33" s="6" t="s">
        <v>78</v>
      </c>
      <c r="B33" s="31" t="s">
        <v>16</v>
      </c>
      <c r="C33" s="26" t="n">
        <v>5</v>
      </c>
      <c r="D33" s="27"/>
      <c r="E33" s="23"/>
      <c r="F33" s="24"/>
      <c r="G33" s="9"/>
    </row>
    <row r="34" customFormat="false" ht="15.75" hidden="false" customHeight="true" outlineLevel="0" collapsed="false">
      <c r="A34" s="6" t="s">
        <v>79</v>
      </c>
      <c r="B34" s="31" t="s">
        <v>16</v>
      </c>
      <c r="C34" s="26" t="n">
        <v>5</v>
      </c>
      <c r="D34" s="27"/>
      <c r="E34" s="23"/>
      <c r="F34" s="24"/>
      <c r="G34" s="9"/>
    </row>
    <row r="35" customFormat="false" ht="15.75" hidden="false" customHeight="true" outlineLevel="0" collapsed="false">
      <c r="A35" s="6" t="s">
        <v>80</v>
      </c>
      <c r="B35" s="31" t="s">
        <v>74</v>
      </c>
      <c r="C35" s="26" t="n">
        <v>4</v>
      </c>
      <c r="D35" s="27"/>
      <c r="E35" s="23"/>
      <c r="F35" s="24"/>
      <c r="G35" s="9"/>
    </row>
    <row r="36" customFormat="false" ht="15.75" hidden="false" customHeight="true" outlineLevel="0" collapsed="false">
      <c r="A36" s="6" t="s">
        <v>81</v>
      </c>
      <c r="B36" s="31" t="s">
        <v>74</v>
      </c>
      <c r="C36" s="26" t="n">
        <v>4</v>
      </c>
      <c r="D36" s="27"/>
      <c r="E36" s="23"/>
      <c r="F36" s="24"/>
      <c r="G36" s="9"/>
    </row>
    <row r="37" customFormat="false" ht="15.75" hidden="false" customHeight="true" outlineLevel="0" collapsed="false">
      <c r="A37" s="6" t="s">
        <v>83</v>
      </c>
      <c r="B37" s="31" t="s">
        <v>74</v>
      </c>
      <c r="C37" s="26" t="n">
        <v>4</v>
      </c>
      <c r="D37" s="27"/>
      <c r="E37" s="23"/>
      <c r="F37" s="24"/>
      <c r="G37" s="9"/>
    </row>
    <row r="38" customFormat="false" ht="15.75" hidden="false" customHeight="true" outlineLevel="0" collapsed="false">
      <c r="A38" s="30" t="s">
        <v>2</v>
      </c>
      <c r="B38" s="30"/>
      <c r="C38" s="26"/>
      <c r="D38" s="27"/>
      <c r="E38" s="23"/>
      <c r="F38" s="24"/>
      <c r="G38" s="9"/>
    </row>
    <row r="39" customFormat="false" ht="15.75" hidden="false" customHeight="true" outlineLevel="0" collapsed="false">
      <c r="A39" s="10" t="s">
        <v>73</v>
      </c>
      <c r="B39" s="31" t="s">
        <v>74</v>
      </c>
      <c r="C39" s="26" t="n">
        <v>4</v>
      </c>
      <c r="D39" s="27"/>
      <c r="E39" s="23"/>
      <c r="F39" s="24"/>
      <c r="G39" s="9"/>
    </row>
    <row r="40" customFormat="false" ht="15.75" hidden="false" customHeight="true" outlineLevel="0" collapsed="false">
      <c r="A40" s="6" t="s">
        <v>75</v>
      </c>
      <c r="B40" s="31" t="s">
        <v>74</v>
      </c>
      <c r="C40" s="26" t="n">
        <v>4</v>
      </c>
      <c r="D40" s="27"/>
      <c r="E40" s="23"/>
      <c r="F40" s="24"/>
      <c r="G40" s="9"/>
    </row>
    <row r="41" customFormat="false" ht="15.75" hidden="false" customHeight="true" outlineLevel="0" collapsed="false">
      <c r="A41" s="28" t="s">
        <v>3</v>
      </c>
      <c r="B41" s="28"/>
      <c r="C41" s="26"/>
      <c r="D41" s="27"/>
      <c r="E41" s="23"/>
      <c r="F41" s="24"/>
      <c r="G41" s="9"/>
    </row>
    <row r="42" customFormat="false" ht="15.75" hidden="false" customHeight="true" outlineLevel="0" collapsed="false">
      <c r="A42" s="31" t="s">
        <v>86</v>
      </c>
      <c r="B42" s="31" t="s">
        <v>74</v>
      </c>
      <c r="C42" s="26" t="n">
        <v>4</v>
      </c>
      <c r="D42" s="27"/>
      <c r="E42" s="23"/>
      <c r="F42" s="24"/>
      <c r="G42" s="9"/>
    </row>
    <row r="43" customFormat="false" ht="15.75" hidden="false" customHeight="true" outlineLevel="0" collapsed="false">
      <c r="A43" s="31"/>
      <c r="B43" s="31"/>
      <c r="C43" s="26"/>
      <c r="D43" s="27"/>
      <c r="E43" s="23"/>
      <c r="F43" s="24"/>
      <c r="G43" s="9"/>
    </row>
    <row r="44" s="11" customFormat="true" ht="15.75" hidden="false" customHeight="true" outlineLevel="0" collapsed="false">
      <c r="A44" s="25" t="s">
        <v>87</v>
      </c>
      <c r="B44" s="31"/>
      <c r="C44" s="26"/>
      <c r="D44" s="29" t="n">
        <f aca="false">AVERAGE(C46:C48)</f>
        <v>7</v>
      </c>
      <c r="E44" s="23"/>
      <c r="F44" s="24"/>
      <c r="G44" s="9"/>
    </row>
    <row r="45" customFormat="false" ht="15.75" hidden="false" customHeight="true" outlineLevel="0" collapsed="false">
      <c r="A45" s="28" t="s">
        <v>72</v>
      </c>
      <c r="B45" s="31"/>
      <c r="C45" s="26"/>
      <c r="D45" s="27"/>
      <c r="E45" s="23"/>
      <c r="F45" s="24"/>
      <c r="G45" s="9"/>
    </row>
    <row r="46" customFormat="false" ht="25.5" hidden="false" customHeight="false" outlineLevel="0" collapsed="false">
      <c r="A46" s="31" t="s">
        <v>88</v>
      </c>
      <c r="B46" s="31" t="s">
        <v>74</v>
      </c>
      <c r="C46" s="26" t="n">
        <v>7</v>
      </c>
      <c r="D46" s="27"/>
      <c r="E46" s="23"/>
      <c r="F46" s="24"/>
      <c r="G46" s="9"/>
    </row>
    <row r="47" customFormat="false" ht="15.75" hidden="false" customHeight="true" outlineLevel="0" collapsed="false">
      <c r="A47" s="30" t="s">
        <v>2</v>
      </c>
      <c r="B47" s="31"/>
      <c r="C47" s="26"/>
      <c r="D47" s="27"/>
      <c r="E47" s="23"/>
      <c r="F47" s="24"/>
      <c r="G47" s="9"/>
    </row>
    <row r="48" customFormat="false" ht="25.5" hidden="false" customHeight="false" outlineLevel="0" collapsed="false">
      <c r="A48" s="31" t="s">
        <v>88</v>
      </c>
      <c r="B48" s="31" t="s">
        <v>74</v>
      </c>
      <c r="C48" s="26" t="n">
        <v>7</v>
      </c>
      <c r="D48" s="27"/>
      <c r="E48" s="23"/>
      <c r="F48" s="24"/>
      <c r="G48" s="9"/>
    </row>
    <row r="49" customFormat="false" ht="12.75" hidden="false" customHeight="false" outlineLevel="0" collapsed="false">
      <c r="A49" s="31"/>
      <c r="B49" s="31"/>
      <c r="C49" s="26"/>
      <c r="D49" s="27"/>
      <c r="E49" s="23"/>
      <c r="F49" s="24"/>
      <c r="G49" s="9"/>
    </row>
    <row r="50" customFormat="false" ht="15.75" hidden="false" customHeight="true" outlineLevel="0" collapsed="false">
      <c r="A50" s="25" t="s">
        <v>8</v>
      </c>
      <c r="B50" s="25"/>
      <c r="C50" s="26"/>
      <c r="D50" s="29" t="n">
        <f aca="false">AVERAGE(C52:C57)</f>
        <v>3.75</v>
      </c>
      <c r="E50" s="23"/>
      <c r="F50" s="24"/>
      <c r="G50" s="9"/>
    </row>
    <row r="51" customFormat="false" ht="15.75" hidden="false" customHeight="true" outlineLevel="0" collapsed="false">
      <c r="A51" s="28" t="s">
        <v>89</v>
      </c>
      <c r="B51" s="28"/>
      <c r="C51" s="26"/>
      <c r="D51" s="27"/>
      <c r="E51" s="23"/>
      <c r="F51" s="24"/>
      <c r="G51" s="9"/>
    </row>
    <row r="52" customFormat="false" ht="15.75" hidden="false" customHeight="true" outlineLevel="0" collapsed="false">
      <c r="A52" s="31" t="s">
        <v>90</v>
      </c>
      <c r="B52" s="31" t="s">
        <v>16</v>
      </c>
      <c r="C52" s="26" t="n">
        <v>4</v>
      </c>
      <c r="D52" s="27"/>
      <c r="E52" s="23"/>
      <c r="F52" s="24"/>
      <c r="G52" s="9"/>
    </row>
    <row r="53" customFormat="false" ht="15.75" hidden="false" customHeight="true" outlineLevel="0" collapsed="false">
      <c r="A53" s="31" t="s">
        <v>91</v>
      </c>
      <c r="B53" s="31" t="s">
        <v>16</v>
      </c>
      <c r="C53" s="26" t="n">
        <v>4</v>
      </c>
      <c r="D53" s="27"/>
      <c r="E53" s="23"/>
      <c r="F53" s="24"/>
      <c r="G53" s="9"/>
    </row>
    <row r="54" customFormat="false" ht="25.5" hidden="false" customHeight="false" outlineLevel="0" collapsed="false">
      <c r="A54" s="31" t="s">
        <v>92</v>
      </c>
      <c r="B54" s="31" t="s">
        <v>74</v>
      </c>
      <c r="C54" s="26" t="n">
        <v>3</v>
      </c>
      <c r="D54" s="27"/>
      <c r="E54" s="23"/>
      <c r="F54" s="24"/>
      <c r="G54" s="9"/>
    </row>
    <row r="55" customFormat="false" ht="15.75" hidden="false" customHeight="true" outlineLevel="0" collapsed="false">
      <c r="A55" s="28" t="s">
        <v>2</v>
      </c>
      <c r="B55" s="31"/>
      <c r="C55" s="26"/>
      <c r="D55" s="27"/>
      <c r="E55" s="23"/>
      <c r="F55" s="24"/>
      <c r="G55" s="9"/>
    </row>
    <row r="56" customFormat="false" ht="15.75" hidden="false" customHeight="true" outlineLevel="0" collapsed="false">
      <c r="A56" s="28" t="s">
        <v>3</v>
      </c>
      <c r="B56" s="28"/>
      <c r="C56" s="26"/>
      <c r="D56" s="27"/>
      <c r="E56" s="23"/>
      <c r="F56" s="24"/>
      <c r="G56" s="9"/>
    </row>
    <row r="57" customFormat="false" ht="15.75" hidden="false" customHeight="true" outlineLevel="0" collapsed="false">
      <c r="A57" s="31" t="s">
        <v>93</v>
      </c>
      <c r="B57" s="31" t="s">
        <v>16</v>
      </c>
      <c r="C57" s="26" t="n">
        <v>4</v>
      </c>
      <c r="D57" s="27"/>
      <c r="E57" s="23"/>
      <c r="F57" s="24"/>
      <c r="G57" s="9"/>
    </row>
    <row r="58" customFormat="false" ht="15.75" hidden="false" customHeight="true" outlineLevel="0" collapsed="false">
      <c r="A58" s="31"/>
      <c r="B58" s="31"/>
      <c r="C58" s="26"/>
      <c r="D58" s="27"/>
      <c r="E58" s="23"/>
      <c r="F58" s="24"/>
      <c r="G58" s="9"/>
    </row>
    <row r="59" customFormat="false" ht="15.75" hidden="false" customHeight="true" outlineLevel="0" collapsed="false">
      <c r="A59" s="25" t="s">
        <v>94</v>
      </c>
      <c r="B59" s="31"/>
      <c r="C59" s="26"/>
      <c r="D59" s="29" t="n">
        <f aca="false">AVERAGE(C60:C64)</f>
        <v>5</v>
      </c>
      <c r="E59" s="23"/>
      <c r="F59" s="24"/>
      <c r="G59" s="9"/>
    </row>
    <row r="60" customFormat="false" ht="15.75" hidden="false" customHeight="true" outlineLevel="0" collapsed="false">
      <c r="A60" s="28" t="s">
        <v>2</v>
      </c>
      <c r="B60" s="31"/>
      <c r="C60" s="26"/>
      <c r="D60" s="27"/>
      <c r="E60" s="23"/>
      <c r="F60" s="24"/>
      <c r="G60" s="9"/>
    </row>
    <row r="61" customFormat="false" ht="15.75" hidden="false" customHeight="true" outlineLevel="0" collapsed="false">
      <c r="A61" s="31" t="s">
        <v>95</v>
      </c>
      <c r="B61" s="31" t="s">
        <v>74</v>
      </c>
      <c r="C61" s="26" t="n">
        <v>5</v>
      </c>
      <c r="D61" s="27"/>
      <c r="E61" s="23"/>
      <c r="F61" s="24"/>
      <c r="G61" s="9"/>
    </row>
    <row r="62" customFormat="false" ht="15.75" hidden="false" customHeight="true" outlineLevel="0" collapsed="false">
      <c r="A62" s="28" t="s">
        <v>3</v>
      </c>
      <c r="B62" s="31"/>
      <c r="C62" s="26"/>
      <c r="D62" s="27"/>
      <c r="E62" s="23"/>
      <c r="F62" s="24"/>
      <c r="G62" s="9"/>
    </row>
    <row r="63" customFormat="false" ht="15.75" hidden="false" customHeight="true" outlineLevel="0" collapsed="false">
      <c r="A63" s="31" t="s">
        <v>96</v>
      </c>
      <c r="B63" s="31" t="s">
        <v>74</v>
      </c>
      <c r="C63" s="26" t="n">
        <v>5</v>
      </c>
      <c r="D63" s="27"/>
      <c r="E63" s="23"/>
      <c r="F63" s="24"/>
      <c r="G63" s="9"/>
    </row>
    <row r="64" customFormat="false" ht="25.5" hidden="false" customHeight="false" outlineLevel="0" collapsed="false">
      <c r="A64" s="31" t="s">
        <v>97</v>
      </c>
      <c r="B64" s="31" t="s">
        <v>74</v>
      </c>
      <c r="C64" s="26" t="n">
        <v>5</v>
      </c>
      <c r="D64" s="27"/>
      <c r="E64" s="23"/>
      <c r="F64" s="24"/>
      <c r="G64" s="9"/>
    </row>
    <row r="65" customFormat="false" ht="15.75" hidden="false" customHeight="true" outlineLevel="0" collapsed="false">
      <c r="A65" s="33"/>
      <c r="B65" s="33"/>
      <c r="C65" s="22"/>
      <c r="D65" s="34"/>
      <c r="E65" s="23"/>
      <c r="F65" s="24"/>
      <c r="G65" s="9"/>
    </row>
    <row r="66" customFormat="false" ht="15.75" hidden="false" customHeight="true" outlineLevel="0" collapsed="false">
      <c r="A66" s="7"/>
      <c r="B66" s="7"/>
      <c r="C66" s="7"/>
      <c r="D66" s="35"/>
      <c r="E66" s="7"/>
      <c r="F66" s="20"/>
      <c r="G66" s="9"/>
    </row>
    <row r="67" customFormat="false" ht="15.75" hidden="false" customHeight="true" outlineLevel="0" collapsed="false">
      <c r="A67" s="36"/>
      <c r="B67" s="36"/>
      <c r="C67" s="36"/>
      <c r="D67" s="36"/>
      <c r="E67" s="37"/>
      <c r="F67" s="24"/>
      <c r="G67" s="10"/>
    </row>
    <row r="68" customFormat="false" ht="15.75" hidden="false" customHeight="true" outlineLevel="0" collapsed="false">
      <c r="A68" s="6"/>
      <c r="B68" s="6"/>
      <c r="C68" s="6"/>
      <c r="D68" s="6"/>
      <c r="E68" s="6"/>
      <c r="F68" s="24"/>
      <c r="G68" s="9"/>
    </row>
    <row r="69" customFormat="false" ht="15.75" hidden="false" customHeight="true" outlineLevel="0" collapsed="false">
      <c r="A69" s="6"/>
      <c r="B69" s="6"/>
      <c r="C69" s="6"/>
      <c r="D69" s="38"/>
      <c r="E69" s="6"/>
      <c r="F69" s="24"/>
      <c r="G69" s="9"/>
    </row>
    <row r="70" customFormat="false" ht="15.75" hidden="false" customHeight="true" outlineLevel="0" collapsed="false">
      <c r="A70" s="6"/>
      <c r="B70" s="6"/>
      <c r="C70" s="6"/>
      <c r="D70" s="6"/>
      <c r="E70" s="6"/>
      <c r="F70" s="24"/>
      <c r="G70" s="9"/>
    </row>
    <row r="71" customFormat="false" ht="15.75" hidden="false" customHeight="true" outlineLevel="0" collapsed="false">
      <c r="A71" s="6"/>
      <c r="B71" s="6"/>
      <c r="C71" s="6"/>
      <c r="D71" s="6"/>
      <c r="E71" s="39"/>
      <c r="F71" s="24"/>
      <c r="G71" s="9"/>
    </row>
    <row r="72" customFormat="false" ht="15.75" hidden="false" customHeight="true" outlineLevel="0" collapsed="false">
      <c r="A72" s="6"/>
      <c r="B72" s="6"/>
      <c r="C72" s="6"/>
      <c r="D72" s="6"/>
      <c r="E72" s="6"/>
      <c r="F72" s="24"/>
      <c r="G72" s="9"/>
    </row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  <row r="1009" customFormat="false" ht="12.75" hidden="false" customHeight="false" outlineLevel="0" collapsed="false"/>
    <row r="1010" customFormat="false" ht="12.75" hidden="false" customHeight="false" outlineLevel="0" collapsed="false"/>
    <row r="1011" customFormat="false" ht="12.75" hidden="false" customHeight="false" outlineLevel="0" collapsed="false"/>
    <row r="1012" customFormat="false" ht="12.75" hidden="false" customHeight="false" outlineLevel="0" collapsed="false"/>
    <row r="1013" customFormat="fals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  <row r="1017" customFormat="false" ht="12.75" hidden="false" customHeight="false" outlineLevel="0" collapsed="false"/>
    <row r="1018" customFormat="false" ht="12.75" hidden="false" customHeight="false" outlineLevel="0" collapsed="false"/>
    <row r="1019" customFormat="false" ht="12.75" hidden="false" customHeight="false" outlineLevel="0" collapsed="false"/>
    <row r="1020" customFormat="false" ht="12.75" hidden="false" customHeight="false" outlineLevel="0" collapsed="false"/>
    <row r="1021" customFormat="false" ht="12.75" hidden="false" customHeight="false" outlineLevel="0" collapsed="false"/>
    <row r="1022" customFormat="false" ht="12.75" hidden="false" customHeight="false" outlineLevel="0" collapsed="false"/>
    <row r="1023" customFormat="false" ht="12.75" hidden="false" customHeight="false" outlineLevel="0" collapsed="false"/>
    <row r="1024" customFormat="false" ht="12.75" hidden="false" customHeight="false" outlineLevel="0" collapsed="false"/>
    <row r="1025" customFormat="false" ht="12.75" hidden="false" customHeight="false" outlineLevel="0" collapsed="false"/>
    <row r="1026" customFormat="false" ht="12.75" hidden="false" customHeight="false" outlineLevel="0" collapsed="false"/>
    <row r="1027" customFormat="false" ht="12.75" hidden="false" customHeight="false" outlineLevel="0" collapsed="false"/>
    <row r="1028" customFormat="false" ht="12.75" hidden="false" customHeight="false" outlineLevel="0" collapsed="false"/>
    <row r="1029" customFormat="false" ht="12.75" hidden="false" customHeight="false" outlineLevel="0" collapsed="false"/>
    <row r="1030" customFormat="false" ht="12.75" hidden="false" customHeight="false" outlineLevel="0" collapsed="false"/>
    <row r="1031" customFormat="false" ht="12.75" hidden="false" customHeight="false" outlineLevel="0" collapsed="false"/>
    <row r="1032" customFormat="false" ht="12.75" hidden="false" customHeight="false" outlineLevel="0" collapsed="false"/>
    <row r="1033" customFormat="false" ht="12.75" hidden="false" customHeight="false" outlineLevel="0" collapsed="false"/>
    <row r="1034" customFormat="false" ht="12.75" hidden="false" customHeight="false" outlineLevel="0" collapsed="false"/>
    <row r="1035" customFormat="false" ht="12.75" hidden="false" customHeight="false" outlineLevel="0" collapsed="false"/>
    <row r="1036" customFormat="false" ht="12.75" hidden="false" customHeight="false" outlineLevel="0" collapsed="false"/>
    <row r="1037" customFormat="false" ht="12.75" hidden="false" customHeight="false" outlineLevel="0" collapsed="false"/>
    <row r="1038" customFormat="false" ht="12.75" hidden="false" customHeight="false" outlineLevel="0" collapsed="false"/>
    <row r="1039" customFormat="false" ht="12.75" hidden="false" customHeight="false" outlineLevel="0" collapsed="false"/>
    <row r="1040" customFormat="false" ht="12.75" hidden="false" customHeight="false" outlineLevel="0" collapsed="false"/>
    <row r="1041" customFormat="false" ht="12.75" hidden="false" customHeight="false" outlineLevel="0" collapsed="false"/>
    <row r="1042" customFormat="false" ht="12.75" hidden="false" customHeight="false" outlineLevel="0" collapsed="false"/>
    <row r="1043" customFormat="false" ht="12.75" hidden="false" customHeight="false" outlineLevel="0" collapsed="false"/>
    <row r="1044" customFormat="false" ht="12.75" hidden="false" customHeight="false" outlineLevel="0" collapsed="false"/>
    <row r="1045" customFormat="false" ht="12.75" hidden="false" customHeight="false" outlineLevel="0" collapsed="false"/>
    <row r="1046" customFormat="false" ht="12.75" hidden="false" customHeight="false" outlineLevel="0" collapsed="false"/>
    <row r="1047" customFormat="false" ht="12.75" hidden="false" customHeight="false" outlineLevel="0" collapsed="false"/>
    <row r="1048" customFormat="false" ht="12.75" hidden="false" customHeight="false" outlineLevel="0" collapsed="false"/>
    <row r="1049" customFormat="false" ht="12.75" hidden="false" customHeight="false" outlineLevel="0" collapsed="false"/>
    <row r="1050" customFormat="false" ht="12.75" hidden="false" customHeight="false" outlineLevel="0" collapsed="false"/>
    <row r="1051" customFormat="false" ht="12.75" hidden="false" customHeight="false" outlineLevel="0" collapsed="false"/>
    <row r="1052" customFormat="false" ht="12.75" hidden="false" customHeight="false" outlineLevel="0" collapsed="false"/>
    <row r="1053" customFormat="false" ht="12.75" hidden="false" customHeight="false" outlineLevel="0" collapsed="false"/>
    <row r="1054" customFormat="false" ht="12.75" hidden="false" customHeight="false" outlineLevel="0" collapsed="false"/>
    <row r="1055" customFormat="false" ht="12.75" hidden="false" customHeight="false" outlineLevel="0" collapsed="false"/>
    <row r="1056" customFormat="false" ht="12.75" hidden="false" customHeight="false" outlineLevel="0" collapsed="false"/>
    <row r="1057" customFormat="false" ht="12.75" hidden="false" customHeight="false" outlineLevel="0" collapsed="false"/>
    <row r="1058" customFormat="false" ht="12.75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0" width="25.1428571428571"/>
    <col collapsed="false" hidden="false" max="2" min="2" style="0" width="13.1377551020408"/>
    <col collapsed="false" hidden="false" max="3" min="3" style="0" width="20.9948979591837"/>
    <col collapsed="false" hidden="false" max="4" min="4" style="0" width="8.72959183673469"/>
    <col collapsed="false" hidden="false" max="5" min="5" style="0" width="23.280612244898"/>
    <col collapsed="false" hidden="false" max="6" min="6" style="0" width="8.72959183673469"/>
    <col collapsed="false" hidden="false" max="7" min="7" style="0" width="12.7091836734694"/>
    <col collapsed="false" hidden="false" max="1025" min="8" style="0" width="8.72959183673469"/>
  </cols>
  <sheetData>
    <row r="1" customFormat="false" ht="12.75" hidden="false" customHeight="false" outlineLevel="0" collapsed="false">
      <c r="A1" s="0" t="s">
        <v>98</v>
      </c>
    </row>
    <row r="2" customFormat="false" ht="12.75" hidden="false" customHeight="false" outlineLevel="0" collapsed="false">
      <c r="A2" s="40" t="s">
        <v>99</v>
      </c>
      <c r="B2" s="40"/>
      <c r="C2" s="40"/>
      <c r="D2" s="40"/>
      <c r="E2" s="40"/>
    </row>
    <row r="3" customFormat="false" ht="12.75" hidden="false" customHeight="false" outlineLevel="0" collapsed="false">
      <c r="A3" s="11" t="s">
        <v>100</v>
      </c>
      <c r="B3" s="11" t="s">
        <v>101</v>
      </c>
      <c r="C3" s="11" t="s">
        <v>102</v>
      </c>
      <c r="D3" s="11" t="s">
        <v>74</v>
      </c>
      <c r="E3" s="11" t="s">
        <v>17</v>
      </c>
    </row>
    <row r="4" customFormat="false" ht="12.75" hidden="false" customHeight="false" outlineLevel="0" collapsed="false">
      <c r="A4" s="11" t="s">
        <v>103</v>
      </c>
      <c r="B4" s="41" t="n">
        <v>97</v>
      </c>
      <c r="C4" s="0" t="n">
        <v>99</v>
      </c>
      <c r="D4" s="0" t="n">
        <v>39</v>
      </c>
      <c r="E4" s="0" t="n">
        <v>333</v>
      </c>
    </row>
    <row r="5" customFormat="false" ht="12.75" hidden="false" customHeight="false" outlineLevel="0" collapsed="false">
      <c r="A5" s="11" t="s">
        <v>104</v>
      </c>
      <c r="B5" s="41" t="n">
        <v>50</v>
      </c>
      <c r="C5" s="0" t="n">
        <v>53</v>
      </c>
      <c r="D5" s="0" t="n">
        <v>25</v>
      </c>
      <c r="E5" s="0" t="n">
        <v>80</v>
      </c>
    </row>
    <row r="6" customFormat="false" ht="12.75" hidden="false" customHeight="false" outlineLevel="0" collapsed="false">
      <c r="A6" s="11" t="s">
        <v>105</v>
      </c>
      <c r="B6" s="41" t="n">
        <v>53</v>
      </c>
      <c r="C6" s="0" t="n">
        <v>53</v>
      </c>
      <c r="D6" s="0" t="n">
        <v>14</v>
      </c>
      <c r="E6" s="0" t="n">
        <v>134</v>
      </c>
    </row>
    <row r="8" customFormat="false" ht="12.75" hidden="false" customHeight="false" outlineLevel="0" collapsed="false">
      <c r="A8" s="11" t="s">
        <v>106</v>
      </c>
    </row>
    <row r="9" customFormat="false" ht="12.75" hidden="false" customHeight="false" outlineLevel="0" collapsed="false">
      <c r="A9" s="11" t="s">
        <v>107</v>
      </c>
      <c r="B9" s="11" t="s">
        <v>108</v>
      </c>
      <c r="C9" s="11" t="s">
        <v>100</v>
      </c>
      <c r="D9" s="11" t="s">
        <v>101</v>
      </c>
      <c r="E9" s="11" t="s">
        <v>102</v>
      </c>
      <c r="F9" s="11" t="s">
        <v>74</v>
      </c>
      <c r="G9" s="11" t="s">
        <v>17</v>
      </c>
    </row>
    <row r="10" customFormat="false" ht="12.75" hidden="false" customHeight="false" outlineLevel="0" collapsed="false">
      <c r="A10" s="11" t="s">
        <v>0</v>
      </c>
      <c r="B10" s="0" t="n">
        <f aca="false">Estimates!B8</f>
        <v>26.67</v>
      </c>
      <c r="C10" s="11" t="s">
        <v>105</v>
      </c>
      <c r="D10" s="0" t="n">
        <f aca="false">B10*B6</f>
        <v>1413.51</v>
      </c>
      <c r="E10" s="11" t="n">
        <f aca="false">B10*C6</f>
        <v>1413.51</v>
      </c>
      <c r="F10" s="11" t="n">
        <f aca="false">B10*D6</f>
        <v>373.38</v>
      </c>
      <c r="G10" s="11" t="n">
        <f aca="false">B10*E6</f>
        <v>3573.78</v>
      </c>
    </row>
    <row r="11" customFormat="false" ht="12.75" hidden="false" customHeight="false" outlineLevel="0" collapsed="false">
      <c r="A11" s="11" t="s">
        <v>1</v>
      </c>
      <c r="B11" s="0" t="n">
        <f aca="false">Estimates!C8</f>
        <v>39.01</v>
      </c>
      <c r="C11" s="11" t="s">
        <v>104</v>
      </c>
      <c r="D11" s="0" t="n">
        <f aca="false">B11*B5</f>
        <v>1950.5</v>
      </c>
      <c r="E11" s="11" t="n">
        <f aca="false">B11*C5</f>
        <v>2067.53</v>
      </c>
      <c r="F11" s="11" t="n">
        <f aca="false">B11*D5</f>
        <v>975.25</v>
      </c>
      <c r="G11" s="11" t="n">
        <f aca="false">B11*E5</f>
        <v>3120.8</v>
      </c>
    </row>
    <row r="12" customFormat="false" ht="12.75" hidden="false" customHeight="false" outlineLevel="0" collapsed="false">
      <c r="A12" s="11" t="s">
        <v>2</v>
      </c>
      <c r="B12" s="0" t="n">
        <f aca="false">Estimates!D8</f>
        <v>41.12</v>
      </c>
      <c r="C12" s="11" t="s">
        <v>105</v>
      </c>
      <c r="D12" s="0" t="n">
        <f aca="false">B12*B6</f>
        <v>2179.36</v>
      </c>
      <c r="E12" s="11" t="n">
        <f aca="false">B12*C6</f>
        <v>2179.36</v>
      </c>
      <c r="F12" s="11" t="n">
        <f aca="false">B12*D6</f>
        <v>575.68</v>
      </c>
      <c r="G12" s="11" t="n">
        <f aca="false">B12*E6</f>
        <v>5510.08</v>
      </c>
    </row>
    <row r="13" customFormat="false" ht="12.75" hidden="false" customHeight="false" outlineLevel="0" collapsed="false">
      <c r="A13" s="11" t="s">
        <v>3</v>
      </c>
      <c r="B13" s="0" t="n">
        <f aca="false">Estimates!E8</f>
        <v>31.59</v>
      </c>
      <c r="C13" s="11" t="s">
        <v>105</v>
      </c>
      <c r="D13" s="0" t="n">
        <f aca="false">B13*B6</f>
        <v>1674.27</v>
      </c>
      <c r="E13" s="11" t="n">
        <f aca="false">B13*C6</f>
        <v>1674.27</v>
      </c>
      <c r="F13" s="11" t="n">
        <f aca="false">B13*D6</f>
        <v>442.26</v>
      </c>
      <c r="G13" s="11" t="n">
        <f aca="false">B13*E6</f>
        <v>4233.06</v>
      </c>
    </row>
    <row r="14" customFormat="false" ht="12.75" hidden="false" customHeight="false" outlineLevel="0" collapsed="false">
      <c r="A14" s="11" t="s">
        <v>109</v>
      </c>
      <c r="D14" s="0" t="n">
        <f aca="false">SUM(D10:D13)</f>
        <v>7217.64</v>
      </c>
      <c r="E14" s="11" t="n">
        <f aca="false">SUM(E10:E13)</f>
        <v>7334.67</v>
      </c>
      <c r="F14" s="11" t="n">
        <f aca="false">SUM(F10:F13)</f>
        <v>2366.57</v>
      </c>
      <c r="G14" s="11" t="n">
        <f aca="false">SUM(G10:G13)</f>
        <v>16437.72</v>
      </c>
    </row>
  </sheetData>
  <mergeCells count="1"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2" min="1" style="0" width="11.5204081632653"/>
    <col collapsed="false" hidden="false" max="3" min="3" style="0" width="78.959183673469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110</v>
      </c>
      <c r="B1" s="0" t="s">
        <v>111</v>
      </c>
      <c r="C1" s="0" t="s">
        <v>112</v>
      </c>
      <c r="D1" s="0" t="s">
        <v>113</v>
      </c>
    </row>
    <row r="2" customFormat="false" ht="12.8" hidden="false" customHeight="false" outlineLevel="0" collapsed="false">
      <c r="A2" s="0" t="n">
        <v>1</v>
      </c>
      <c r="B2" s="42" t="n">
        <v>42278</v>
      </c>
      <c r="C2" s="0" t="s">
        <v>114</v>
      </c>
      <c r="D2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2015-09-30T11:19:09Z</dcterms:created>
  <dc:creator>Corey</dc:creator>
  <dc:language>en-US</dc:language>
  <cp:lastModifiedBy>Corey</cp:lastModifiedBy>
  <dcterms:modified xsi:type="dcterms:W3CDTF">2015-09-30T12:45:36Z</dcterms:modified>
  <cp:revision>0</cp:revision>
</cp:coreProperties>
</file>