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76470\Downloads\"/>
    </mc:Choice>
  </mc:AlternateContent>
  <xr:revisionPtr revIDLastSave="0" documentId="13_ncr:1_{BD8987D7-A06C-4E0C-ACDE-A9C5BE20FDD8}" xr6:coauthVersionLast="36" xr6:coauthVersionMax="36" xr10:uidLastSave="{00000000-0000-0000-0000-000000000000}"/>
  <bookViews>
    <workbookView xWindow="0" yWindow="0" windowWidth="28800" windowHeight="12225" xr2:uid="{102FC9D1-7415-4048-BB7A-8BF2595C0418}"/>
  </bookViews>
  <sheets>
    <sheet name="Sheet1" sheetId="1" r:id="rId1"/>
  </sheets>
  <definedNames>
    <definedName name="_xlnm.Print_Area" localSheetId="0">Sheet1!$A$1:$M$45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 l="1"/>
  <c r="C16" i="1" l="1"/>
  <c r="H13" i="1"/>
  <c r="G13" i="1"/>
  <c r="F13" i="1"/>
  <c r="E13" i="1"/>
  <c r="D13" i="1"/>
  <c r="C13" i="1"/>
  <c r="C12" i="1"/>
  <c r="B13" i="1"/>
  <c r="A13" i="1"/>
  <c r="H34" i="1" l="1"/>
  <c r="G33" i="1"/>
  <c r="G34" i="1"/>
  <c r="F34" i="1"/>
  <c r="E34" i="1"/>
  <c r="D34" i="1"/>
  <c r="C34" i="1"/>
  <c r="B34" i="1"/>
  <c r="A34" i="1"/>
  <c r="F10" i="1" l="1"/>
  <c r="H21" i="1"/>
  <c r="H16" i="1"/>
  <c r="H11" i="1"/>
  <c r="H10" i="1"/>
  <c r="H22" i="1"/>
  <c r="G21" i="1"/>
  <c r="G16" i="1"/>
  <c r="G11" i="1"/>
  <c r="G10" i="1"/>
  <c r="F21" i="1"/>
  <c r="F16" i="1"/>
  <c r="F11" i="1"/>
  <c r="E21" i="1"/>
  <c r="E16" i="1"/>
  <c r="E11" i="1"/>
  <c r="E10" i="1"/>
  <c r="E9" i="1"/>
  <c r="D21" i="1"/>
  <c r="D16" i="1"/>
  <c r="D11" i="1"/>
  <c r="D10" i="1"/>
  <c r="C21" i="1"/>
  <c r="C11" i="1"/>
  <c r="C10" i="1"/>
  <c r="B21" i="1"/>
  <c r="B16" i="1"/>
  <c r="B11" i="1"/>
  <c r="B10" i="1"/>
  <c r="A21" i="1"/>
  <c r="A16" i="1"/>
  <c r="A11" i="1"/>
  <c r="A10" i="1"/>
  <c r="A12" i="1" l="1"/>
  <c r="H12" i="1" l="1"/>
  <c r="H9" i="1"/>
  <c r="E12" i="1"/>
  <c r="G12" i="1"/>
  <c r="G9" i="1"/>
  <c r="F12" i="1"/>
  <c r="F9" i="1"/>
  <c r="D12" i="1"/>
  <c r="D9" i="1"/>
  <c r="C9" i="1"/>
  <c r="B12" i="1"/>
  <c r="B9" i="1"/>
  <c r="A9" i="1"/>
  <c r="C33" i="1" l="1"/>
  <c r="C32" i="1"/>
  <c r="C31" i="1"/>
  <c r="C30" i="1"/>
  <c r="H33" i="1"/>
  <c r="H32" i="1"/>
  <c r="H31" i="1"/>
  <c r="H29" i="1"/>
  <c r="H30" i="1"/>
  <c r="G32" i="1"/>
  <c r="G31" i="1"/>
  <c r="G30" i="1"/>
  <c r="F33" i="1"/>
  <c r="F32" i="1"/>
  <c r="F31" i="1"/>
  <c r="F30" i="1"/>
  <c r="E33" i="1"/>
  <c r="E32" i="1"/>
  <c r="E31" i="1"/>
  <c r="E30" i="1"/>
  <c r="D33" i="1"/>
  <c r="D32" i="1"/>
  <c r="D31" i="1"/>
  <c r="D30" i="1"/>
  <c r="B33" i="1"/>
  <c r="B32" i="1"/>
  <c r="B31" i="1"/>
  <c r="B30" i="1"/>
  <c r="A33" i="1"/>
  <c r="A32" i="1"/>
  <c r="A31" i="1"/>
  <c r="A30" i="1"/>
  <c r="A29" i="1" l="1"/>
  <c r="B29" i="1"/>
  <c r="C29" i="1"/>
  <c r="D29" i="1"/>
  <c r="E29" i="1"/>
  <c r="F29" i="1"/>
  <c r="G29" i="1"/>
  <c r="C26" i="1"/>
  <c r="C25" i="1"/>
  <c r="C20" i="1"/>
  <c r="C15" i="1"/>
  <c r="C6" i="1"/>
  <c r="D25" i="1"/>
  <c r="D26" i="1"/>
  <c r="A25" i="1"/>
  <c r="B25" i="1"/>
  <c r="H25" i="1"/>
  <c r="A26" i="1"/>
  <c r="B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D45" i="1"/>
  <c r="C45" i="1"/>
  <c r="E5" i="1"/>
  <c r="E6" i="1"/>
  <c r="E7" i="1"/>
  <c r="E8" i="1"/>
  <c r="E14" i="1"/>
  <c r="E15" i="1"/>
  <c r="E17" i="1"/>
  <c r="E18" i="1"/>
  <c r="E19" i="1"/>
  <c r="E20" i="1"/>
  <c r="E22" i="1"/>
  <c r="E23" i="1"/>
  <c r="E4" i="1"/>
  <c r="H5" i="1"/>
  <c r="H6" i="1"/>
  <c r="H7" i="1"/>
  <c r="H8" i="1"/>
  <c r="H14" i="1"/>
  <c r="H15" i="1"/>
  <c r="H17" i="1"/>
  <c r="H18" i="1"/>
  <c r="H19" i="1"/>
  <c r="H20" i="1"/>
  <c r="H23" i="1"/>
  <c r="H24" i="1"/>
  <c r="G4" i="1"/>
  <c r="G5" i="1"/>
  <c r="G6" i="1"/>
  <c r="G7" i="1"/>
  <c r="G8" i="1"/>
  <c r="G14" i="1"/>
  <c r="G15" i="1"/>
  <c r="G17" i="1"/>
  <c r="G18" i="1"/>
  <c r="G19" i="1"/>
  <c r="G20" i="1"/>
  <c r="G22" i="1"/>
  <c r="G23" i="1"/>
  <c r="F4" i="1"/>
  <c r="F5" i="1"/>
  <c r="F6" i="1"/>
  <c r="F7" i="1"/>
  <c r="F8" i="1"/>
  <c r="F14" i="1"/>
  <c r="F15" i="1"/>
  <c r="F17" i="1"/>
  <c r="F18" i="1"/>
  <c r="F19" i="1"/>
  <c r="F20" i="1"/>
  <c r="F22" i="1"/>
  <c r="F23" i="1"/>
  <c r="D4" i="1"/>
  <c r="D5" i="1"/>
  <c r="D6" i="1"/>
  <c r="D7" i="1"/>
  <c r="D8" i="1"/>
  <c r="D14" i="1"/>
  <c r="D15" i="1"/>
  <c r="D17" i="1"/>
  <c r="D18" i="1"/>
  <c r="D19" i="1"/>
  <c r="D20" i="1"/>
  <c r="D22" i="1"/>
  <c r="D23" i="1"/>
  <c r="D24" i="1"/>
  <c r="C4" i="1"/>
  <c r="C5" i="1"/>
  <c r="C14" i="1"/>
  <c r="C17" i="1"/>
  <c r="C18" i="1"/>
  <c r="C19" i="1"/>
  <c r="C22" i="1"/>
  <c r="C23" i="1"/>
  <c r="C24" i="1"/>
  <c r="B4" i="1"/>
  <c r="B5" i="1"/>
  <c r="B6" i="1"/>
  <c r="B7" i="1"/>
  <c r="B8" i="1"/>
  <c r="B14" i="1"/>
  <c r="B15" i="1"/>
  <c r="B17" i="1"/>
  <c r="B18" i="1"/>
  <c r="B19" i="1"/>
  <c r="B20" i="1"/>
  <c r="B22" i="1"/>
  <c r="B23" i="1"/>
  <c r="B24" i="1"/>
  <c r="A4" i="1"/>
  <c r="A5" i="1"/>
  <c r="A6" i="1"/>
  <c r="A7" i="1"/>
  <c r="A8" i="1"/>
  <c r="A14" i="1"/>
  <c r="A15" i="1"/>
  <c r="A17" i="1"/>
  <c r="A18" i="1"/>
  <c r="A19" i="1"/>
  <c r="A20" i="1"/>
  <c r="A22" i="1"/>
  <c r="A23" i="1"/>
  <c r="A24" i="1"/>
  <c r="H45" i="1"/>
  <c r="G45" i="1"/>
  <c r="H4" i="1"/>
  <c r="E35" i="1" l="1"/>
  <c r="H35" i="1"/>
  <c r="G35" i="1"/>
  <c r="F35" i="1"/>
  <c r="B46" i="1"/>
</calcChain>
</file>

<file path=xl/sharedStrings.xml><?xml version="1.0" encoding="utf-8"?>
<sst xmlns="http://schemas.openxmlformats.org/spreadsheetml/2006/main" count="186" uniqueCount="133">
  <si>
    <t>IAB BAGS</t>
  </si>
  <si>
    <t>SSR</t>
  </si>
  <si>
    <t>FLIGHT*</t>
  </si>
  <si>
    <t>ETA*</t>
  </si>
  <si>
    <t>GATE*</t>
  </si>
  <si>
    <t>IAB PAX*</t>
  </si>
  <si>
    <t>FIS PAX*</t>
  </si>
  <si>
    <t>FIS BAGS*</t>
  </si>
  <si>
    <t xml:space="preserve"> </t>
  </si>
  <si>
    <t>FROM</t>
  </si>
  <si>
    <t>LHR</t>
  </si>
  <si>
    <t>BRU</t>
  </si>
  <si>
    <t>FRA</t>
  </si>
  <si>
    <t>ZRH</t>
  </si>
  <si>
    <t>MUC</t>
  </si>
  <si>
    <t>TOTAL=</t>
  </si>
  <si>
    <t>TOTAL PAX</t>
  </si>
  <si>
    <t>6:*CFLT/CTY</t>
  </si>
  <si>
    <t>TOTAL BAGS</t>
  </si>
  <si>
    <t>CITY BAGS</t>
  </si>
  <si>
    <t>TRNFR PAX</t>
  </si>
  <si>
    <t>6:LDFLT#OC/ALL</t>
  </si>
  <si>
    <t>USE UFD</t>
  </si>
  <si>
    <t>FLT</t>
  </si>
  <si>
    <t>ETA</t>
  </si>
  <si>
    <t>PAX TO UA</t>
  </si>
  <si>
    <t>BAGS TO UA</t>
  </si>
  <si>
    <t>INTL ARRIVALS FOR</t>
  </si>
  <si>
    <t>TOTAL</t>
  </si>
  <si>
    <t>MEX</t>
  </si>
  <si>
    <t>Do NOT sort sheet or will  break formulas</t>
  </si>
  <si>
    <t>UMNR WCHR YPTA ETC</t>
  </si>
  <si>
    <t>DO NOT TYPE IN GREY AREA</t>
  </si>
  <si>
    <t>ONLY ENTER INFORMATION IN GREEN AREA</t>
  </si>
  <si>
    <t>CUN</t>
  </si>
  <si>
    <t>prints only top half finally'</t>
  </si>
  <si>
    <t>do not attempt to sort…will break formulas</t>
  </si>
  <si>
    <t>on the green bottom half and will translate to the blue</t>
  </si>
  <si>
    <t>CDG</t>
  </si>
  <si>
    <t>PRECLEAR</t>
  </si>
  <si>
    <t>STAR CARRIERS IAB ONLY</t>
  </si>
  <si>
    <t>STAR CARRIERS FIS FOR CONNECTIONS</t>
  </si>
  <si>
    <t>&lt;&lt;enter data here</t>
  </si>
  <si>
    <t>PUJ</t>
  </si>
  <si>
    <t>DUB</t>
  </si>
  <si>
    <t>FCO</t>
  </si>
  <si>
    <t>CM443</t>
  </si>
  <si>
    <t>REVISED AUG 11,2022</t>
  </si>
  <si>
    <t xml:space="preserve">NOTES </t>
  </si>
  <si>
    <t xml:space="preserve">     FLT-CTY/15+PAX </t>
  </si>
  <si>
    <t>TP231</t>
  </si>
  <si>
    <t>AV246</t>
  </si>
  <si>
    <t>NAS</t>
  </si>
  <si>
    <t>TK7</t>
  </si>
  <si>
    <t>GVA</t>
  </si>
  <si>
    <t>AUA</t>
  </si>
  <si>
    <t>SK925</t>
  </si>
  <si>
    <t>LH418</t>
  </si>
  <si>
    <t>SN515</t>
  </si>
  <si>
    <t>AV582</t>
  </si>
  <si>
    <t>AMS</t>
  </si>
  <si>
    <t>HND</t>
  </si>
  <si>
    <t>LIS</t>
  </si>
  <si>
    <t>LH416</t>
  </si>
  <si>
    <t>MAD</t>
  </si>
  <si>
    <t>BCN</t>
  </si>
  <si>
    <t>EDI</t>
  </si>
  <si>
    <t>ATH</t>
  </si>
  <si>
    <t>C7</t>
  </si>
  <si>
    <t>C1</t>
  </si>
  <si>
    <t>C3</t>
  </si>
  <si>
    <t>C4</t>
  </si>
  <si>
    <t>C12</t>
  </si>
  <si>
    <t>C6</t>
  </si>
  <si>
    <t>C9</t>
  </si>
  <si>
    <t>C5</t>
  </si>
  <si>
    <t>C2</t>
  </si>
  <si>
    <t>D32</t>
  </si>
  <si>
    <t>C8</t>
  </si>
  <si>
    <t>C11</t>
  </si>
  <si>
    <t>BER</t>
  </si>
  <si>
    <t>NO OP</t>
  </si>
  <si>
    <t>2000*</t>
  </si>
  <si>
    <t>2030*</t>
  </si>
  <si>
    <t>2046*</t>
  </si>
  <si>
    <t>1 UMNR 8 YPTA1 WCHR</t>
  </si>
  <si>
    <t xml:space="preserve">2276/LAX(15) </t>
  </si>
  <si>
    <t>1 WCHC/WCMP 2 YPTA 2 WCHR</t>
  </si>
  <si>
    <t>1618/CUN(19)</t>
  </si>
  <si>
    <t>1 UMNR 8 YPTA</t>
  </si>
  <si>
    <t>1842/DEN(18) 2268/MCO(16) 1399/IAH(15) 2276/LAX(19)</t>
  </si>
  <si>
    <t>2 YPTA 3 WCHR 1 WCHS</t>
  </si>
  <si>
    <t xml:space="preserve">2116/DFW(21) </t>
  </si>
  <si>
    <t>2 YPTA 2 WCHR</t>
  </si>
  <si>
    <t xml:space="preserve">2276/LAX(18) </t>
  </si>
  <si>
    <t>3 YPTA 4 WCHR</t>
  </si>
  <si>
    <t>N/A</t>
  </si>
  <si>
    <t>1 YPTA 1 WCHR</t>
  </si>
  <si>
    <t>2 UMNR 19 YPTA 2 WCHS</t>
  </si>
  <si>
    <t xml:space="preserve">1399/IAH(19) 1493/DEN(18) </t>
  </si>
  <si>
    <t>3 YPTA 1 WCHS</t>
  </si>
  <si>
    <t>2497/ORD(15) 1951/SFO(24)</t>
  </si>
  <si>
    <t>3 UMNR 1 WCHC 9 WCHR 1 WCMP 5 WCHS 3 YPTA</t>
  </si>
  <si>
    <t>3 YPTA 2 WCHS 1 WHCR</t>
  </si>
  <si>
    <t>2497/ORD(16) 2012/ORF(15)</t>
  </si>
  <si>
    <t>918/LHR(17) 950/BRU(19)</t>
  </si>
  <si>
    <t>1 UMNR 1 WCHR</t>
  </si>
  <si>
    <t>2 WCHS</t>
  </si>
  <si>
    <t>6 YPTA 2 UMNR 1 WCMP 1 WCHS 2 WCHR</t>
  </si>
  <si>
    <t>2 UMNR 5 YPTA 3 WCLB 2 WCHS 2 WCHR</t>
  </si>
  <si>
    <t xml:space="preserve">56 YPTA 3 WCHR 2 WCHS </t>
  </si>
  <si>
    <t xml:space="preserve">2497/ORD(27) 1140/TPA(16) </t>
  </si>
  <si>
    <t>7 YPTA 1 WCLB 1 WCHC 2 WCHR</t>
  </si>
  <si>
    <t>1 YPTA 2 WCHS 3 WCHR</t>
  </si>
  <si>
    <t xml:space="preserve">2268/MCO(19) </t>
  </si>
  <si>
    <t>2275/IAH(22) 2395/DEN(15) 689/MCO(23) 2467/ORD(15)</t>
  </si>
  <si>
    <t>4 WCHR</t>
  </si>
  <si>
    <t>N.A</t>
  </si>
  <si>
    <t>1 UMNR 1 WCHS</t>
  </si>
  <si>
    <t>932/FRA(17)</t>
  </si>
  <si>
    <t>OS93</t>
  </si>
  <si>
    <t>2003*</t>
  </si>
  <si>
    <t>LH414</t>
  </si>
  <si>
    <t>7 UMNR 3 YPTA 1 WCHS 3 WCHR</t>
  </si>
  <si>
    <t>2 WCHR</t>
  </si>
  <si>
    <t>1537*</t>
  </si>
  <si>
    <t>1526*</t>
  </si>
  <si>
    <t>D6</t>
  </si>
  <si>
    <t>1 WCHS WCHR</t>
  </si>
  <si>
    <t>1 UMNR 4 YPTA 1 WCHR 1 WCHS</t>
  </si>
  <si>
    <t>5 WCHS 2 WCHR</t>
  </si>
  <si>
    <t>689/MCO(25) 755/CLE(14)</t>
  </si>
  <si>
    <t>1927*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</si>
</sst>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3" borderId="4" xfId="0" applyFill="1" applyBorder="1" applyProtection="1">
      <protection locked="0"/>
    </xf>
    <xf numFmtId="0" fontId="11" fillId="3" borderId="4" xfId="0" applyFont="1" applyFill="1" applyBorder="1" applyProtection="1">
      <protection locked="0"/>
    </xf>
    <xf numFmtId="0" fontId="9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0" borderId="16" xfId="0" applyBorder="1" applyProtection="1">
      <protection locked="0"/>
    </xf>
    <xf numFmtId="0" fontId="10" fillId="0" borderId="16" xfId="0" applyFon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18" fillId="2" borderId="4" xfId="0" applyFont="1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0" borderId="16" xfId="0" applyFont="1" applyBorder="1" applyProtection="1">
      <protection locked="0"/>
    </xf>
    <xf numFmtId="0" fontId="16" fillId="0" borderId="29" xfId="0" applyFont="1" applyBorder="1" applyProtection="1">
      <protection locked="0"/>
    </xf>
    <xf numFmtId="0" fontId="16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30" xfId="0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4" borderId="16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14" fillId="3" borderId="18" xfId="0" applyFont="1" applyFill="1" applyBorder="1" applyAlignment="1" applyProtection="1">
      <alignment readingOrder="1"/>
      <protection locked="0"/>
    </xf>
    <xf numFmtId="0" fontId="14" fillId="3" borderId="4" xfId="0" applyFont="1" applyFill="1" applyBorder="1" applyAlignment="1" applyProtection="1">
      <alignment readingOrder="1"/>
      <protection locked="0"/>
    </xf>
    <xf numFmtId="0" fontId="14" fillId="3" borderId="19" xfId="0" applyFont="1" applyFill="1" applyBorder="1" applyAlignment="1" applyProtection="1">
      <alignment readingOrder="1"/>
      <protection locked="0"/>
    </xf>
    <xf numFmtId="0" fontId="14" fillId="3" borderId="25" xfId="0" applyFont="1" applyFill="1" applyBorder="1" applyAlignment="1" applyProtection="1">
      <alignment readingOrder="1"/>
      <protection locked="0"/>
    </xf>
    <xf numFmtId="0" fontId="14" fillId="3" borderId="3" xfId="0" applyFont="1" applyFill="1" applyBorder="1" applyAlignment="1" applyProtection="1">
      <alignment readingOrder="1"/>
      <protection locked="0"/>
    </xf>
    <xf numFmtId="0" fontId="15" fillId="3" borderId="3" xfId="0" applyFont="1" applyFill="1" applyBorder="1" applyAlignment="1" applyProtection="1">
      <alignment readingOrder="1"/>
      <protection locked="0"/>
    </xf>
    <xf numFmtId="0" fontId="14" fillId="3" borderId="26" xfId="0" applyFont="1" applyFill="1" applyBorder="1" applyAlignment="1" applyProtection="1">
      <alignment readingOrder="1"/>
      <protection locked="0"/>
    </xf>
    <xf numFmtId="0" fontId="7" fillId="0" borderId="0" xfId="0" applyFont="1" applyProtection="1">
      <protection locked="0"/>
    </xf>
    <xf numFmtId="0" fontId="0" fillId="3" borderId="14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6" fillId="2" borderId="6" xfId="0" applyFont="1" applyFill="1" applyBorder="1" applyProtection="1">
      <protection locked="0"/>
    </xf>
    <xf numFmtId="0" fontId="6" fillId="2" borderId="7" xfId="0" applyFont="1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33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Protection="1">
      <protection locked="0"/>
    </xf>
    <xf numFmtId="0" fontId="16" fillId="3" borderId="4" xfId="0" applyFont="1" applyFill="1" applyBorder="1" applyProtection="1">
      <protection locked="0"/>
    </xf>
    <xf numFmtId="0" fontId="13" fillId="3" borderId="4" xfId="0" applyFon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0" fillId="3" borderId="28" xfId="0" applyFill="1" applyBorder="1" applyProtection="1"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27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0" fillId="3" borderId="16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5" fillId="3" borderId="9" xfId="0" applyFont="1" applyFill="1" applyBorder="1" applyAlignment="1" applyProtection="1">
      <alignment horizontal="center"/>
      <protection locked="0"/>
    </xf>
    <xf numFmtId="0" fontId="5" fillId="3" borderId="5" xfId="0" applyFont="1" applyFill="1" applyBorder="1" applyAlignment="1" applyProtection="1">
      <alignment horizontal="center"/>
      <protection locked="0"/>
    </xf>
    <xf numFmtId="0" fontId="12" fillId="3" borderId="1" xfId="0" applyFont="1" applyFill="1" applyBorder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0" fontId="7" fillId="3" borderId="0" xfId="0" applyFont="1" applyFill="1" applyBorder="1" applyProtection="1">
      <protection locked="0"/>
    </xf>
    <xf numFmtId="0" fontId="7" fillId="3" borderId="30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3" borderId="30" xfId="0" applyFill="1" applyBorder="1" applyProtection="1">
      <protection locked="0"/>
    </xf>
    <xf numFmtId="0" fontId="5" fillId="3" borderId="22" xfId="0" applyFont="1" applyFill="1" applyBorder="1" applyAlignment="1" applyProtection="1">
      <alignment horizontal="center"/>
      <protection locked="0"/>
    </xf>
    <xf numFmtId="0" fontId="5" fillId="3" borderId="28" xfId="0" applyFont="1" applyFill="1" applyBorder="1" applyAlignment="1" applyProtection="1">
      <alignment horizontal="center"/>
      <protection locked="0"/>
    </xf>
    <xf numFmtId="0" fontId="12" fillId="3" borderId="23" xfId="0" applyFont="1" applyFill="1" applyBorder="1" applyAlignment="1" applyProtection="1">
      <alignment horizontal="center"/>
      <protection locked="0"/>
    </xf>
    <xf numFmtId="0" fontId="12" fillId="3" borderId="24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Protection="1">
      <protection locked="0"/>
    </xf>
    <xf numFmtId="0" fontId="1" fillId="3" borderId="30" xfId="0" applyFont="1" applyFill="1" applyBorder="1" applyProtection="1">
      <protection locked="0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8" fillId="3" borderId="28" xfId="0" applyFont="1" applyFill="1" applyBorder="1" applyAlignment="1" applyProtection="1">
      <alignment horizontal="center"/>
      <protection locked="0"/>
    </xf>
    <xf numFmtId="0" fontId="8" fillId="3" borderId="4" xfId="0" applyFont="1" applyFill="1" applyBorder="1" applyProtection="1">
      <protection locked="0"/>
    </xf>
    <xf numFmtId="0" fontId="8" fillId="3" borderId="0" xfId="0" applyFont="1" applyFill="1" applyBorder="1" applyProtection="1">
      <protection locked="0"/>
    </xf>
    <xf numFmtId="164" fontId="8" fillId="3" borderId="16" xfId="0" applyNumberFormat="1" applyFont="1" applyFill="1" applyBorder="1" applyProtection="1">
      <protection locked="0"/>
    </xf>
    <xf numFmtId="0" fontId="4" fillId="5" borderId="11" xfId="0" applyFont="1" applyFill="1" applyBorder="1" applyAlignment="1" applyProtection="1">
      <alignment horizontal="center"/>
      <protection locked="0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32" xfId="0" applyFont="1" applyFill="1" applyBorder="1" applyAlignment="1" applyProtection="1">
      <alignment horizontal="center"/>
      <protection locked="0"/>
    </xf>
    <xf numFmtId="0" fontId="4" fillId="5" borderId="13" xfId="0" applyFont="1" applyFill="1" applyBorder="1" applyAlignment="1" applyProtection="1">
      <alignment horizontal="center"/>
      <protection locked="0"/>
    </xf>
    <xf numFmtId="0" fontId="7" fillId="5" borderId="20" xfId="0" applyFont="1" applyFill="1" applyBorder="1" applyProtection="1">
      <protection locked="0"/>
    </xf>
    <xf numFmtId="0" fontId="0" fillId="5" borderId="20" xfId="0" applyFill="1" applyBorder="1" applyProtection="1">
      <protection locked="0"/>
    </xf>
    <xf numFmtId="0" fontId="0" fillId="5" borderId="21" xfId="0" applyFill="1" applyBorder="1" applyProtection="1">
      <protection locked="0"/>
    </xf>
    <xf numFmtId="0" fontId="8" fillId="2" borderId="6" xfId="0" applyFont="1" applyFill="1" applyBorder="1" applyAlignment="1" applyProtection="1">
      <alignment horizontal="center"/>
    </xf>
    <xf numFmtId="0" fontId="8" fillId="2" borderId="27" xfId="0" applyFont="1" applyFill="1" applyBorder="1" applyAlignment="1" applyProtection="1">
      <alignment horizontal="center"/>
    </xf>
    <xf numFmtId="0" fontId="8" fillId="2" borderId="7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8" fillId="2" borderId="10" xfId="0" applyFont="1" applyFill="1" applyBorder="1" applyAlignment="1" applyProtection="1">
      <alignment horizontal="center"/>
    </xf>
    <xf numFmtId="0" fontId="8" fillId="2" borderId="22" xfId="0" applyFont="1" applyFill="1" applyBorder="1" applyAlignment="1" applyProtection="1">
      <alignment horizontal="center"/>
    </xf>
    <xf numFmtId="0" fontId="8" fillId="2" borderId="28" xfId="0" applyFont="1" applyFill="1" applyBorder="1" applyAlignment="1" applyProtection="1">
      <alignment horizontal="center"/>
    </xf>
    <xf numFmtId="0" fontId="8" fillId="2" borderId="23" xfId="0" applyFont="1" applyFill="1" applyBorder="1" applyAlignment="1" applyProtection="1">
      <alignment horizontal="center"/>
    </xf>
    <xf numFmtId="0" fontId="8" fillId="2" borderId="36" xfId="0" applyFont="1" applyFill="1" applyBorder="1" applyAlignment="1" applyProtection="1">
      <alignment horizontal="center"/>
    </xf>
    <xf numFmtId="0" fontId="8" fillId="2" borderId="37" xfId="0" applyFont="1" applyFill="1" applyBorder="1" applyAlignment="1" applyProtection="1">
      <alignment horizontal="center"/>
    </xf>
    <xf numFmtId="0" fontId="0" fillId="2" borderId="38" xfId="0" applyFill="1" applyBorder="1" applyProtection="1"/>
    <xf numFmtId="0" fontId="0" fillId="2" borderId="39" xfId="0" applyFill="1" applyBorder="1" applyProtection="1"/>
    <xf numFmtId="0" fontId="0" fillId="2" borderId="40" xfId="0" applyFill="1" applyBorder="1" applyProtection="1"/>
    <xf numFmtId="0" fontId="8" fillId="2" borderId="38" xfId="0" applyFont="1" applyFill="1" applyBorder="1" applyProtection="1"/>
    <xf numFmtId="0" fontId="8" fillId="2" borderId="39" xfId="0" applyFont="1" applyFill="1" applyBorder="1" applyAlignment="1" applyProtection="1">
      <alignment horizontal="center"/>
    </xf>
    <xf numFmtId="0" fontId="15" fillId="3" borderId="26" xfId="0" applyFont="1" applyFill="1" applyBorder="1" applyAlignment="1" applyProtection="1">
      <alignment readingOrder="1"/>
      <protection locked="0"/>
    </xf>
    <xf numFmtId="0" fontId="7" fillId="3" borderId="14" xfId="0" applyFont="1" applyFill="1" applyBorder="1" applyProtection="1">
      <protection locked="0"/>
    </xf>
    <xf numFmtId="0" fontId="15" fillId="3" borderId="18" xfId="0" applyFont="1" applyFill="1" applyBorder="1" applyAlignment="1" applyProtection="1">
      <alignment readingOrder="1"/>
      <protection locked="0"/>
    </xf>
    <xf numFmtId="0" fontId="15" fillId="3" borderId="4" xfId="0" applyFont="1" applyFill="1" applyBorder="1" applyAlignment="1" applyProtection="1">
      <alignment readingOrder="1"/>
      <protection locked="0"/>
    </xf>
    <xf numFmtId="0" fontId="15" fillId="3" borderId="19" xfId="0" applyFont="1" applyFill="1" applyBorder="1" applyAlignment="1" applyProtection="1">
      <alignment readingOrder="1"/>
      <protection locked="0"/>
    </xf>
    <xf numFmtId="0" fontId="0" fillId="3" borderId="41" xfId="0" applyFill="1" applyBorder="1" applyProtection="1">
      <protection locked="0"/>
    </xf>
    <xf numFmtId="0" fontId="0" fillId="3" borderId="42" xfId="0" applyFill="1" applyBorder="1" applyProtection="1">
      <protection locked="0"/>
    </xf>
    <xf numFmtId="0" fontId="0" fillId="3" borderId="43" xfId="0" applyFill="1" applyBorder="1" applyProtection="1">
      <protection locked="0"/>
    </xf>
    <xf numFmtId="0" fontId="14" fillId="3" borderId="44" xfId="0" applyFont="1" applyFill="1" applyBorder="1" applyAlignment="1" applyProtection="1">
      <alignment readingOrder="1"/>
      <protection locked="0"/>
    </xf>
    <xf numFmtId="0" fontId="15" fillId="3" borderId="44" xfId="0" applyFont="1" applyFill="1" applyBorder="1" applyAlignment="1" applyProtection="1">
      <alignment readingOrder="1"/>
      <protection locked="0"/>
    </xf>
    <xf numFmtId="0" fontId="0" fillId="3" borderId="45" xfId="0" applyFill="1" applyBorder="1" applyProtection="1">
      <protection locked="0"/>
    </xf>
    <xf numFmtId="0" fontId="4" fillId="4" borderId="46" xfId="0" applyFont="1" applyFill="1" applyBorder="1" applyAlignment="1" applyProtection="1">
      <alignment horizontal="center"/>
      <protection locked="0"/>
    </xf>
    <xf numFmtId="0" fontId="4" fillId="4" borderId="17" xfId="0" applyFont="1" applyFill="1" applyBorder="1" applyAlignment="1" applyProtection="1">
      <alignment horizontal="center"/>
      <protection locked="0"/>
    </xf>
    <xf numFmtId="0" fontId="4" fillId="3" borderId="1" xfId="0" quotePrefix="1" applyFont="1" applyFill="1" applyBorder="1" applyAlignment="1" applyProtection="1">
      <alignment horizontal="center"/>
      <protection locked="0"/>
    </xf>
    <xf numFmtId="0" fontId="12" fillId="3" borderId="23" xfId="0" quotePrefix="1" applyFont="1" applyFill="1" applyBorder="1" applyAlignment="1" applyProtection="1">
      <alignment horizontal="center"/>
      <protection locked="0"/>
    </xf>
    <xf numFmtId="20" fontId="4" fillId="3" borderId="1" xfId="0" applyNumberFormat="1" applyFont="1" applyFill="1" applyBorder="1" applyAlignment="1" applyProtection="1">
      <alignment horizontal="center"/>
      <protection locked="0"/>
    </xf>
    <xf numFmtId="0" fontId="0" fillId="0" borderId="16" xfId="0" applyBorder="1" applyAlignment="1" applyProtection="1">
      <protection locked="0"/>
    </xf>
    <xf numFmtId="0" fontId="0" fillId="0" borderId="1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0776-DE69-4205-BBC2-232376C86B45}">
  <sheetPr>
    <pageSetUpPr fitToPage="1"/>
  </sheetPr>
  <dimension ref="A1:R79"/>
  <sheetViews>
    <sheetView tabSelected="1" view="pageBreakPreview" topLeftCell="A49" zoomScaleNormal="100" zoomScaleSheetLayoutView="100" workbookViewId="0">
      <selection activeCell="C73" sqref="C73"/>
    </sheetView>
  </sheetViews>
  <sheetFormatPr defaultRowHeight="15" x14ac:dyDescent="0.25"/>
  <cols>
    <col min="1" max="2" width="12.7109375" style="7" customWidth="1"/>
    <col min="3" max="3" width="11.85546875" style="7" customWidth="1"/>
    <col min="4" max="4" width="11.28515625" style="7" customWidth="1"/>
    <col min="5" max="6" width="12.7109375" style="7" customWidth="1"/>
    <col min="7" max="8" width="13.28515625" style="7" customWidth="1"/>
    <col min="9" max="10" width="12.7109375" style="7" customWidth="1"/>
    <col min="11" max="11" width="13.5703125" style="7" customWidth="1"/>
    <col min="12" max="12" width="22.7109375" style="7" customWidth="1"/>
    <col min="13" max="13" width="17.7109375" style="7" customWidth="1"/>
    <col min="14" max="15" width="9.140625" style="7"/>
    <col min="16" max="16" width="12.7109375" style="7" customWidth="1"/>
    <col min="17" max="16384" width="9.140625" style="7"/>
  </cols>
  <sheetData>
    <row r="1" spans="1:14" ht="26.25" x14ac:dyDescent="0.4">
      <c r="A1" s="3" t="s">
        <v>27</v>
      </c>
      <c r="B1" s="4"/>
      <c r="C1" s="5"/>
      <c r="D1" s="6"/>
      <c r="E1" s="80">
        <v>45139</v>
      </c>
      <c r="G1" s="8"/>
      <c r="H1" s="9"/>
      <c r="I1" s="9"/>
      <c r="J1" s="10"/>
      <c r="K1" s="11"/>
      <c r="L1" s="122" t="s">
        <v>47</v>
      </c>
      <c r="M1" s="123"/>
    </row>
    <row r="2" spans="1:14" ht="15.75" thickBot="1" x14ac:dyDescent="0.3">
      <c r="A2" s="12" t="s">
        <v>32</v>
      </c>
      <c r="B2" s="13"/>
      <c r="C2" s="13" t="s">
        <v>30</v>
      </c>
      <c r="D2" s="13"/>
      <c r="E2" s="13"/>
      <c r="F2" s="14"/>
      <c r="G2" s="14"/>
      <c r="H2" s="14"/>
      <c r="I2" s="14"/>
      <c r="J2" s="14"/>
      <c r="K2" s="14"/>
      <c r="L2" s="14"/>
      <c r="M2" s="15"/>
    </row>
    <row r="3" spans="1:14" s="18" customFormat="1" ht="18.95" customHeight="1" x14ac:dyDescent="0.3">
      <c r="A3" s="88" t="s">
        <v>2</v>
      </c>
      <c r="B3" s="89" t="s">
        <v>9</v>
      </c>
      <c r="C3" s="90" t="s">
        <v>3</v>
      </c>
      <c r="D3" s="90" t="s">
        <v>4</v>
      </c>
      <c r="E3" s="90" t="s">
        <v>5</v>
      </c>
      <c r="F3" s="90" t="s">
        <v>0</v>
      </c>
      <c r="G3" s="90" t="s">
        <v>6</v>
      </c>
      <c r="H3" s="91" t="s">
        <v>7</v>
      </c>
      <c r="I3" s="16" t="s">
        <v>1</v>
      </c>
      <c r="J3" s="17" t="s">
        <v>31</v>
      </c>
      <c r="K3" s="17"/>
      <c r="L3" s="117" t="s">
        <v>49</v>
      </c>
      <c r="M3" s="118" t="s">
        <v>48</v>
      </c>
    </row>
    <row r="4" spans="1:14" ht="18.95" customHeight="1" x14ac:dyDescent="0.3">
      <c r="A4" s="92">
        <f t="shared" ref="A4:D8" si="0">A48</f>
        <v>261</v>
      </c>
      <c r="B4" s="93" t="str">
        <f t="shared" si="0"/>
        <v>MAD</v>
      </c>
      <c r="C4" s="94">
        <f t="shared" si="0"/>
        <v>1334</v>
      </c>
      <c r="D4" s="94" t="str">
        <f t="shared" si="0"/>
        <v>C1</v>
      </c>
      <c r="E4" s="94">
        <f t="shared" ref="E4:E8" si="1">E48-F48</f>
        <v>80</v>
      </c>
      <c r="F4" s="94">
        <f t="shared" ref="F4:F8" si="2">H48</f>
        <v>77</v>
      </c>
      <c r="G4" s="94">
        <f t="shared" ref="G4:G8" si="3">F48</f>
        <v>144</v>
      </c>
      <c r="H4" s="95">
        <f t="shared" ref="H4:H8" si="4">SUM(G48-H48)</f>
        <v>150</v>
      </c>
      <c r="I4" s="19" t="s">
        <v>85</v>
      </c>
      <c r="J4" s="20"/>
      <c r="K4" s="20"/>
      <c r="L4" s="114" t="s">
        <v>86</v>
      </c>
      <c r="M4" s="21"/>
    </row>
    <row r="5" spans="1:14" ht="18.95" customHeight="1" x14ac:dyDescent="0.3">
      <c r="A5" s="92">
        <f t="shared" si="0"/>
        <v>123</v>
      </c>
      <c r="B5" s="93" t="str">
        <f t="shared" si="0"/>
        <v>LHR</v>
      </c>
      <c r="C5" s="94">
        <f t="shared" si="0"/>
        <v>1345</v>
      </c>
      <c r="D5" s="94" t="str">
        <f t="shared" si="0"/>
        <v>C8</v>
      </c>
      <c r="E5" s="94">
        <f t="shared" si="1"/>
        <v>81</v>
      </c>
      <c r="F5" s="94">
        <f t="shared" si="2"/>
        <v>87</v>
      </c>
      <c r="G5" s="94">
        <f t="shared" si="3"/>
        <v>81</v>
      </c>
      <c r="H5" s="95">
        <f t="shared" si="4"/>
        <v>89</v>
      </c>
      <c r="I5" s="19" t="s">
        <v>87</v>
      </c>
      <c r="J5" s="20"/>
      <c r="K5" s="20"/>
      <c r="L5" s="114" t="s">
        <v>88</v>
      </c>
      <c r="M5" s="21"/>
    </row>
    <row r="6" spans="1:14" ht="18.95" customHeight="1" x14ac:dyDescent="0.3">
      <c r="A6" s="92">
        <f t="shared" si="0"/>
        <v>991</v>
      </c>
      <c r="B6" s="93" t="str">
        <f t="shared" si="0"/>
        <v>BCN</v>
      </c>
      <c r="C6" s="94">
        <f t="shared" si="0"/>
        <v>1405</v>
      </c>
      <c r="D6" s="94" t="str">
        <f t="shared" si="0"/>
        <v>C5</v>
      </c>
      <c r="E6" s="94">
        <f t="shared" si="1"/>
        <v>106</v>
      </c>
      <c r="F6" s="94">
        <f t="shared" si="2"/>
        <v>115</v>
      </c>
      <c r="G6" s="94">
        <f t="shared" si="3"/>
        <v>169</v>
      </c>
      <c r="H6" s="95">
        <f t="shared" si="4"/>
        <v>181</v>
      </c>
      <c r="I6" s="19" t="s">
        <v>89</v>
      </c>
      <c r="J6" s="20"/>
      <c r="K6" s="20"/>
      <c r="L6" s="114" t="s">
        <v>90</v>
      </c>
      <c r="M6" s="21"/>
    </row>
    <row r="7" spans="1:14" ht="18.95" customHeight="1" x14ac:dyDescent="0.3">
      <c r="A7" s="92">
        <f t="shared" si="0"/>
        <v>951</v>
      </c>
      <c r="B7" s="93" t="str">
        <f t="shared" si="0"/>
        <v>BRU</v>
      </c>
      <c r="C7" s="94">
        <f>C51</f>
        <v>1429</v>
      </c>
      <c r="D7" s="94" t="str">
        <f t="shared" si="0"/>
        <v>C4</v>
      </c>
      <c r="E7" s="94">
        <f t="shared" si="1"/>
        <v>125</v>
      </c>
      <c r="F7" s="94">
        <f t="shared" si="2"/>
        <v>172</v>
      </c>
      <c r="G7" s="94">
        <f t="shared" si="3"/>
        <v>220</v>
      </c>
      <c r="H7" s="95">
        <f t="shared" si="4"/>
        <v>294</v>
      </c>
      <c r="I7" s="19" t="s">
        <v>91</v>
      </c>
      <c r="J7" s="20"/>
      <c r="K7" s="20"/>
      <c r="L7" s="114" t="s">
        <v>92</v>
      </c>
      <c r="M7" s="21"/>
    </row>
    <row r="8" spans="1:14" ht="18.95" customHeight="1" x14ac:dyDescent="0.3">
      <c r="A8" s="92">
        <f t="shared" si="0"/>
        <v>885</v>
      </c>
      <c r="B8" s="93" t="str">
        <f t="shared" si="0"/>
        <v>FCO</v>
      </c>
      <c r="C8" s="94">
        <f t="shared" si="0"/>
        <v>1424</v>
      </c>
      <c r="D8" s="94" t="str">
        <f t="shared" si="0"/>
        <v>C12</v>
      </c>
      <c r="E8" s="94">
        <f t="shared" si="1"/>
        <v>135</v>
      </c>
      <c r="F8" s="94">
        <f t="shared" si="2"/>
        <v>136</v>
      </c>
      <c r="G8" s="94">
        <f t="shared" si="3"/>
        <v>140</v>
      </c>
      <c r="H8" s="95">
        <f t="shared" si="4"/>
        <v>121</v>
      </c>
      <c r="I8" s="19" t="s">
        <v>93</v>
      </c>
      <c r="J8" s="20"/>
      <c r="K8" s="20"/>
      <c r="L8" s="114" t="s">
        <v>94</v>
      </c>
      <c r="M8" s="21"/>
    </row>
    <row r="9" spans="1:14" ht="18.95" customHeight="1" x14ac:dyDescent="0.3">
      <c r="A9" s="92">
        <f t="shared" ref="A9:D11" si="5">A53</f>
        <v>947</v>
      </c>
      <c r="B9" s="93" t="str">
        <f t="shared" si="5"/>
        <v>AMS</v>
      </c>
      <c r="C9" s="94">
        <f t="shared" si="5"/>
        <v>1435</v>
      </c>
      <c r="D9" s="94" t="str">
        <f t="shared" si="5"/>
        <v>C6</v>
      </c>
      <c r="E9" s="94">
        <f t="shared" ref="E9:E11" si="6">E53-F53</f>
        <v>120</v>
      </c>
      <c r="F9" s="94">
        <f t="shared" ref="F9:F11" si="7">H53</f>
        <v>110</v>
      </c>
      <c r="G9" s="94">
        <f t="shared" ref="G9:G11" si="8">F53</f>
        <v>104</v>
      </c>
      <c r="H9" s="95">
        <f t="shared" ref="H9:H11" si="9">SUM(G53-H53)</f>
        <v>84</v>
      </c>
      <c r="I9" s="19" t="s">
        <v>95</v>
      </c>
      <c r="J9" s="20"/>
      <c r="K9" s="20"/>
      <c r="L9" s="114" t="s">
        <v>96</v>
      </c>
      <c r="M9" s="21"/>
    </row>
    <row r="10" spans="1:14" ht="18.95" customHeight="1" x14ac:dyDescent="0.3">
      <c r="A10" s="92">
        <f t="shared" si="5"/>
        <v>1567</v>
      </c>
      <c r="B10" s="93" t="str">
        <f t="shared" si="5"/>
        <v>MEX</v>
      </c>
      <c r="C10" s="94">
        <f t="shared" si="5"/>
        <v>1430</v>
      </c>
      <c r="D10" s="94" t="str">
        <f t="shared" si="5"/>
        <v>C9</v>
      </c>
      <c r="E10" s="94">
        <f t="shared" si="6"/>
        <v>117</v>
      </c>
      <c r="F10" s="94">
        <f t="shared" si="7"/>
        <v>129</v>
      </c>
      <c r="G10" s="94">
        <f t="shared" si="8"/>
        <v>30</v>
      </c>
      <c r="H10" s="95">
        <f t="shared" si="9"/>
        <v>26</v>
      </c>
      <c r="I10" s="19" t="s">
        <v>123</v>
      </c>
      <c r="J10" s="20"/>
      <c r="K10" s="20"/>
      <c r="L10" s="114" t="s">
        <v>96</v>
      </c>
      <c r="M10" s="21"/>
    </row>
    <row r="11" spans="1:14" ht="18.95" customHeight="1" x14ac:dyDescent="0.3">
      <c r="A11" s="92">
        <f t="shared" si="5"/>
        <v>975</v>
      </c>
      <c r="B11" s="93" t="str">
        <f t="shared" si="5"/>
        <v>GVA</v>
      </c>
      <c r="C11" s="94">
        <f t="shared" si="5"/>
        <v>1441</v>
      </c>
      <c r="D11" s="94" t="str">
        <f t="shared" si="5"/>
        <v>C3</v>
      </c>
      <c r="E11" s="94">
        <f t="shared" si="6"/>
        <v>67</v>
      </c>
      <c r="F11" s="94">
        <f t="shared" si="7"/>
        <v>66</v>
      </c>
      <c r="G11" s="94">
        <f t="shared" si="8"/>
        <v>94</v>
      </c>
      <c r="H11" s="95">
        <f t="shared" si="9"/>
        <v>83</v>
      </c>
      <c r="I11" s="19" t="s">
        <v>97</v>
      </c>
      <c r="J11" s="20"/>
      <c r="K11" s="20"/>
      <c r="L11" s="114" t="s">
        <v>96</v>
      </c>
      <c r="M11" s="21"/>
    </row>
    <row r="12" spans="1:14" ht="18.95" customHeight="1" x14ac:dyDescent="0.3">
      <c r="A12" s="92">
        <f t="shared" ref="A12:D21" si="10">A56</f>
        <v>914</v>
      </c>
      <c r="B12" s="93" t="str">
        <f t="shared" si="10"/>
        <v>CDG</v>
      </c>
      <c r="C12" s="94">
        <f t="shared" si="10"/>
        <v>1454</v>
      </c>
      <c r="D12" s="94" t="str">
        <f t="shared" si="10"/>
        <v>C2</v>
      </c>
      <c r="E12" s="94">
        <f t="shared" ref="E12:E21" si="11">E56-F56</f>
        <v>129</v>
      </c>
      <c r="F12" s="94">
        <f t="shared" ref="F12:F21" si="12">H56</f>
        <v>150</v>
      </c>
      <c r="G12" s="94">
        <f t="shared" ref="G12:G21" si="13">F56</f>
        <v>146</v>
      </c>
      <c r="H12" s="95">
        <f t="shared" ref="H12:H21" si="14">SUM(G56-H56)</f>
        <v>130</v>
      </c>
      <c r="I12" s="19" t="s">
        <v>98</v>
      </c>
      <c r="J12" s="20"/>
      <c r="K12" s="20"/>
      <c r="L12" s="114" t="s">
        <v>99</v>
      </c>
      <c r="M12" s="21"/>
    </row>
    <row r="13" spans="1:14" ht="18.95" customHeight="1" x14ac:dyDescent="0.3">
      <c r="A13" s="92">
        <f t="shared" si="10"/>
        <v>943</v>
      </c>
      <c r="B13" s="93" t="str">
        <f t="shared" si="10"/>
        <v>LIS</v>
      </c>
      <c r="C13" s="94">
        <f t="shared" si="10"/>
        <v>1512</v>
      </c>
      <c r="D13" s="94" t="str">
        <f t="shared" si="10"/>
        <v>C8</v>
      </c>
      <c r="E13" s="94">
        <f t="shared" si="11"/>
        <v>63</v>
      </c>
      <c r="F13" s="94">
        <f t="shared" si="12"/>
        <v>52</v>
      </c>
      <c r="G13" s="94">
        <f t="shared" si="13"/>
        <v>163</v>
      </c>
      <c r="H13" s="95">
        <f t="shared" si="14"/>
        <v>140</v>
      </c>
      <c r="I13" s="19" t="s">
        <v>100</v>
      </c>
      <c r="J13" s="20"/>
      <c r="K13" s="20"/>
      <c r="L13" s="114" t="s">
        <v>101</v>
      </c>
      <c r="M13" s="21"/>
    </row>
    <row r="14" spans="1:14" ht="18.95" customHeight="1" x14ac:dyDescent="0.3">
      <c r="A14" s="92">
        <f t="shared" si="10"/>
        <v>919</v>
      </c>
      <c r="B14" s="93" t="str">
        <f t="shared" si="10"/>
        <v>LHR</v>
      </c>
      <c r="C14" s="94">
        <f t="shared" si="10"/>
        <v>1527</v>
      </c>
      <c r="D14" s="94" t="str">
        <f t="shared" si="10"/>
        <v>C1</v>
      </c>
      <c r="E14" s="94">
        <f t="shared" si="11"/>
        <v>149</v>
      </c>
      <c r="F14" s="94">
        <f t="shared" si="12"/>
        <v>169</v>
      </c>
      <c r="G14" s="94">
        <f t="shared" si="13"/>
        <v>126</v>
      </c>
      <c r="H14" s="95">
        <f t="shared" si="14"/>
        <v>129</v>
      </c>
      <c r="I14" s="19" t="s">
        <v>102</v>
      </c>
      <c r="J14" s="20"/>
      <c r="K14" s="20"/>
      <c r="L14" s="114" t="s">
        <v>96</v>
      </c>
      <c r="M14" s="21"/>
    </row>
    <row r="15" spans="1:14" ht="18.95" customHeight="1" x14ac:dyDescent="0.3">
      <c r="A15" s="96">
        <f t="shared" si="10"/>
        <v>983</v>
      </c>
      <c r="B15" s="97" t="str">
        <f t="shared" si="10"/>
        <v>ATH</v>
      </c>
      <c r="C15" s="98">
        <f t="shared" si="10"/>
        <v>1527</v>
      </c>
      <c r="D15" s="98" t="str">
        <f t="shared" si="10"/>
        <v>C12</v>
      </c>
      <c r="E15" s="94">
        <f t="shared" si="11"/>
        <v>118</v>
      </c>
      <c r="F15" s="94">
        <f t="shared" si="12"/>
        <v>127</v>
      </c>
      <c r="G15" s="98">
        <f t="shared" si="13"/>
        <v>122</v>
      </c>
      <c r="H15" s="95">
        <f t="shared" si="14"/>
        <v>135</v>
      </c>
      <c r="I15" s="22" t="s">
        <v>103</v>
      </c>
      <c r="J15" s="19"/>
      <c r="K15" s="20"/>
      <c r="L15" s="20" t="s">
        <v>104</v>
      </c>
      <c r="M15" s="114"/>
      <c r="N15" s="21" t="s">
        <v>8</v>
      </c>
    </row>
    <row r="16" spans="1:14" ht="18.95" customHeight="1" x14ac:dyDescent="0.3">
      <c r="A16" s="96">
        <f t="shared" si="10"/>
        <v>1694</v>
      </c>
      <c r="B16" s="97" t="str">
        <f t="shared" si="10"/>
        <v>CUN</v>
      </c>
      <c r="C16" s="98" t="str">
        <f t="shared" si="10"/>
        <v>1526*</v>
      </c>
      <c r="D16" s="98" t="str">
        <f t="shared" si="10"/>
        <v>C11</v>
      </c>
      <c r="E16" s="94">
        <f t="shared" si="11"/>
        <v>101</v>
      </c>
      <c r="F16" s="94">
        <f t="shared" si="12"/>
        <v>75</v>
      </c>
      <c r="G16" s="98">
        <f t="shared" si="13"/>
        <v>75</v>
      </c>
      <c r="H16" s="95">
        <f t="shared" si="14"/>
        <v>64</v>
      </c>
      <c r="I16" s="22" t="s">
        <v>124</v>
      </c>
      <c r="J16" s="23"/>
      <c r="K16" s="24"/>
      <c r="L16" s="115" t="s">
        <v>105</v>
      </c>
      <c r="M16" s="25"/>
    </row>
    <row r="17" spans="1:13" ht="18.95" customHeight="1" x14ac:dyDescent="0.3">
      <c r="A17" s="96">
        <f t="shared" si="10"/>
        <v>979</v>
      </c>
      <c r="B17" s="97" t="str">
        <f t="shared" si="10"/>
        <v>EDI</v>
      </c>
      <c r="C17" s="98">
        <f t="shared" si="10"/>
        <v>1537</v>
      </c>
      <c r="D17" s="98" t="str">
        <f t="shared" si="10"/>
        <v>C7</v>
      </c>
      <c r="E17" s="94">
        <f t="shared" si="11"/>
        <v>70</v>
      </c>
      <c r="F17" s="94">
        <f t="shared" si="12"/>
        <v>86</v>
      </c>
      <c r="G17" s="98">
        <f t="shared" si="13"/>
        <v>98</v>
      </c>
      <c r="H17" s="95">
        <f t="shared" si="14"/>
        <v>99</v>
      </c>
      <c r="I17" s="22" t="s">
        <v>106</v>
      </c>
      <c r="J17" s="23"/>
      <c r="K17" s="24"/>
      <c r="L17" s="115" t="s">
        <v>96</v>
      </c>
      <c r="M17" s="25"/>
    </row>
    <row r="18" spans="1:13" ht="18.95" customHeight="1" x14ac:dyDescent="0.3">
      <c r="A18" s="96">
        <f t="shared" si="10"/>
        <v>53</v>
      </c>
      <c r="B18" s="97" t="str">
        <f t="shared" si="10"/>
        <v>ZRH</v>
      </c>
      <c r="C18" s="98">
        <f t="shared" si="10"/>
        <v>1544</v>
      </c>
      <c r="D18" s="98" t="str">
        <f t="shared" si="10"/>
        <v>C5</v>
      </c>
      <c r="E18" s="94">
        <f t="shared" si="11"/>
        <v>96</v>
      </c>
      <c r="F18" s="94">
        <f t="shared" si="12"/>
        <v>105</v>
      </c>
      <c r="G18" s="98">
        <f t="shared" si="13"/>
        <v>65</v>
      </c>
      <c r="H18" s="95">
        <f t="shared" si="14"/>
        <v>68</v>
      </c>
      <c r="I18" s="22" t="s">
        <v>107</v>
      </c>
      <c r="J18" s="23"/>
      <c r="K18" s="24"/>
      <c r="L18" s="115" t="s">
        <v>96</v>
      </c>
      <c r="M18" s="25"/>
    </row>
    <row r="19" spans="1:13" ht="18.95" customHeight="1" x14ac:dyDescent="0.3">
      <c r="A19" s="96">
        <f t="shared" si="10"/>
        <v>235</v>
      </c>
      <c r="B19" s="97" t="str">
        <f t="shared" si="10"/>
        <v>BER</v>
      </c>
      <c r="C19" s="98">
        <f t="shared" si="10"/>
        <v>1526</v>
      </c>
      <c r="D19" s="98" t="str">
        <f t="shared" si="10"/>
        <v>C6</v>
      </c>
      <c r="E19" s="94">
        <f t="shared" si="11"/>
        <v>79</v>
      </c>
      <c r="F19" s="94">
        <f t="shared" si="12"/>
        <v>86</v>
      </c>
      <c r="G19" s="98">
        <f t="shared" si="13"/>
        <v>143</v>
      </c>
      <c r="H19" s="95">
        <f t="shared" si="14"/>
        <v>118</v>
      </c>
      <c r="I19" s="22" t="s">
        <v>108</v>
      </c>
      <c r="J19" s="23"/>
      <c r="K19" s="24"/>
      <c r="L19" s="115" t="s">
        <v>96</v>
      </c>
      <c r="M19" s="25"/>
    </row>
    <row r="20" spans="1:13" ht="18.95" customHeight="1" x14ac:dyDescent="0.3">
      <c r="A20" s="96">
        <f t="shared" si="10"/>
        <v>1614</v>
      </c>
      <c r="B20" s="97" t="str">
        <f t="shared" si="10"/>
        <v>PUJ</v>
      </c>
      <c r="C20" s="98" t="str">
        <f t="shared" si="10"/>
        <v>1537*</v>
      </c>
      <c r="D20" s="98" t="str">
        <f t="shared" si="10"/>
        <v>C9</v>
      </c>
      <c r="E20" s="94">
        <f t="shared" si="11"/>
        <v>154</v>
      </c>
      <c r="F20" s="94">
        <f t="shared" si="12"/>
        <v>116</v>
      </c>
      <c r="G20" s="98">
        <f t="shared" si="13"/>
        <v>23</v>
      </c>
      <c r="H20" s="95">
        <f t="shared" si="14"/>
        <v>12</v>
      </c>
      <c r="I20" s="22" t="s">
        <v>107</v>
      </c>
      <c r="J20" s="23"/>
      <c r="K20" s="24"/>
      <c r="L20" s="115" t="s">
        <v>96</v>
      </c>
      <c r="M20" s="25"/>
    </row>
    <row r="21" spans="1:13" ht="18.95" customHeight="1" x14ac:dyDescent="0.3">
      <c r="A21" s="96">
        <f t="shared" si="10"/>
        <v>109</v>
      </c>
      <c r="B21" s="97" t="str">
        <f t="shared" si="10"/>
        <v>MUC</v>
      </c>
      <c r="C21" s="98">
        <f t="shared" si="10"/>
        <v>1551</v>
      </c>
      <c r="D21" s="98" t="str">
        <f t="shared" si="10"/>
        <v>C3</v>
      </c>
      <c r="E21" s="94">
        <f t="shared" si="11"/>
        <v>136</v>
      </c>
      <c r="F21" s="94">
        <f t="shared" si="12"/>
        <v>144</v>
      </c>
      <c r="G21" s="98">
        <f t="shared" si="13"/>
        <v>132</v>
      </c>
      <c r="H21" s="95">
        <f t="shared" si="14"/>
        <v>125</v>
      </c>
      <c r="I21" s="22" t="s">
        <v>109</v>
      </c>
      <c r="J21" s="23"/>
      <c r="K21" s="24"/>
      <c r="L21" s="115" t="s">
        <v>96</v>
      </c>
      <c r="M21" s="25"/>
    </row>
    <row r="22" spans="1:13" ht="18.95" customHeight="1" x14ac:dyDescent="0.3">
      <c r="A22" s="96">
        <f t="shared" ref="A22:D22" si="15">A66</f>
        <v>988</v>
      </c>
      <c r="B22" s="97" t="str">
        <f t="shared" si="15"/>
        <v>FRA</v>
      </c>
      <c r="C22" s="98">
        <f t="shared" si="15"/>
        <v>1553</v>
      </c>
      <c r="D22" s="98" t="str">
        <f t="shared" si="15"/>
        <v>C2</v>
      </c>
      <c r="E22" s="94">
        <f t="shared" ref="E22" si="16">E66-F66</f>
        <v>159</v>
      </c>
      <c r="F22" s="94">
        <f t="shared" ref="F22" si="17">H66</f>
        <v>209</v>
      </c>
      <c r="G22" s="98">
        <f t="shared" ref="G22" si="18">F66</f>
        <v>191</v>
      </c>
      <c r="H22" s="95">
        <f t="shared" ref="H22" si="19">SUM(G66-H66)</f>
        <v>209</v>
      </c>
      <c r="I22" s="22" t="s">
        <v>110</v>
      </c>
      <c r="J22" s="23"/>
      <c r="K22" s="24"/>
      <c r="L22" s="115" t="s">
        <v>111</v>
      </c>
      <c r="M22" s="25"/>
    </row>
    <row r="23" spans="1:13" ht="18.95" customHeight="1" x14ac:dyDescent="0.3">
      <c r="A23" s="96">
        <f t="shared" ref="A23:D24" si="20">A67</f>
        <v>804</v>
      </c>
      <c r="B23" s="97" t="str">
        <f t="shared" si="20"/>
        <v>HND</v>
      </c>
      <c r="C23" s="98">
        <f t="shared" si="20"/>
        <v>1701</v>
      </c>
      <c r="D23" s="98" t="str">
        <f t="shared" si="20"/>
        <v>C1</v>
      </c>
      <c r="E23" s="94">
        <f>E67-F67</f>
        <v>175</v>
      </c>
      <c r="F23" s="94">
        <f>H67</f>
        <v>258</v>
      </c>
      <c r="G23" s="98">
        <f>F67</f>
        <v>100</v>
      </c>
      <c r="H23" s="95">
        <f>SUM(G67-H67)</f>
        <v>131</v>
      </c>
      <c r="I23" s="22" t="s">
        <v>112</v>
      </c>
      <c r="J23" s="23"/>
      <c r="K23" s="24"/>
      <c r="L23" s="115" t="s">
        <v>96</v>
      </c>
      <c r="M23" s="25"/>
    </row>
    <row r="24" spans="1:13" ht="18.95" customHeight="1" x14ac:dyDescent="0.3">
      <c r="A24" s="96">
        <f t="shared" si="20"/>
        <v>229</v>
      </c>
      <c r="B24" s="97" t="str">
        <f t="shared" si="20"/>
        <v>DUB</v>
      </c>
      <c r="C24" s="98">
        <f t="shared" si="20"/>
        <v>1515</v>
      </c>
      <c r="D24" s="98" t="str">
        <f t="shared" si="20"/>
        <v>D32</v>
      </c>
      <c r="E24" s="94" t="s">
        <v>39</v>
      </c>
      <c r="F24" s="94" t="s">
        <v>39</v>
      </c>
      <c r="G24" s="98" t="s">
        <v>39</v>
      </c>
      <c r="H24" s="95">
        <f>SUM(G68-H68)</f>
        <v>117</v>
      </c>
      <c r="I24" s="22" t="s">
        <v>113</v>
      </c>
      <c r="J24" s="23"/>
      <c r="K24" s="24"/>
      <c r="L24" s="115" t="s">
        <v>114</v>
      </c>
      <c r="M24" s="25"/>
    </row>
    <row r="25" spans="1:13" ht="18.95" customHeight="1" x14ac:dyDescent="0.3">
      <c r="A25" s="96">
        <f t="shared" ref="A25:D25" si="21">A69</f>
        <v>2281</v>
      </c>
      <c r="B25" s="97" t="str">
        <f t="shared" si="21"/>
        <v>NAS</v>
      </c>
      <c r="C25" s="98" t="str">
        <f t="shared" si="21"/>
        <v>NO OP</v>
      </c>
      <c r="D25" s="98">
        <f t="shared" si="21"/>
        <v>0</v>
      </c>
      <c r="E25" s="94" t="s">
        <v>39</v>
      </c>
      <c r="F25" s="94" t="s">
        <v>39</v>
      </c>
      <c r="G25" s="98" t="s">
        <v>39</v>
      </c>
      <c r="H25" s="95">
        <f t="shared" ref="H25:H28" si="22">SUM(G69-H69)</f>
        <v>0</v>
      </c>
      <c r="I25" s="22"/>
      <c r="J25" s="23"/>
      <c r="K25" s="24"/>
      <c r="L25" s="115"/>
      <c r="M25" s="25"/>
    </row>
    <row r="26" spans="1:13" ht="18.95" customHeight="1" x14ac:dyDescent="0.3">
      <c r="A26" s="96">
        <f t="shared" ref="A26:D26" si="23">A70</f>
        <v>1648</v>
      </c>
      <c r="B26" s="97" t="str">
        <f t="shared" si="23"/>
        <v>AUA</v>
      </c>
      <c r="C26" s="98" t="str">
        <f t="shared" si="23"/>
        <v>2046*</v>
      </c>
      <c r="D26" s="98" t="str">
        <f t="shared" si="23"/>
        <v>D6</v>
      </c>
      <c r="E26" s="94" t="s">
        <v>39</v>
      </c>
      <c r="F26" s="94" t="s">
        <v>39</v>
      </c>
      <c r="G26" s="98" t="s">
        <v>39</v>
      </c>
      <c r="H26" s="95">
        <f t="shared" si="22"/>
        <v>0</v>
      </c>
      <c r="I26" s="22" t="s">
        <v>128</v>
      </c>
      <c r="J26" s="23"/>
      <c r="K26" s="24"/>
      <c r="L26" s="115" t="s">
        <v>96</v>
      </c>
      <c r="M26" s="25"/>
    </row>
    <row r="27" spans="1:13" ht="18.95" customHeight="1" x14ac:dyDescent="0.3">
      <c r="A27" s="96">
        <f t="shared" ref="A27:D27" si="24">A71</f>
        <v>0</v>
      </c>
      <c r="B27" s="97">
        <f t="shared" si="24"/>
        <v>0</v>
      </c>
      <c r="C27" s="98">
        <f t="shared" si="24"/>
        <v>0</v>
      </c>
      <c r="D27" s="98">
        <f t="shared" si="24"/>
        <v>0</v>
      </c>
      <c r="E27" s="94">
        <f t="shared" ref="E27:E32" si="25">E71-F71</f>
        <v>0</v>
      </c>
      <c r="F27" s="94">
        <f t="shared" ref="F27:F32" si="26">H71</f>
        <v>0</v>
      </c>
      <c r="G27" s="98">
        <f t="shared" ref="G27:G28" si="27">F71</f>
        <v>0</v>
      </c>
      <c r="H27" s="95">
        <f t="shared" si="22"/>
        <v>0</v>
      </c>
      <c r="I27" s="19"/>
      <c r="J27" s="20"/>
      <c r="K27" s="24"/>
      <c r="L27" s="115"/>
      <c r="M27" s="25"/>
    </row>
    <row r="28" spans="1:13" ht="18.95" customHeight="1" x14ac:dyDescent="0.3">
      <c r="A28" s="96">
        <f t="shared" ref="A28:D28" si="28">A72</f>
        <v>331</v>
      </c>
      <c r="B28" s="97" t="str">
        <f t="shared" si="28"/>
        <v>CDG</v>
      </c>
      <c r="C28" s="98" t="str">
        <f t="shared" si="28"/>
        <v>1927*</v>
      </c>
      <c r="D28" s="98" t="str">
        <f t="shared" si="28"/>
        <v>C5</v>
      </c>
      <c r="E28" s="94">
        <f t="shared" si="25"/>
        <v>275</v>
      </c>
      <c r="F28" s="94">
        <f t="shared" si="26"/>
        <v>293</v>
      </c>
      <c r="G28" s="98">
        <f t="shared" si="27"/>
        <v>0</v>
      </c>
      <c r="H28" s="95">
        <f t="shared" si="22"/>
        <v>0</v>
      </c>
      <c r="I28" s="22" t="s">
        <v>129</v>
      </c>
      <c r="J28" s="23"/>
      <c r="K28" s="24"/>
      <c r="L28" s="115" t="s">
        <v>115</v>
      </c>
      <c r="M28" s="25"/>
    </row>
    <row r="29" spans="1:13" ht="18.95" customHeight="1" x14ac:dyDescent="0.3">
      <c r="A29" s="96">
        <f t="shared" ref="A29:D29" si="29">A73</f>
        <v>933</v>
      </c>
      <c r="B29" s="97" t="str">
        <f t="shared" si="29"/>
        <v>FRA</v>
      </c>
      <c r="C29" s="98" t="str">
        <f t="shared" si="29"/>
        <v>2000*</v>
      </c>
      <c r="D29" s="98" t="str">
        <f t="shared" si="29"/>
        <v>C3</v>
      </c>
      <c r="E29" s="94">
        <f t="shared" si="25"/>
        <v>236</v>
      </c>
      <c r="F29" s="94">
        <f t="shared" si="26"/>
        <v>299</v>
      </c>
      <c r="G29" s="98">
        <f t="shared" ref="G29:G34" si="30">F73</f>
        <v>0</v>
      </c>
      <c r="H29" s="95">
        <f t="shared" ref="H29:H34" si="31">SUM(G73-H73)</f>
        <v>0</v>
      </c>
      <c r="I29" s="22" t="s">
        <v>130</v>
      </c>
      <c r="J29" s="23"/>
      <c r="K29" s="24"/>
      <c r="L29" s="115" t="s">
        <v>131</v>
      </c>
      <c r="M29" s="25"/>
    </row>
    <row r="30" spans="1:13" ht="18.95" customHeight="1" x14ac:dyDescent="0.3">
      <c r="A30" s="96">
        <f t="shared" ref="A30:D31" si="32">A74</f>
        <v>925</v>
      </c>
      <c r="B30" s="97" t="str">
        <f t="shared" si="32"/>
        <v>LHR</v>
      </c>
      <c r="C30" s="98" t="str">
        <f t="shared" si="32"/>
        <v>2003*</v>
      </c>
      <c r="D30" s="98" t="str">
        <f t="shared" si="32"/>
        <v>C7</v>
      </c>
      <c r="E30" s="94">
        <f t="shared" si="25"/>
        <v>143</v>
      </c>
      <c r="F30" s="94">
        <f t="shared" si="26"/>
        <v>91</v>
      </c>
      <c r="G30" s="98">
        <f t="shared" si="30"/>
        <v>0</v>
      </c>
      <c r="H30" s="95">
        <f t="shared" si="31"/>
        <v>0</v>
      </c>
      <c r="I30" s="23" t="s">
        <v>116</v>
      </c>
      <c r="J30" s="23"/>
      <c r="K30" s="24"/>
      <c r="L30" s="115" t="s">
        <v>117</v>
      </c>
      <c r="M30" s="25"/>
    </row>
    <row r="31" spans="1:13" ht="18.95" customHeight="1" x14ac:dyDescent="0.3">
      <c r="A31" s="96">
        <f t="shared" si="32"/>
        <v>1133</v>
      </c>
      <c r="B31" s="97" t="str">
        <f t="shared" si="32"/>
        <v>CUN</v>
      </c>
      <c r="C31" s="98" t="str">
        <f t="shared" si="32"/>
        <v>2030*</v>
      </c>
      <c r="D31" s="98" t="str">
        <f t="shared" si="32"/>
        <v>C1</v>
      </c>
      <c r="E31" s="94">
        <f t="shared" si="25"/>
        <v>174</v>
      </c>
      <c r="F31" s="94">
        <f t="shared" si="26"/>
        <v>132</v>
      </c>
      <c r="G31" s="98">
        <f t="shared" si="30"/>
        <v>0</v>
      </c>
      <c r="H31" s="95">
        <f t="shared" si="31"/>
        <v>0</v>
      </c>
      <c r="I31" s="23" t="s">
        <v>118</v>
      </c>
      <c r="J31" s="23"/>
      <c r="K31" s="24"/>
      <c r="L31" s="115" t="s">
        <v>119</v>
      </c>
      <c r="M31" s="25"/>
    </row>
    <row r="32" spans="1:13" ht="18.95" customHeight="1" x14ac:dyDescent="0.3">
      <c r="A32" s="96">
        <f>A76</f>
        <v>0</v>
      </c>
      <c r="B32" s="97">
        <f>B76</f>
        <v>0</v>
      </c>
      <c r="C32" s="98">
        <f>C76</f>
        <v>0</v>
      </c>
      <c r="D32" s="98">
        <f>D76</f>
        <v>0</v>
      </c>
      <c r="E32" s="94">
        <f t="shared" si="25"/>
        <v>0</v>
      </c>
      <c r="F32" s="94">
        <f t="shared" si="26"/>
        <v>0</v>
      </c>
      <c r="G32" s="98">
        <f t="shared" si="30"/>
        <v>0</v>
      </c>
      <c r="H32" s="95">
        <f t="shared" si="31"/>
        <v>0</v>
      </c>
      <c r="I32" s="23"/>
      <c r="J32" s="23"/>
      <c r="K32" s="24"/>
      <c r="L32" s="115"/>
      <c r="M32" s="25"/>
    </row>
    <row r="33" spans="1:13" s="26" customFormat="1" ht="18.95" customHeight="1" x14ac:dyDescent="0.3">
      <c r="A33" s="92">
        <f t="shared" ref="A33:D33" si="33">A77</f>
        <v>0</v>
      </c>
      <c r="B33" s="94">
        <f t="shared" si="33"/>
        <v>0</v>
      </c>
      <c r="C33" s="94">
        <f t="shared" si="33"/>
        <v>0</v>
      </c>
      <c r="D33" s="94">
        <f t="shared" si="33"/>
        <v>0</v>
      </c>
      <c r="E33" s="94">
        <f t="shared" ref="E33" si="34">E77-F77</f>
        <v>0</v>
      </c>
      <c r="F33" s="94">
        <f t="shared" ref="F33" si="35">H77</f>
        <v>0</v>
      </c>
      <c r="G33" s="94">
        <f t="shared" si="30"/>
        <v>0</v>
      </c>
      <c r="H33" s="95">
        <f t="shared" si="31"/>
        <v>0</v>
      </c>
      <c r="I33" s="24"/>
      <c r="J33" s="24"/>
      <c r="K33" s="24"/>
      <c r="L33" s="115"/>
      <c r="M33" s="106"/>
    </row>
    <row r="34" spans="1:13" s="26" customFormat="1" ht="18.95" customHeight="1" x14ac:dyDescent="0.3">
      <c r="A34" s="92">
        <f>A78</f>
        <v>0</v>
      </c>
      <c r="B34" s="94">
        <f>B78</f>
        <v>0</v>
      </c>
      <c r="C34" s="94">
        <f>C78</f>
        <v>0</v>
      </c>
      <c r="D34" s="94">
        <f>D78</f>
        <v>0</v>
      </c>
      <c r="E34" s="94">
        <f>E78-F78</f>
        <v>0</v>
      </c>
      <c r="F34" s="94">
        <f>H78</f>
        <v>0</v>
      </c>
      <c r="G34" s="94">
        <f t="shared" si="30"/>
        <v>0</v>
      </c>
      <c r="H34" s="95">
        <f t="shared" si="31"/>
        <v>0</v>
      </c>
      <c r="I34" s="108"/>
      <c r="J34" s="109"/>
      <c r="K34" s="109"/>
      <c r="L34" s="115"/>
      <c r="M34" s="110"/>
    </row>
    <row r="35" spans="1:13" ht="18.95" customHeight="1" thickBot="1" x14ac:dyDescent="0.35">
      <c r="A35" s="101" t="s">
        <v>8</v>
      </c>
      <c r="B35" s="102"/>
      <c r="C35" s="103"/>
      <c r="D35" s="104" t="s">
        <v>15</v>
      </c>
      <c r="E35" s="99">
        <f>SUM(E4:E34)</f>
        <v>3088</v>
      </c>
      <c r="F35" s="99">
        <f>SUM(F4:F33)</f>
        <v>3284</v>
      </c>
      <c r="G35" s="105">
        <f>SUM(G4:G33)+G45</f>
        <v>2796</v>
      </c>
      <c r="H35" s="100">
        <f>SUM(H4:H33)+H45</f>
        <v>2978</v>
      </c>
      <c r="I35" s="111"/>
      <c r="J35" s="112"/>
      <c r="K35" s="112"/>
      <c r="L35" s="116"/>
      <c r="M35" s="113"/>
    </row>
    <row r="36" spans="1:13" ht="18.95" customHeight="1" x14ac:dyDescent="0.3">
      <c r="A36" s="29" t="s">
        <v>40</v>
      </c>
      <c r="B36" s="30"/>
      <c r="C36" s="31"/>
      <c r="D36" s="32"/>
      <c r="E36" s="29" t="s">
        <v>41</v>
      </c>
      <c r="F36" s="31"/>
      <c r="G36" s="31"/>
      <c r="H36" s="33"/>
      <c r="I36" s="27"/>
      <c r="J36" s="107"/>
      <c r="K36" s="27"/>
      <c r="L36" s="27"/>
      <c r="M36" s="28"/>
    </row>
    <row r="37" spans="1:13" ht="18.95" customHeight="1" x14ac:dyDescent="0.25">
      <c r="A37" s="35" t="s">
        <v>23</v>
      </c>
      <c r="B37" s="36" t="s">
        <v>24</v>
      </c>
      <c r="C37" s="36" t="s">
        <v>25</v>
      </c>
      <c r="D37" s="37" t="s">
        <v>26</v>
      </c>
      <c r="E37" s="35" t="s">
        <v>23</v>
      </c>
      <c r="F37" s="36" t="s">
        <v>24</v>
      </c>
      <c r="G37" s="36" t="s">
        <v>25</v>
      </c>
      <c r="H37" s="38" t="s">
        <v>26</v>
      </c>
      <c r="I37" s="1"/>
      <c r="J37" s="1"/>
      <c r="K37" s="1"/>
      <c r="L37" s="1"/>
      <c r="M37" s="34"/>
    </row>
    <row r="38" spans="1:13" ht="18.95" customHeight="1" x14ac:dyDescent="0.25">
      <c r="A38" s="41"/>
      <c r="B38" s="119"/>
      <c r="C38" s="39"/>
      <c r="D38" s="40"/>
      <c r="E38" s="41"/>
      <c r="F38" s="121"/>
      <c r="G38" s="39"/>
      <c r="H38" s="42"/>
      <c r="I38" s="2"/>
      <c r="J38" s="1"/>
      <c r="K38" s="1"/>
      <c r="L38" s="1"/>
      <c r="M38" s="34"/>
    </row>
    <row r="39" spans="1:13" ht="18.95" customHeight="1" x14ac:dyDescent="0.25">
      <c r="A39" s="41" t="s">
        <v>122</v>
      </c>
      <c r="B39" s="39">
        <v>2020</v>
      </c>
      <c r="C39" s="39"/>
      <c r="D39" s="40"/>
      <c r="E39" s="41" t="s">
        <v>120</v>
      </c>
      <c r="F39" s="39">
        <v>1427</v>
      </c>
      <c r="G39" s="39">
        <v>116</v>
      </c>
      <c r="H39" s="42">
        <v>117</v>
      </c>
      <c r="I39" s="43"/>
      <c r="J39" s="1"/>
      <c r="K39" s="1"/>
      <c r="L39" s="1"/>
      <c r="M39" s="34"/>
    </row>
    <row r="40" spans="1:13" ht="18.95" customHeight="1" x14ac:dyDescent="0.25">
      <c r="A40" s="41" t="s">
        <v>50</v>
      </c>
      <c r="B40" s="39">
        <v>1452</v>
      </c>
      <c r="C40" s="39">
        <v>2</v>
      </c>
      <c r="D40" s="40">
        <v>2</v>
      </c>
      <c r="E40" s="41" t="s">
        <v>63</v>
      </c>
      <c r="F40" s="39">
        <v>1414</v>
      </c>
      <c r="G40" s="39">
        <v>92</v>
      </c>
      <c r="H40" s="42">
        <v>113</v>
      </c>
      <c r="I40" s="2"/>
      <c r="J40" s="2"/>
      <c r="K40" s="44"/>
      <c r="L40" s="1"/>
      <c r="M40" s="34"/>
    </row>
    <row r="41" spans="1:13" ht="18.95" customHeight="1" x14ac:dyDescent="0.25">
      <c r="A41" s="41" t="s">
        <v>53</v>
      </c>
      <c r="B41" s="39">
        <v>2042</v>
      </c>
      <c r="C41" s="39">
        <v>15</v>
      </c>
      <c r="D41" s="40">
        <v>21</v>
      </c>
      <c r="E41" s="41" t="s">
        <v>58</v>
      </c>
      <c r="F41" s="39" t="s">
        <v>81</v>
      </c>
      <c r="G41" s="39"/>
      <c r="H41" s="42"/>
      <c r="I41" s="1"/>
      <c r="J41" s="1"/>
      <c r="K41" s="45"/>
      <c r="L41" s="1"/>
      <c r="M41" s="34"/>
    </row>
    <row r="42" spans="1:13" ht="18.95" customHeight="1" x14ac:dyDescent="0.3">
      <c r="A42" s="41" t="s">
        <v>59</v>
      </c>
      <c r="B42" s="39">
        <v>1605</v>
      </c>
      <c r="C42" s="39"/>
      <c r="D42" s="40"/>
      <c r="E42" s="41" t="s">
        <v>56</v>
      </c>
      <c r="F42" s="39">
        <v>1530</v>
      </c>
      <c r="G42" s="39">
        <v>60</v>
      </c>
      <c r="H42" s="42">
        <v>66</v>
      </c>
      <c r="I42" s="78"/>
      <c r="J42" s="1"/>
      <c r="K42" s="1"/>
      <c r="L42" s="1"/>
      <c r="M42" s="34"/>
    </row>
    <row r="43" spans="1:13" ht="18.95" customHeight="1" x14ac:dyDescent="0.3">
      <c r="A43" s="41" t="s">
        <v>51</v>
      </c>
      <c r="B43" s="39">
        <v>1356</v>
      </c>
      <c r="C43" s="39">
        <v>4</v>
      </c>
      <c r="D43" s="40">
        <v>6</v>
      </c>
      <c r="E43" s="41" t="s">
        <v>57</v>
      </c>
      <c r="F43" s="39">
        <v>1628</v>
      </c>
      <c r="G43" s="39">
        <v>162</v>
      </c>
      <c r="H43" s="42">
        <v>177</v>
      </c>
      <c r="I43" s="78"/>
      <c r="J43" s="1"/>
      <c r="K43" s="1"/>
      <c r="L43" s="1"/>
      <c r="M43" s="34"/>
    </row>
    <row r="44" spans="1:13" ht="18.95" customHeight="1" x14ac:dyDescent="0.25">
      <c r="A44" s="41" t="s">
        <v>46</v>
      </c>
      <c r="B44" s="39">
        <v>1506</v>
      </c>
      <c r="C44" s="39">
        <v>28</v>
      </c>
      <c r="D44" s="40">
        <v>23</v>
      </c>
      <c r="E44" s="41"/>
      <c r="F44" s="119"/>
      <c r="G44" s="39"/>
      <c r="H44" s="42"/>
      <c r="I44" s="1"/>
      <c r="J44" s="1"/>
      <c r="K44" s="1"/>
      <c r="L44" s="1"/>
      <c r="M44" s="34"/>
    </row>
    <row r="45" spans="1:13" ht="18.95" customHeight="1" thickBot="1" x14ac:dyDescent="0.3">
      <c r="A45" s="81"/>
      <c r="B45" s="82" t="s">
        <v>28</v>
      </c>
      <c r="C45" s="82">
        <f>SUM(C38:C44)</f>
        <v>49</v>
      </c>
      <c r="D45" s="83">
        <f>SUM(D38:D44)</f>
        <v>52</v>
      </c>
      <c r="E45" s="81"/>
      <c r="F45" s="82" t="s">
        <v>28</v>
      </c>
      <c r="G45" s="82">
        <f>SUM(G38:G44)</f>
        <v>430</v>
      </c>
      <c r="H45" s="84">
        <f>SUM(H38:H44)</f>
        <v>473</v>
      </c>
      <c r="I45" s="85"/>
      <c r="J45" s="86"/>
      <c r="K45" s="86"/>
      <c r="L45" s="86"/>
      <c r="M45" s="87"/>
    </row>
    <row r="46" spans="1:13" ht="18.95" customHeight="1" thickBot="1" x14ac:dyDescent="0.3">
      <c r="A46" s="47" t="s">
        <v>33</v>
      </c>
      <c r="B46" s="31">
        <f ca="1">+B42:B46</f>
        <v>0</v>
      </c>
      <c r="C46" s="31"/>
      <c r="D46" s="31"/>
      <c r="E46" s="48" t="s">
        <v>17</v>
      </c>
      <c r="F46" s="48" t="s">
        <v>21</v>
      </c>
      <c r="G46" s="49" t="s">
        <v>22</v>
      </c>
      <c r="H46" s="50" t="s">
        <v>22</v>
      </c>
      <c r="I46" s="46"/>
      <c r="J46" s="46"/>
      <c r="K46" s="46"/>
      <c r="L46" s="46"/>
      <c r="M46" s="51"/>
    </row>
    <row r="47" spans="1:13" ht="18.95" customHeight="1" x14ac:dyDescent="0.25">
      <c r="A47" s="52" t="s">
        <v>2</v>
      </c>
      <c r="B47" s="53" t="s">
        <v>9</v>
      </c>
      <c r="C47" s="54" t="s">
        <v>3</v>
      </c>
      <c r="D47" s="54" t="s">
        <v>4</v>
      </c>
      <c r="E47" s="54" t="s">
        <v>16</v>
      </c>
      <c r="F47" s="54" t="s">
        <v>20</v>
      </c>
      <c r="G47" s="54" t="s">
        <v>18</v>
      </c>
      <c r="H47" s="55" t="s">
        <v>19</v>
      </c>
      <c r="I47" s="56"/>
      <c r="J47" s="56"/>
      <c r="K47" s="56"/>
      <c r="L47" s="56"/>
      <c r="M47" s="57"/>
    </row>
    <row r="48" spans="1:13" ht="18.95" customHeight="1" x14ac:dyDescent="0.3">
      <c r="A48" s="58">
        <v>261</v>
      </c>
      <c r="B48" s="59" t="s">
        <v>64</v>
      </c>
      <c r="C48" s="76">
        <v>1334</v>
      </c>
      <c r="D48" s="70" t="s">
        <v>69</v>
      </c>
      <c r="E48" s="70">
        <v>224</v>
      </c>
      <c r="F48" s="70">
        <v>144</v>
      </c>
      <c r="G48" s="70">
        <v>227</v>
      </c>
      <c r="H48" s="71">
        <v>77</v>
      </c>
      <c r="I48" s="61"/>
      <c r="J48" s="62" t="s">
        <v>8</v>
      </c>
      <c r="K48" s="62"/>
      <c r="L48" s="62"/>
      <c r="M48" s="63"/>
    </row>
    <row r="49" spans="1:18" ht="18.95" customHeight="1" x14ac:dyDescent="0.3">
      <c r="A49" s="58">
        <v>123</v>
      </c>
      <c r="B49" s="59" t="s">
        <v>10</v>
      </c>
      <c r="C49" s="76">
        <v>1345</v>
      </c>
      <c r="D49" s="70" t="s">
        <v>78</v>
      </c>
      <c r="E49" s="70">
        <v>162</v>
      </c>
      <c r="F49" s="70">
        <v>81</v>
      </c>
      <c r="G49" s="70">
        <v>176</v>
      </c>
      <c r="H49" s="71">
        <v>87</v>
      </c>
      <c r="I49" s="61"/>
      <c r="J49" s="62" t="s">
        <v>8</v>
      </c>
      <c r="K49" s="62"/>
      <c r="L49" s="62"/>
      <c r="M49" s="63"/>
    </row>
    <row r="50" spans="1:18" ht="18.95" customHeight="1" x14ac:dyDescent="0.3">
      <c r="A50" s="58">
        <v>991</v>
      </c>
      <c r="B50" s="59" t="s">
        <v>65</v>
      </c>
      <c r="C50" s="76">
        <v>1405</v>
      </c>
      <c r="D50" s="60" t="s">
        <v>75</v>
      </c>
      <c r="E50" s="70">
        <v>275</v>
      </c>
      <c r="F50" s="70">
        <v>169</v>
      </c>
      <c r="G50" s="70">
        <v>296</v>
      </c>
      <c r="H50" s="71">
        <v>115</v>
      </c>
      <c r="I50" s="79" t="s">
        <v>42</v>
      </c>
      <c r="J50" s="62"/>
      <c r="K50" s="62"/>
      <c r="L50" s="62"/>
      <c r="M50" s="63"/>
      <c r="Q50" s="7" t="s">
        <v>8</v>
      </c>
    </row>
    <row r="51" spans="1:18" ht="18.95" customHeight="1" x14ac:dyDescent="0.3">
      <c r="A51" s="68">
        <v>951</v>
      </c>
      <c r="B51" s="69" t="s">
        <v>11</v>
      </c>
      <c r="C51" s="77">
        <v>1429</v>
      </c>
      <c r="D51" s="70" t="s">
        <v>71</v>
      </c>
      <c r="E51" s="70">
        <v>345</v>
      </c>
      <c r="F51" s="70">
        <v>220</v>
      </c>
      <c r="G51" s="70">
        <v>466</v>
      </c>
      <c r="H51" s="71">
        <v>172</v>
      </c>
      <c r="I51" s="61"/>
      <c r="J51" s="64"/>
      <c r="K51" s="62"/>
      <c r="L51" s="62"/>
      <c r="M51" s="63"/>
      <c r="R51" s="7" t="s">
        <v>8</v>
      </c>
    </row>
    <row r="52" spans="1:18" ht="18.95" customHeight="1" x14ac:dyDescent="0.3">
      <c r="A52" s="58">
        <v>885</v>
      </c>
      <c r="B52" s="59" t="s">
        <v>45</v>
      </c>
      <c r="C52" s="76">
        <v>1424</v>
      </c>
      <c r="D52" s="70" t="s">
        <v>72</v>
      </c>
      <c r="E52" s="120">
        <v>275</v>
      </c>
      <c r="F52" s="70">
        <v>140</v>
      </c>
      <c r="G52" s="70">
        <v>257</v>
      </c>
      <c r="H52" s="71">
        <v>136</v>
      </c>
      <c r="I52" s="61"/>
      <c r="J52" s="62" t="s">
        <v>35</v>
      </c>
      <c r="K52" s="62"/>
      <c r="L52" s="62"/>
      <c r="M52" s="63"/>
    </row>
    <row r="53" spans="1:18" ht="18.95" customHeight="1" x14ac:dyDescent="0.3">
      <c r="A53" s="58">
        <v>947</v>
      </c>
      <c r="B53" s="59" t="s">
        <v>60</v>
      </c>
      <c r="C53" s="76">
        <v>1435</v>
      </c>
      <c r="D53" s="70" t="s">
        <v>73</v>
      </c>
      <c r="E53" s="70">
        <v>224</v>
      </c>
      <c r="F53" s="70">
        <v>104</v>
      </c>
      <c r="G53" s="70">
        <v>194</v>
      </c>
      <c r="H53" s="71">
        <v>110</v>
      </c>
      <c r="I53" s="61"/>
      <c r="J53" s="62"/>
      <c r="K53" s="62"/>
      <c r="L53" s="62"/>
      <c r="M53" s="63"/>
    </row>
    <row r="54" spans="1:18" ht="18.95" customHeight="1" x14ac:dyDescent="0.3">
      <c r="A54" s="58">
        <v>1567</v>
      </c>
      <c r="B54" s="59" t="s">
        <v>29</v>
      </c>
      <c r="C54" s="76">
        <v>1430</v>
      </c>
      <c r="D54" s="70" t="s">
        <v>74</v>
      </c>
      <c r="E54" s="70">
        <v>147</v>
      </c>
      <c r="F54" s="70">
        <v>30</v>
      </c>
      <c r="G54" s="70">
        <v>155</v>
      </c>
      <c r="H54" s="71">
        <v>129</v>
      </c>
      <c r="I54" s="61"/>
      <c r="J54" s="62"/>
      <c r="K54" s="62"/>
      <c r="L54" s="62"/>
      <c r="M54" s="63"/>
    </row>
    <row r="55" spans="1:18" ht="18.95" customHeight="1" x14ac:dyDescent="0.3">
      <c r="A55" s="58">
        <v>975</v>
      </c>
      <c r="B55" s="59" t="s">
        <v>54</v>
      </c>
      <c r="C55" s="76">
        <v>1441</v>
      </c>
      <c r="D55" s="70" t="s">
        <v>70</v>
      </c>
      <c r="E55" s="70">
        <v>161</v>
      </c>
      <c r="F55" s="70">
        <v>94</v>
      </c>
      <c r="G55" s="70">
        <v>149</v>
      </c>
      <c r="H55" s="71">
        <v>66</v>
      </c>
      <c r="I55" s="61"/>
      <c r="J55" s="62"/>
      <c r="K55" s="62"/>
      <c r="L55" s="62"/>
      <c r="M55" s="63"/>
    </row>
    <row r="56" spans="1:18" ht="18.95" customHeight="1" x14ac:dyDescent="0.3">
      <c r="A56" s="68">
        <v>914</v>
      </c>
      <c r="B56" s="69" t="s">
        <v>38</v>
      </c>
      <c r="C56" s="77">
        <v>1454</v>
      </c>
      <c r="D56" s="70" t="s">
        <v>76</v>
      </c>
      <c r="E56" s="70">
        <v>275</v>
      </c>
      <c r="F56" s="70">
        <v>146</v>
      </c>
      <c r="G56" s="70">
        <v>280</v>
      </c>
      <c r="H56" s="71">
        <v>150</v>
      </c>
      <c r="I56" s="61"/>
      <c r="J56" s="62"/>
      <c r="K56" s="62"/>
      <c r="L56" s="62"/>
      <c r="M56" s="63"/>
    </row>
    <row r="57" spans="1:18" ht="18.95" customHeight="1" x14ac:dyDescent="0.3">
      <c r="A57" s="58">
        <v>943</v>
      </c>
      <c r="B57" s="59" t="s">
        <v>62</v>
      </c>
      <c r="C57" s="76">
        <v>1512</v>
      </c>
      <c r="D57" s="70" t="s">
        <v>78</v>
      </c>
      <c r="E57" s="70">
        <v>226</v>
      </c>
      <c r="F57" s="70">
        <v>163</v>
      </c>
      <c r="G57" s="70">
        <v>192</v>
      </c>
      <c r="H57" s="71">
        <v>52</v>
      </c>
      <c r="I57" s="61"/>
      <c r="J57" s="62"/>
      <c r="K57" s="62">
        <v>988</v>
      </c>
      <c r="L57" s="62"/>
      <c r="M57" s="63"/>
    </row>
    <row r="58" spans="1:18" ht="18.95" customHeight="1" x14ac:dyDescent="0.3">
      <c r="A58" s="68">
        <v>919</v>
      </c>
      <c r="B58" s="69" t="s">
        <v>10</v>
      </c>
      <c r="C58" s="77">
        <v>1527</v>
      </c>
      <c r="D58" s="70" t="s">
        <v>69</v>
      </c>
      <c r="E58" s="70">
        <v>275</v>
      </c>
      <c r="F58" s="70">
        <v>126</v>
      </c>
      <c r="G58" s="70">
        <v>298</v>
      </c>
      <c r="H58" s="71">
        <v>169</v>
      </c>
      <c r="I58" s="61"/>
      <c r="J58" s="65" t="s">
        <v>36</v>
      </c>
      <c r="K58" s="66"/>
      <c r="L58" s="66"/>
      <c r="M58" s="67"/>
    </row>
    <row r="59" spans="1:18" ht="18.95" customHeight="1" x14ac:dyDescent="0.3">
      <c r="A59" s="58">
        <v>983</v>
      </c>
      <c r="B59" s="59" t="s">
        <v>67</v>
      </c>
      <c r="C59" s="76">
        <v>1527</v>
      </c>
      <c r="D59" s="70" t="s">
        <v>72</v>
      </c>
      <c r="E59" s="58">
        <v>240</v>
      </c>
      <c r="F59" s="59">
        <v>122</v>
      </c>
      <c r="G59" s="76">
        <v>262</v>
      </c>
      <c r="H59" s="70">
        <v>127</v>
      </c>
      <c r="I59" s="70"/>
      <c r="J59" s="70"/>
      <c r="K59" s="70"/>
      <c r="L59" s="71"/>
      <c r="M59" s="73"/>
    </row>
    <row r="60" spans="1:18" ht="18.95" customHeight="1" x14ac:dyDescent="0.3">
      <c r="A60" s="58">
        <v>1694</v>
      </c>
      <c r="B60" s="59" t="s">
        <v>34</v>
      </c>
      <c r="C60" s="76" t="s">
        <v>126</v>
      </c>
      <c r="D60" s="70" t="s">
        <v>79</v>
      </c>
      <c r="E60" s="70">
        <v>176</v>
      </c>
      <c r="F60" s="70">
        <v>75</v>
      </c>
      <c r="G60" s="70">
        <v>139</v>
      </c>
      <c r="H60" s="71">
        <v>75</v>
      </c>
      <c r="I60" s="61"/>
      <c r="J60" s="72"/>
      <c r="K60" s="72"/>
      <c r="L60" s="72"/>
      <c r="M60" s="73"/>
    </row>
    <row r="61" spans="1:18" ht="18.95" customHeight="1" x14ac:dyDescent="0.3">
      <c r="A61" s="58">
        <v>979</v>
      </c>
      <c r="B61" s="59" t="s">
        <v>66</v>
      </c>
      <c r="C61" s="76">
        <v>1537</v>
      </c>
      <c r="D61" s="70" t="s">
        <v>68</v>
      </c>
      <c r="E61" s="70">
        <v>168</v>
      </c>
      <c r="F61" s="70">
        <v>98</v>
      </c>
      <c r="G61" s="70">
        <v>185</v>
      </c>
      <c r="H61" s="71">
        <v>86</v>
      </c>
      <c r="I61" s="61"/>
      <c r="J61" s="72"/>
      <c r="K61" s="72" t="s">
        <v>37</v>
      </c>
      <c r="L61" s="72"/>
      <c r="M61" s="73"/>
    </row>
    <row r="62" spans="1:18" ht="18.95" customHeight="1" x14ac:dyDescent="0.3">
      <c r="A62" s="68">
        <v>53</v>
      </c>
      <c r="B62" s="69" t="s">
        <v>13</v>
      </c>
      <c r="C62" s="77">
        <v>1544</v>
      </c>
      <c r="D62" s="60" t="s">
        <v>75</v>
      </c>
      <c r="E62" s="70">
        <v>161</v>
      </c>
      <c r="F62" s="70">
        <v>65</v>
      </c>
      <c r="G62" s="70">
        <v>173</v>
      </c>
      <c r="H62" s="71">
        <v>105</v>
      </c>
      <c r="I62" s="61"/>
      <c r="J62" s="61"/>
      <c r="K62" s="61"/>
      <c r="L62" s="61"/>
      <c r="M62" s="67"/>
    </row>
    <row r="63" spans="1:18" ht="18.95" customHeight="1" x14ac:dyDescent="0.3">
      <c r="A63" s="58">
        <v>235</v>
      </c>
      <c r="B63" s="59" t="s">
        <v>80</v>
      </c>
      <c r="C63" s="76">
        <v>1526</v>
      </c>
      <c r="D63" s="70" t="s">
        <v>73</v>
      </c>
      <c r="E63" s="70">
        <v>222</v>
      </c>
      <c r="F63" s="70">
        <v>143</v>
      </c>
      <c r="G63" s="70">
        <v>204</v>
      </c>
      <c r="H63" s="71">
        <v>86</v>
      </c>
      <c r="I63" s="61"/>
      <c r="J63" s="61"/>
      <c r="K63" s="61"/>
      <c r="L63" s="61"/>
      <c r="M63" s="67"/>
    </row>
    <row r="64" spans="1:18" ht="18.95" customHeight="1" x14ac:dyDescent="0.3">
      <c r="A64" s="68">
        <v>1614</v>
      </c>
      <c r="B64" s="69" t="s">
        <v>43</v>
      </c>
      <c r="C64" s="77" t="s">
        <v>125</v>
      </c>
      <c r="D64" s="60" t="s">
        <v>74</v>
      </c>
      <c r="E64" s="70">
        <v>177</v>
      </c>
      <c r="F64" s="70">
        <v>23</v>
      </c>
      <c r="G64" s="70">
        <v>128</v>
      </c>
      <c r="H64" s="71">
        <v>116</v>
      </c>
      <c r="I64" s="61"/>
      <c r="J64" s="61"/>
      <c r="K64" s="61"/>
      <c r="L64" s="61"/>
      <c r="M64" s="67"/>
    </row>
    <row r="65" spans="1:13" ht="18.95" customHeight="1" x14ac:dyDescent="0.3">
      <c r="A65" s="68">
        <v>109</v>
      </c>
      <c r="B65" s="69" t="s">
        <v>14</v>
      </c>
      <c r="C65" s="77">
        <v>1551</v>
      </c>
      <c r="D65" s="70" t="s">
        <v>70</v>
      </c>
      <c r="E65" s="70">
        <v>268</v>
      </c>
      <c r="F65" s="70">
        <v>132</v>
      </c>
      <c r="G65" s="70">
        <v>269</v>
      </c>
      <c r="H65" s="71">
        <v>144</v>
      </c>
      <c r="I65" s="61"/>
      <c r="J65" s="61"/>
      <c r="K65" s="61"/>
      <c r="L65" s="61"/>
      <c r="M65" s="67"/>
    </row>
    <row r="66" spans="1:13" ht="18.95" customHeight="1" x14ac:dyDescent="0.3">
      <c r="A66" s="68">
        <v>988</v>
      </c>
      <c r="B66" s="69" t="s">
        <v>12</v>
      </c>
      <c r="C66" s="77">
        <v>1553</v>
      </c>
      <c r="D66" s="70" t="s">
        <v>76</v>
      </c>
      <c r="E66" s="70">
        <v>350</v>
      </c>
      <c r="F66" s="70">
        <v>191</v>
      </c>
      <c r="G66" s="70">
        <v>418</v>
      </c>
      <c r="H66" s="71">
        <v>209</v>
      </c>
      <c r="I66" s="61"/>
      <c r="J66" s="61"/>
      <c r="K66" s="61"/>
      <c r="L66" s="61"/>
      <c r="M66" s="67"/>
    </row>
    <row r="67" spans="1:13" ht="18.95" customHeight="1" x14ac:dyDescent="0.3">
      <c r="A67" s="68">
        <v>804</v>
      </c>
      <c r="B67" s="69" t="s">
        <v>61</v>
      </c>
      <c r="C67" s="77">
        <v>1701</v>
      </c>
      <c r="D67" s="70" t="s">
        <v>69</v>
      </c>
      <c r="E67" s="70">
        <v>275</v>
      </c>
      <c r="F67" s="70">
        <v>100</v>
      </c>
      <c r="G67" s="70">
        <v>389</v>
      </c>
      <c r="H67" s="71">
        <v>258</v>
      </c>
      <c r="I67" s="61"/>
      <c r="J67" s="61"/>
      <c r="K67" s="61"/>
      <c r="L67" s="61"/>
      <c r="M67" s="67"/>
    </row>
    <row r="68" spans="1:13" ht="18.95" customHeight="1" x14ac:dyDescent="0.3">
      <c r="A68" s="68">
        <v>229</v>
      </c>
      <c r="B68" s="69" t="s">
        <v>44</v>
      </c>
      <c r="C68" s="77">
        <v>1515</v>
      </c>
      <c r="D68" s="70" t="s">
        <v>77</v>
      </c>
      <c r="E68" s="70">
        <v>227</v>
      </c>
      <c r="F68" s="70">
        <v>126</v>
      </c>
      <c r="G68" s="70">
        <v>213</v>
      </c>
      <c r="H68" s="71">
        <v>96</v>
      </c>
      <c r="I68" s="61"/>
      <c r="J68" s="61"/>
      <c r="K68" s="61"/>
      <c r="L68" s="61"/>
      <c r="M68" s="67"/>
    </row>
    <row r="69" spans="1:13" ht="18.95" customHeight="1" x14ac:dyDescent="0.3">
      <c r="A69" s="68">
        <v>2281</v>
      </c>
      <c r="B69" s="69" t="s">
        <v>52</v>
      </c>
      <c r="C69" s="77" t="s">
        <v>81</v>
      </c>
      <c r="D69" s="70"/>
      <c r="E69" s="70"/>
      <c r="F69" s="70"/>
      <c r="G69" s="70"/>
      <c r="H69" s="71"/>
      <c r="I69" s="61"/>
      <c r="J69" s="61"/>
      <c r="K69" s="61"/>
      <c r="L69" s="61"/>
      <c r="M69" s="67"/>
    </row>
    <row r="70" spans="1:13" ht="18.95" customHeight="1" x14ac:dyDescent="0.3">
      <c r="A70" s="68">
        <v>1648</v>
      </c>
      <c r="B70" s="69" t="s">
        <v>55</v>
      </c>
      <c r="C70" s="77" t="s">
        <v>84</v>
      </c>
      <c r="D70" s="70" t="s">
        <v>127</v>
      </c>
      <c r="E70" s="70">
        <v>168</v>
      </c>
      <c r="F70" s="70">
        <v>35</v>
      </c>
      <c r="G70" s="70">
        <v>150</v>
      </c>
      <c r="H70" s="71">
        <v>150</v>
      </c>
      <c r="I70" s="61"/>
      <c r="J70" s="61"/>
      <c r="K70" s="61"/>
      <c r="L70" s="61"/>
      <c r="M70" s="67"/>
    </row>
    <row r="71" spans="1:13" ht="18.95" customHeight="1" x14ac:dyDescent="0.3">
      <c r="A71" s="68"/>
      <c r="B71" s="69"/>
      <c r="C71" s="77"/>
      <c r="D71" s="70"/>
      <c r="E71" s="70"/>
      <c r="F71" s="70"/>
      <c r="G71" s="70"/>
      <c r="H71" s="71"/>
      <c r="I71" s="61"/>
      <c r="J71" s="61"/>
      <c r="K71" s="61"/>
      <c r="L71" s="61"/>
      <c r="M71" s="67"/>
    </row>
    <row r="72" spans="1:13" ht="18.95" customHeight="1" x14ac:dyDescent="0.3">
      <c r="A72" s="68">
        <v>331</v>
      </c>
      <c r="B72" s="69" t="s">
        <v>38</v>
      </c>
      <c r="C72" s="77" t="s">
        <v>132</v>
      </c>
      <c r="D72" s="70" t="s">
        <v>75</v>
      </c>
      <c r="E72" s="70">
        <v>275</v>
      </c>
      <c r="F72" s="70">
        <v>0</v>
      </c>
      <c r="G72" s="70">
        <v>293</v>
      </c>
      <c r="H72" s="71">
        <v>293</v>
      </c>
      <c r="I72" s="61"/>
      <c r="J72" s="61"/>
      <c r="K72" s="61"/>
      <c r="L72" s="61"/>
      <c r="M72" s="67"/>
    </row>
    <row r="73" spans="1:13" ht="18.95" customHeight="1" x14ac:dyDescent="0.3">
      <c r="A73" s="68">
        <v>933</v>
      </c>
      <c r="B73" s="69" t="s">
        <v>12</v>
      </c>
      <c r="C73" s="77" t="s">
        <v>82</v>
      </c>
      <c r="D73" s="70" t="s">
        <v>70</v>
      </c>
      <c r="E73" s="70">
        <v>236</v>
      </c>
      <c r="F73" s="70">
        <v>0</v>
      </c>
      <c r="G73" s="70">
        <v>299</v>
      </c>
      <c r="H73" s="71">
        <v>299</v>
      </c>
      <c r="I73" s="61"/>
      <c r="J73" s="61"/>
      <c r="K73" s="61"/>
      <c r="L73" s="61"/>
      <c r="M73" s="67"/>
    </row>
    <row r="74" spans="1:13" ht="18.95" customHeight="1" x14ac:dyDescent="0.3">
      <c r="A74" s="68">
        <v>925</v>
      </c>
      <c r="B74" s="69" t="s">
        <v>10</v>
      </c>
      <c r="C74" s="77" t="s">
        <v>121</v>
      </c>
      <c r="D74" s="70" t="s">
        <v>68</v>
      </c>
      <c r="E74" s="70">
        <v>143</v>
      </c>
      <c r="F74" s="70">
        <v>0</v>
      </c>
      <c r="G74" s="70">
        <v>91</v>
      </c>
      <c r="H74" s="71">
        <v>91</v>
      </c>
      <c r="I74" s="61"/>
      <c r="J74" s="61"/>
      <c r="K74" s="61"/>
      <c r="L74" s="61"/>
      <c r="M74" s="67"/>
    </row>
    <row r="75" spans="1:13" ht="18.95" customHeight="1" x14ac:dyDescent="0.3">
      <c r="A75" s="68">
        <v>1133</v>
      </c>
      <c r="B75" s="69" t="s">
        <v>34</v>
      </c>
      <c r="C75" s="77" t="s">
        <v>83</v>
      </c>
      <c r="D75" s="70" t="s">
        <v>69</v>
      </c>
      <c r="E75" s="70">
        <v>174</v>
      </c>
      <c r="F75" s="70">
        <v>0</v>
      </c>
      <c r="G75" s="70">
        <v>132</v>
      </c>
      <c r="H75" s="71">
        <v>132</v>
      </c>
      <c r="I75" s="61"/>
      <c r="J75" s="61"/>
      <c r="K75" s="61"/>
      <c r="L75" s="61"/>
      <c r="M75" s="67"/>
    </row>
    <row r="76" spans="1:13" ht="18.95" customHeight="1" x14ac:dyDescent="0.3">
      <c r="A76" s="68"/>
      <c r="B76" s="69"/>
      <c r="C76" s="77"/>
      <c r="D76" s="70"/>
      <c r="E76" s="70"/>
      <c r="F76" s="70"/>
      <c r="G76" s="70"/>
      <c r="H76" s="71"/>
      <c r="I76" s="61"/>
      <c r="J76" s="61"/>
      <c r="K76" s="61"/>
      <c r="L76" s="61"/>
      <c r="M76" s="67"/>
    </row>
    <row r="77" spans="1:13" ht="18.95" customHeight="1" x14ac:dyDescent="0.3">
      <c r="A77" s="68"/>
      <c r="B77" s="69"/>
      <c r="C77" s="77"/>
      <c r="D77" s="70"/>
      <c r="E77" s="70"/>
      <c r="F77" s="70"/>
      <c r="G77" s="70"/>
      <c r="H77" s="71"/>
      <c r="I77" s="61"/>
      <c r="J77" s="61"/>
      <c r="K77" s="61"/>
      <c r="L77" s="61"/>
      <c r="M77" s="67"/>
    </row>
    <row r="78" spans="1:13" ht="18.95" customHeight="1" x14ac:dyDescent="0.3">
      <c r="A78" s="68"/>
      <c r="B78" s="69"/>
      <c r="C78" s="77"/>
      <c r="D78" s="70"/>
      <c r="E78" s="70"/>
      <c r="F78" s="70"/>
      <c r="G78" s="70"/>
      <c r="H78" s="71"/>
      <c r="I78" s="61"/>
      <c r="J78" s="61"/>
      <c r="K78" s="61"/>
      <c r="L78" s="61"/>
      <c r="M78" s="67"/>
    </row>
    <row r="79" spans="1:13" ht="18.95" customHeight="1" thickBot="1" x14ac:dyDescent="0.35">
      <c r="A79" s="68"/>
      <c r="B79" s="69"/>
      <c r="C79" s="77"/>
      <c r="D79" s="70"/>
      <c r="E79" s="70"/>
      <c r="F79" s="70"/>
      <c r="G79" s="70"/>
      <c r="H79" s="71"/>
      <c r="I79" s="74"/>
      <c r="J79" s="74"/>
      <c r="K79" s="74"/>
      <c r="L79" s="74"/>
      <c r="M79" s="75"/>
    </row>
  </sheetData>
  <sheetProtection algorithmName="SHA-512" hashValue="Kw5mUG3BsGUJZgHefOi56KeGLBwxK1GwkGCxO1/2GqUZeOCGEqKyUZtjm5WA6qiYi4n3DsqWs/Dhq76NncixOA==" saltValue="n1Zb1H0bUi/3gGJC9KU/dg==" spinCount="100000" sheet="1" selectLockedCells="1"/>
  <sortState ref="A4:M33">
    <sortCondition ref="A4:A33"/>
  </sortState>
  <mergeCells count="1">
    <mergeCell ref="L1:M1"/>
  </mergeCells>
  <pageMargins left="0.5" right="0.5" top="0.15" bottom="0.1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United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Jim</dc:creator>
  <cp:lastModifiedBy>Toocheck, Keri</cp:lastModifiedBy>
  <cp:lastPrinted>2023-08-01T14:53:03Z</cp:lastPrinted>
  <dcterms:created xsi:type="dcterms:W3CDTF">2020-07-07T11:11:54Z</dcterms:created>
  <dcterms:modified xsi:type="dcterms:W3CDTF">2023-08-01T15:25:27Z</dcterms:modified>
</cp:coreProperties>
</file>