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mailley/FIS_Model/"/>
    </mc:Choice>
  </mc:AlternateContent>
  <xr:revisionPtr revIDLastSave="0" documentId="8_{A83FD6CD-CC0A-F345-9B1A-6240743DA535}" xr6:coauthVersionLast="47" xr6:coauthVersionMax="47" xr10:uidLastSave="{00000000-0000-0000-0000-000000000000}"/>
  <bookViews>
    <workbookView xWindow="20" yWindow="500" windowWidth="28800" windowHeight="15820" activeTab="1" xr2:uid="{815E11F5-F49E-4447-9AD2-0A08377AE6E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K1" i="3"/>
  <c r="K2" i="3"/>
  <c r="K3" i="3"/>
  <c r="K4" i="3"/>
  <c r="K5" i="3"/>
  <c r="K6" i="3"/>
  <c r="K7" i="3"/>
  <c r="K8" i="3"/>
  <c r="K9" i="3"/>
  <c r="K10" i="3"/>
  <c r="K11" i="3"/>
</calcChain>
</file>

<file path=xl/sharedStrings.xml><?xml version="1.0" encoding="utf-8"?>
<sst xmlns="http://schemas.openxmlformats.org/spreadsheetml/2006/main" count="56" uniqueCount="45">
  <si>
    <t>FLIGHT*</t>
  </si>
  <si>
    <t>FROM</t>
  </si>
  <si>
    <t>ETA*</t>
  </si>
  <si>
    <t>GATE*</t>
  </si>
  <si>
    <t>IAB PAX*</t>
  </si>
  <si>
    <t>IAB BAGS</t>
  </si>
  <si>
    <t>FIS PAX*</t>
  </si>
  <si>
    <t>FIS BAGS*</t>
  </si>
  <si>
    <t>MAD</t>
  </si>
  <si>
    <t>C1</t>
  </si>
  <si>
    <t>LHR</t>
  </si>
  <si>
    <t>C8</t>
  </si>
  <si>
    <t>BCN</t>
  </si>
  <si>
    <t>C5</t>
  </si>
  <si>
    <t>BRU</t>
  </si>
  <si>
    <t>C4</t>
  </si>
  <si>
    <t>FCO</t>
  </si>
  <si>
    <t>C12</t>
  </si>
  <si>
    <t>AMS</t>
  </si>
  <si>
    <t>C6</t>
  </si>
  <si>
    <t>MEX</t>
  </si>
  <si>
    <t>C9</t>
  </si>
  <si>
    <t>GVA</t>
  </si>
  <si>
    <t>C3</t>
  </si>
  <si>
    <t>CDG</t>
  </si>
  <si>
    <t>C2</t>
  </si>
  <si>
    <t>LIS</t>
  </si>
  <si>
    <t>ATH</t>
  </si>
  <si>
    <t>CUN</t>
  </si>
  <si>
    <t>C11</t>
  </si>
  <si>
    <t>EDI</t>
  </si>
  <si>
    <t>C7</t>
  </si>
  <si>
    <t>ZRH</t>
  </si>
  <si>
    <t>BER</t>
  </si>
  <si>
    <t>PUJ</t>
  </si>
  <si>
    <t>MUC</t>
  </si>
  <si>
    <t>FRA</t>
  </si>
  <si>
    <t>HND</t>
  </si>
  <si>
    <t>Late Fringe</t>
  </si>
  <si>
    <t>Overnight</t>
  </si>
  <si>
    <t>Morning</t>
  </si>
  <si>
    <t>Daytime</t>
  </si>
  <si>
    <t>Early Fringe</t>
  </si>
  <si>
    <t>Prime Access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</si>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</sst>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4690E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68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8" fontId="2" fillId="0" borderId="0" xfId="0" applyNumberFormat="1" applyFont="1" applyAlignment="1">
      <alignment vertical="center" wrapText="1"/>
    </xf>
    <xf numFmtId="168" fontId="2" fillId="2" borderId="0" xfId="0" applyNumberFormat="1" applyFont="1" applyFill="1" applyAlignment="1">
      <alignment vertical="center" wrapText="1"/>
    </xf>
    <xf numFmtId="168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NumberForma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A60-D255-7246-A1FE-094B114225BF}">
  <dimension ref="B2:H31"/>
  <sheetViews>
    <sheetView workbookViewId="0">
      <selection activeCell="F2" sqref="F2"/>
    </sheetView>
  </sheetViews>
  <sheetFormatPr baseColWidth="10" defaultRowHeight="16" x14ac:dyDescent="0.2"/>
  <cols>
    <col min="2" max="2" width="11.33203125" style="2" bestFit="1" customWidth="1"/>
    <col min="3" max="3" width="16.33203125" customWidth="1"/>
  </cols>
  <sheetData>
    <row r="2" spans="2:8" x14ac:dyDescent="0.2">
      <c r="B2" s="2">
        <v>0.5</v>
      </c>
      <c r="C2" s="2">
        <f>H2-TIME(0,0,1)</f>
        <v>0.51040509259259259</v>
      </c>
      <c r="D2">
        <v>1</v>
      </c>
      <c r="H2" s="1">
        <v>0.51041666666666663</v>
      </c>
    </row>
    <row r="3" spans="2:8" x14ac:dyDescent="0.2">
      <c r="B3" s="2">
        <v>0.51041666666666663</v>
      </c>
      <c r="C3" s="2">
        <f t="shared" ref="C3:C31" si="0">H3-TIME(0,0,1)</f>
        <v>0.52082175925925933</v>
      </c>
      <c r="D3">
        <v>2</v>
      </c>
      <c r="H3" s="1">
        <v>0.52083333333333337</v>
      </c>
    </row>
    <row r="4" spans="2:8" x14ac:dyDescent="0.2">
      <c r="B4" s="2">
        <v>0.52083333333333304</v>
      </c>
      <c r="C4" s="2">
        <f t="shared" si="0"/>
        <v>0.53123842592592596</v>
      </c>
      <c r="D4">
        <v>3</v>
      </c>
      <c r="H4" s="1">
        <v>0.53125</v>
      </c>
    </row>
    <row r="5" spans="2:8" x14ac:dyDescent="0.2">
      <c r="B5" s="2">
        <v>0.53125</v>
      </c>
      <c r="C5" s="2">
        <f t="shared" si="0"/>
        <v>0.54165509259259292</v>
      </c>
      <c r="D5">
        <v>4</v>
      </c>
      <c r="H5" s="1">
        <v>0.54166666666666696</v>
      </c>
    </row>
    <row r="6" spans="2:8" x14ac:dyDescent="0.2">
      <c r="B6" s="2">
        <v>0.54166666666666696</v>
      </c>
      <c r="C6" s="2">
        <f t="shared" si="0"/>
        <v>0.55207175925926</v>
      </c>
      <c r="D6">
        <v>5</v>
      </c>
      <c r="H6" s="1">
        <v>0.55208333333333404</v>
      </c>
    </row>
    <row r="7" spans="2:8" x14ac:dyDescent="0.2">
      <c r="B7" s="2">
        <v>0.55208333333333304</v>
      </c>
      <c r="C7" s="2">
        <f t="shared" si="0"/>
        <v>0.56248842592592596</v>
      </c>
      <c r="D7">
        <v>6</v>
      </c>
      <c r="H7" s="1">
        <v>0.5625</v>
      </c>
    </row>
    <row r="8" spans="2:8" x14ac:dyDescent="0.2">
      <c r="B8" s="2">
        <v>0.5625</v>
      </c>
      <c r="C8" s="2">
        <f t="shared" si="0"/>
        <v>0.57290509259259292</v>
      </c>
      <c r="D8">
        <v>7</v>
      </c>
      <c r="H8" s="1">
        <v>0.57291666666666696</v>
      </c>
    </row>
    <row r="9" spans="2:8" x14ac:dyDescent="0.2">
      <c r="B9" s="2">
        <v>0.57291666666666596</v>
      </c>
      <c r="C9" s="2">
        <f t="shared" si="0"/>
        <v>0.58332175925926</v>
      </c>
      <c r="D9">
        <v>8</v>
      </c>
      <c r="H9" s="1">
        <v>0.58333333333333404</v>
      </c>
    </row>
    <row r="10" spans="2:8" x14ac:dyDescent="0.2">
      <c r="B10" s="2">
        <v>0.58333333333333304</v>
      </c>
      <c r="C10" s="2">
        <f t="shared" si="0"/>
        <v>0.59373842592592696</v>
      </c>
      <c r="D10">
        <v>9</v>
      </c>
      <c r="H10" s="1">
        <v>0.593750000000001</v>
      </c>
    </row>
    <row r="11" spans="2:8" x14ac:dyDescent="0.2">
      <c r="B11" s="2">
        <v>0.59375</v>
      </c>
      <c r="C11" s="2">
        <f t="shared" si="0"/>
        <v>0.60415509259259292</v>
      </c>
      <c r="D11">
        <v>10</v>
      </c>
      <c r="H11" s="1">
        <v>0.60416666666666696</v>
      </c>
    </row>
    <row r="12" spans="2:8" x14ac:dyDescent="0.2">
      <c r="B12" s="2">
        <v>0.60416666666666596</v>
      </c>
      <c r="C12" s="2">
        <f t="shared" si="0"/>
        <v>0.61457175925926</v>
      </c>
      <c r="D12">
        <v>11</v>
      </c>
      <c r="H12" s="1">
        <v>0.61458333333333404</v>
      </c>
    </row>
    <row r="13" spans="2:8" x14ac:dyDescent="0.2">
      <c r="B13" s="2">
        <v>0.61458333333333304</v>
      </c>
      <c r="C13" s="2">
        <f t="shared" si="0"/>
        <v>0.62498842592592696</v>
      </c>
      <c r="D13">
        <v>12</v>
      </c>
      <c r="H13" s="1">
        <v>0.625000000000001</v>
      </c>
    </row>
    <row r="14" spans="2:8" x14ac:dyDescent="0.2">
      <c r="B14" s="2">
        <v>0.625</v>
      </c>
      <c r="C14" s="2">
        <f t="shared" si="0"/>
        <v>0.63540509259259392</v>
      </c>
      <c r="D14">
        <v>13</v>
      </c>
      <c r="H14" s="1">
        <v>0.63541666666666796</v>
      </c>
    </row>
    <row r="15" spans="2:8" x14ac:dyDescent="0.2">
      <c r="B15" s="2">
        <v>0.63541666666666596</v>
      </c>
      <c r="C15" s="2">
        <f t="shared" si="0"/>
        <v>0.645821759259261</v>
      </c>
      <c r="D15">
        <v>14</v>
      </c>
      <c r="H15" s="1">
        <v>0.64583333333333504</v>
      </c>
    </row>
    <row r="16" spans="2:8" x14ac:dyDescent="0.2">
      <c r="B16" s="2">
        <v>0.64583333333333304</v>
      </c>
      <c r="C16" s="2">
        <f t="shared" si="0"/>
        <v>0.65623842592592696</v>
      </c>
      <c r="D16">
        <v>15</v>
      </c>
      <c r="H16" s="1">
        <v>0.656250000000001</v>
      </c>
    </row>
    <row r="17" spans="2:8" x14ac:dyDescent="0.2">
      <c r="B17" s="2">
        <v>0.656249999999999</v>
      </c>
      <c r="C17" s="2">
        <f t="shared" si="0"/>
        <v>0.66665509259259392</v>
      </c>
      <c r="D17">
        <v>16</v>
      </c>
      <c r="H17" s="1">
        <v>0.66666666666666796</v>
      </c>
    </row>
    <row r="18" spans="2:8" x14ac:dyDescent="0.2">
      <c r="B18" s="2">
        <v>0.66666666666666596</v>
      </c>
      <c r="C18" s="2">
        <f t="shared" si="0"/>
        <v>0.677071759259261</v>
      </c>
      <c r="D18">
        <v>17</v>
      </c>
      <c r="H18" s="1">
        <v>0.67708333333333504</v>
      </c>
    </row>
    <row r="19" spans="2:8" x14ac:dyDescent="0.2">
      <c r="B19" s="2">
        <v>0.67708333333333304</v>
      </c>
      <c r="C19" s="2">
        <f t="shared" si="0"/>
        <v>0.68748842592592796</v>
      </c>
      <c r="D19">
        <v>18</v>
      </c>
      <c r="H19" s="1">
        <v>0.687500000000002</v>
      </c>
    </row>
    <row r="20" spans="2:8" x14ac:dyDescent="0.2">
      <c r="B20" s="2">
        <v>0.687499999999999</v>
      </c>
      <c r="C20" s="2">
        <f t="shared" si="0"/>
        <v>0.69790509259259392</v>
      </c>
      <c r="D20">
        <v>19</v>
      </c>
      <c r="H20" s="1">
        <v>0.69791666666666796</v>
      </c>
    </row>
    <row r="21" spans="2:8" x14ac:dyDescent="0.2">
      <c r="B21" s="2">
        <v>0.69791666666666596</v>
      </c>
      <c r="C21" s="2">
        <f t="shared" si="0"/>
        <v>0.708321759259261</v>
      </c>
      <c r="D21">
        <v>20</v>
      </c>
      <c r="H21" s="1">
        <v>0.70833333333333504</v>
      </c>
    </row>
    <row r="22" spans="2:8" x14ac:dyDescent="0.2">
      <c r="B22" s="2">
        <v>0.70833333333333304</v>
      </c>
      <c r="C22" s="2">
        <f t="shared" si="0"/>
        <v>0.71873842592592796</v>
      </c>
      <c r="D22">
        <v>21</v>
      </c>
      <c r="H22" s="1">
        <v>0.718750000000002</v>
      </c>
    </row>
    <row r="23" spans="2:8" x14ac:dyDescent="0.2">
      <c r="B23" s="2">
        <v>0.718749999999999</v>
      </c>
      <c r="C23" s="2">
        <f t="shared" si="0"/>
        <v>0.72915509259259492</v>
      </c>
      <c r="D23">
        <v>22</v>
      </c>
      <c r="H23" s="1">
        <v>0.72916666666666896</v>
      </c>
    </row>
    <row r="24" spans="2:8" x14ac:dyDescent="0.2">
      <c r="B24" s="2">
        <v>0.72916666666666596</v>
      </c>
      <c r="C24" s="2">
        <f t="shared" si="0"/>
        <v>0.739571759259261</v>
      </c>
      <c r="D24">
        <v>23</v>
      </c>
      <c r="H24" s="1">
        <v>0.73958333333333504</v>
      </c>
    </row>
    <row r="25" spans="2:8" x14ac:dyDescent="0.2">
      <c r="B25" s="2">
        <v>0.73958333333333204</v>
      </c>
      <c r="C25" s="2">
        <f t="shared" si="0"/>
        <v>0.74998842592592796</v>
      </c>
      <c r="D25">
        <v>24</v>
      </c>
      <c r="H25" s="1">
        <v>0.750000000000002</v>
      </c>
    </row>
    <row r="26" spans="2:8" x14ac:dyDescent="0.2">
      <c r="B26" s="2">
        <v>0.749999999999999</v>
      </c>
      <c r="C26" s="2">
        <f t="shared" si="0"/>
        <v>0.76040509259259492</v>
      </c>
      <c r="D26">
        <v>25</v>
      </c>
      <c r="H26" s="1">
        <v>0.76041666666666896</v>
      </c>
    </row>
    <row r="27" spans="2:8" x14ac:dyDescent="0.2">
      <c r="B27" s="2">
        <v>0.76041666666666596</v>
      </c>
      <c r="C27" s="2">
        <f t="shared" si="0"/>
        <v>0.770821759259262</v>
      </c>
      <c r="D27">
        <v>26</v>
      </c>
      <c r="H27" s="1">
        <v>0.77083333333333603</v>
      </c>
    </row>
    <row r="28" spans="2:8" x14ac:dyDescent="0.2">
      <c r="B28" s="2">
        <v>0.77083333333333204</v>
      </c>
      <c r="C28" s="2">
        <f t="shared" si="0"/>
        <v>0.78123842592592796</v>
      </c>
      <c r="D28">
        <v>27</v>
      </c>
      <c r="H28" s="1">
        <v>0.781250000000002</v>
      </c>
    </row>
    <row r="29" spans="2:8" x14ac:dyDescent="0.2">
      <c r="B29" s="2">
        <v>0.781249999999999</v>
      </c>
      <c r="C29" s="2">
        <f t="shared" si="0"/>
        <v>0.79165509259259492</v>
      </c>
      <c r="D29">
        <v>28</v>
      </c>
      <c r="H29" s="1">
        <v>0.79166666666666896</v>
      </c>
    </row>
    <row r="30" spans="2:8" x14ac:dyDescent="0.2">
      <c r="B30" s="2">
        <v>0.79166666666666596</v>
      </c>
      <c r="C30" s="2">
        <f t="shared" si="0"/>
        <v>0.802071759259262</v>
      </c>
      <c r="D30">
        <v>29</v>
      </c>
      <c r="H30" s="1">
        <v>0.80208333333333603</v>
      </c>
    </row>
    <row r="31" spans="2:8" x14ac:dyDescent="0.2">
      <c r="B31" s="2">
        <v>0.80208333333333204</v>
      </c>
      <c r="C31" s="2">
        <f t="shared" si="0"/>
        <v>0.81248842592592796</v>
      </c>
      <c r="D31">
        <v>30</v>
      </c>
      <c r="H31" s="1">
        <v>0.812500000000002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C744-8893-1549-86CA-EA98D38B6D27}">
  <dimension ref="B2:L22"/>
  <sheetViews>
    <sheetView tabSelected="1" workbookViewId="0">
      <selection activeCell="N23" sqref="N23"/>
    </sheetView>
  </sheetViews>
  <sheetFormatPr baseColWidth="10" defaultRowHeight="16" x14ac:dyDescent="0.2"/>
  <cols>
    <col min="4" max="4" width="10.83203125" style="9"/>
  </cols>
  <sheetData>
    <row r="2" spans="2:12" x14ac:dyDescent="0.2">
      <c r="B2" t="s">
        <v>0</v>
      </c>
      <c r="C2" t="s">
        <v>1</v>
      </c>
      <c r="D2" s="9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2" ht="17" x14ac:dyDescent="0.25">
      <c r="B3">
        <v>261</v>
      </c>
      <c r="C3" t="s">
        <v>8</v>
      </c>
      <c r="D3" s="10">
        <v>1334</v>
      </c>
      <c r="E3" t="s">
        <v>9</v>
      </c>
      <c r="F3">
        <v>80</v>
      </c>
      <c r="G3">
        <v>77</v>
      </c>
      <c r="H3">
        <v>144</v>
      </c>
      <c r="I3">
        <v>150</v>
      </c>
      <c r="J3" s="11">
        <f>TIMEVALUE(CONCATENATE(LEFT(D3,2),":",RIGHT(D3,2)))</f>
        <v>0.56527777777777777</v>
      </c>
      <c r="L3">
        <f>VLOOKUP(J3,Sheet1!B$2:D$30,3)</f>
        <v>7</v>
      </c>
    </row>
    <row r="4" spans="2:12" ht="17" x14ac:dyDescent="0.25">
      <c r="B4">
        <v>123</v>
      </c>
      <c r="C4" t="s">
        <v>10</v>
      </c>
      <c r="D4" s="10">
        <v>1345</v>
      </c>
      <c r="E4" t="s">
        <v>11</v>
      </c>
      <c r="F4">
        <v>81</v>
      </c>
      <c r="G4">
        <v>87</v>
      </c>
      <c r="H4">
        <v>81</v>
      </c>
      <c r="I4">
        <v>89</v>
      </c>
      <c r="J4" s="11">
        <f t="shared" ref="J4:J22" si="0">TIMEVALUE(CONCATENATE(LEFT(D4,2),":",RIGHT(D4,2)))</f>
        <v>0.57291666666666663</v>
      </c>
      <c r="L4">
        <f>VLOOKUP(J4,Sheet1!B$2:D$30,3)</f>
        <v>8</v>
      </c>
    </row>
    <row r="5" spans="2:12" ht="17" x14ac:dyDescent="0.25">
      <c r="B5">
        <v>991</v>
      </c>
      <c r="C5" t="s">
        <v>12</v>
      </c>
      <c r="D5" s="10">
        <v>1405</v>
      </c>
      <c r="E5" t="s">
        <v>13</v>
      </c>
      <c r="F5">
        <v>106</v>
      </c>
      <c r="G5">
        <v>115</v>
      </c>
      <c r="H5">
        <v>169</v>
      </c>
      <c r="I5">
        <v>181</v>
      </c>
      <c r="J5" s="11">
        <f t="shared" si="0"/>
        <v>0.58680555555555558</v>
      </c>
      <c r="L5">
        <f>VLOOKUP(J5,Sheet1!B$2:D$30,3)</f>
        <v>9</v>
      </c>
    </row>
    <row r="6" spans="2:12" ht="17" x14ac:dyDescent="0.25">
      <c r="B6">
        <v>951</v>
      </c>
      <c r="C6" t="s">
        <v>14</v>
      </c>
      <c r="D6" s="10">
        <v>1429</v>
      </c>
      <c r="E6" t="s">
        <v>15</v>
      </c>
      <c r="F6">
        <v>125</v>
      </c>
      <c r="G6">
        <v>172</v>
      </c>
      <c r="H6">
        <v>220</v>
      </c>
      <c r="I6">
        <v>294</v>
      </c>
      <c r="J6" s="11">
        <f t="shared" si="0"/>
        <v>0.60347222222222219</v>
      </c>
      <c r="L6">
        <f>VLOOKUP(J6,Sheet1!B$2:D$30,3)</f>
        <v>10</v>
      </c>
    </row>
    <row r="7" spans="2:12" ht="17" x14ac:dyDescent="0.25">
      <c r="B7">
        <v>885</v>
      </c>
      <c r="C7" t="s">
        <v>16</v>
      </c>
      <c r="D7" s="10">
        <v>1424</v>
      </c>
      <c r="E7" t="s">
        <v>17</v>
      </c>
      <c r="F7">
        <v>135</v>
      </c>
      <c r="G7">
        <v>136</v>
      </c>
      <c r="H7">
        <v>140</v>
      </c>
      <c r="I7">
        <v>121</v>
      </c>
      <c r="J7" s="11">
        <f t="shared" si="0"/>
        <v>0.6</v>
      </c>
      <c r="L7">
        <f>VLOOKUP(J7,Sheet1!B$2:D$30,3)</f>
        <v>10</v>
      </c>
    </row>
    <row r="8" spans="2:12" ht="17" x14ac:dyDescent="0.25">
      <c r="B8">
        <v>947</v>
      </c>
      <c r="C8" t="s">
        <v>18</v>
      </c>
      <c r="D8" s="10">
        <v>1435</v>
      </c>
      <c r="E8" t="s">
        <v>19</v>
      </c>
      <c r="F8">
        <v>120</v>
      </c>
      <c r="G8">
        <v>110</v>
      </c>
      <c r="H8">
        <v>104</v>
      </c>
      <c r="I8">
        <v>84</v>
      </c>
      <c r="J8" s="11">
        <f t="shared" si="0"/>
        <v>0.60763888888888895</v>
      </c>
      <c r="L8">
        <f>VLOOKUP(J8,Sheet1!B$2:D$30,3)</f>
        <v>11</v>
      </c>
    </row>
    <row r="9" spans="2:12" ht="17" x14ac:dyDescent="0.25">
      <c r="B9">
        <v>1567</v>
      </c>
      <c r="C9" t="s">
        <v>20</v>
      </c>
      <c r="D9" s="10">
        <v>1430</v>
      </c>
      <c r="E9" t="s">
        <v>21</v>
      </c>
      <c r="F9">
        <v>117</v>
      </c>
      <c r="G9">
        <v>129</v>
      </c>
      <c r="H9">
        <v>30</v>
      </c>
      <c r="I9">
        <v>26</v>
      </c>
      <c r="J9" s="11">
        <f t="shared" si="0"/>
        <v>0.60416666666666663</v>
      </c>
      <c r="L9">
        <f>VLOOKUP(J9,Sheet1!B$2:D$30,3)</f>
        <v>11</v>
      </c>
    </row>
    <row r="10" spans="2:12" ht="17" x14ac:dyDescent="0.25">
      <c r="B10">
        <v>975</v>
      </c>
      <c r="C10" t="s">
        <v>22</v>
      </c>
      <c r="D10" s="10">
        <v>1441</v>
      </c>
      <c r="E10" t="s">
        <v>23</v>
      </c>
      <c r="F10">
        <v>67</v>
      </c>
      <c r="G10">
        <v>66</v>
      </c>
      <c r="H10">
        <v>94</v>
      </c>
      <c r="I10">
        <v>83</v>
      </c>
      <c r="J10" s="11">
        <f t="shared" si="0"/>
        <v>0.6118055555555556</v>
      </c>
      <c r="L10">
        <f>VLOOKUP(J10,Sheet1!B$2:D$30,3)</f>
        <v>11</v>
      </c>
    </row>
    <row r="11" spans="2:12" ht="17" x14ac:dyDescent="0.25">
      <c r="B11">
        <v>914</v>
      </c>
      <c r="C11" t="s">
        <v>24</v>
      </c>
      <c r="D11" s="10">
        <v>1454</v>
      </c>
      <c r="E11" t="s">
        <v>25</v>
      </c>
      <c r="F11">
        <v>129</v>
      </c>
      <c r="G11">
        <v>150</v>
      </c>
      <c r="H11">
        <v>146</v>
      </c>
      <c r="I11">
        <v>130</v>
      </c>
      <c r="J11" s="11">
        <f t="shared" si="0"/>
        <v>0.62083333333333335</v>
      </c>
      <c r="L11">
        <f>VLOOKUP(J11,Sheet1!B$2:D$30,3)</f>
        <v>12</v>
      </c>
    </row>
    <row r="12" spans="2:12" ht="17" x14ac:dyDescent="0.25">
      <c r="B12">
        <v>943</v>
      </c>
      <c r="C12" t="s">
        <v>26</v>
      </c>
      <c r="D12" s="10">
        <v>1512</v>
      </c>
      <c r="E12" t="s">
        <v>11</v>
      </c>
      <c r="F12">
        <v>63</v>
      </c>
      <c r="G12">
        <v>52</v>
      </c>
      <c r="H12">
        <v>163</v>
      </c>
      <c r="I12">
        <v>140</v>
      </c>
      <c r="J12" s="11">
        <f t="shared" si="0"/>
        <v>0.6333333333333333</v>
      </c>
      <c r="L12">
        <f>VLOOKUP(J12,Sheet1!B$2:D$30,3)</f>
        <v>13</v>
      </c>
    </row>
    <row r="13" spans="2:12" ht="17" x14ac:dyDescent="0.25">
      <c r="B13">
        <v>919</v>
      </c>
      <c r="C13" t="s">
        <v>10</v>
      </c>
      <c r="D13" s="10">
        <v>1527</v>
      </c>
      <c r="E13" t="s">
        <v>9</v>
      </c>
      <c r="F13">
        <v>149</v>
      </c>
      <c r="G13">
        <v>169</v>
      </c>
      <c r="H13">
        <v>126</v>
      </c>
      <c r="I13">
        <v>129</v>
      </c>
      <c r="J13" s="11">
        <f t="shared" si="0"/>
        <v>0.64374999999999993</v>
      </c>
      <c r="L13">
        <f>VLOOKUP(J13,Sheet1!B$2:D$30,3)</f>
        <v>14</v>
      </c>
    </row>
    <row r="14" spans="2:12" ht="17" x14ac:dyDescent="0.25">
      <c r="B14">
        <v>983</v>
      </c>
      <c r="C14" t="s">
        <v>27</v>
      </c>
      <c r="D14" s="10">
        <v>1527</v>
      </c>
      <c r="E14" t="s">
        <v>17</v>
      </c>
      <c r="F14">
        <v>118</v>
      </c>
      <c r="G14">
        <v>127</v>
      </c>
      <c r="H14">
        <v>122</v>
      </c>
      <c r="I14">
        <v>135</v>
      </c>
      <c r="J14" s="11">
        <f t="shared" si="0"/>
        <v>0.64374999999999993</v>
      </c>
      <c r="L14">
        <f>VLOOKUP(J14,Sheet1!B$2:D$30,3)</f>
        <v>14</v>
      </c>
    </row>
    <row r="15" spans="2:12" ht="17" x14ac:dyDescent="0.25">
      <c r="B15">
        <v>1694</v>
      </c>
      <c r="C15" t="s">
        <v>28</v>
      </c>
      <c r="D15" s="10">
        <v>1526</v>
      </c>
      <c r="E15" t="s">
        <v>29</v>
      </c>
      <c r="F15">
        <v>101</v>
      </c>
      <c r="G15">
        <v>75</v>
      </c>
      <c r="H15">
        <v>75</v>
      </c>
      <c r="I15">
        <v>64</v>
      </c>
      <c r="J15" s="11">
        <f t="shared" si="0"/>
        <v>0.6430555555555556</v>
      </c>
      <c r="L15">
        <f>VLOOKUP(J15,Sheet1!B$2:D$30,3)</f>
        <v>14</v>
      </c>
    </row>
    <row r="16" spans="2:12" ht="17" x14ac:dyDescent="0.25">
      <c r="B16">
        <v>979</v>
      </c>
      <c r="C16" t="s">
        <v>30</v>
      </c>
      <c r="D16" s="10">
        <v>1537</v>
      </c>
      <c r="E16" t="s">
        <v>31</v>
      </c>
      <c r="F16">
        <v>70</v>
      </c>
      <c r="G16">
        <v>86</v>
      </c>
      <c r="H16">
        <v>98</v>
      </c>
      <c r="I16">
        <v>99</v>
      </c>
      <c r="J16" s="11">
        <f t="shared" si="0"/>
        <v>0.65069444444444446</v>
      </c>
      <c r="L16">
        <f>VLOOKUP(J16,Sheet1!B$2:D$30,3)</f>
        <v>15</v>
      </c>
    </row>
    <row r="17" spans="2:12" ht="17" x14ac:dyDescent="0.25">
      <c r="B17">
        <v>53</v>
      </c>
      <c r="C17" t="s">
        <v>32</v>
      </c>
      <c r="D17" s="10">
        <v>1544</v>
      </c>
      <c r="E17" t="s">
        <v>13</v>
      </c>
      <c r="F17">
        <v>96</v>
      </c>
      <c r="G17">
        <v>105</v>
      </c>
      <c r="H17">
        <v>65</v>
      </c>
      <c r="I17">
        <v>68</v>
      </c>
      <c r="J17" s="11">
        <f t="shared" si="0"/>
        <v>0.65555555555555556</v>
      </c>
      <c r="L17">
        <f>VLOOKUP(J17,Sheet1!B$2:D$30,3)</f>
        <v>15</v>
      </c>
    </row>
    <row r="18" spans="2:12" ht="17" x14ac:dyDescent="0.25">
      <c r="B18">
        <v>235</v>
      </c>
      <c r="C18" t="s">
        <v>33</v>
      </c>
      <c r="D18" s="10">
        <v>1526</v>
      </c>
      <c r="E18" t="s">
        <v>19</v>
      </c>
      <c r="F18">
        <v>79</v>
      </c>
      <c r="G18">
        <v>86</v>
      </c>
      <c r="H18">
        <v>143</v>
      </c>
      <c r="I18">
        <v>118</v>
      </c>
      <c r="J18" s="11">
        <f t="shared" si="0"/>
        <v>0.6430555555555556</v>
      </c>
      <c r="L18">
        <f>VLOOKUP(J18,Sheet1!B$2:D$30,3)</f>
        <v>14</v>
      </c>
    </row>
    <row r="19" spans="2:12" ht="17" x14ac:dyDescent="0.25">
      <c r="B19">
        <v>1614</v>
      </c>
      <c r="C19" t="s">
        <v>34</v>
      </c>
      <c r="D19" s="10">
        <v>1537</v>
      </c>
      <c r="E19" t="s">
        <v>21</v>
      </c>
      <c r="F19">
        <v>154</v>
      </c>
      <c r="G19">
        <v>116</v>
      </c>
      <c r="H19">
        <v>23</v>
      </c>
      <c r="I19">
        <v>12</v>
      </c>
      <c r="J19" s="11">
        <f t="shared" si="0"/>
        <v>0.65069444444444446</v>
      </c>
      <c r="L19">
        <f>VLOOKUP(J19,Sheet1!B$2:D$30,3)</f>
        <v>15</v>
      </c>
    </row>
    <row r="20" spans="2:12" ht="17" x14ac:dyDescent="0.25">
      <c r="B20">
        <v>109</v>
      </c>
      <c r="C20" t="s">
        <v>35</v>
      </c>
      <c r="D20" s="10">
        <v>1551</v>
      </c>
      <c r="E20" t="s">
        <v>23</v>
      </c>
      <c r="F20">
        <v>136</v>
      </c>
      <c r="G20">
        <v>144</v>
      </c>
      <c r="H20">
        <v>132</v>
      </c>
      <c r="I20">
        <v>125</v>
      </c>
      <c r="J20" s="11">
        <f t="shared" si="0"/>
        <v>0.66041666666666665</v>
      </c>
      <c r="L20">
        <f>VLOOKUP(J20,Sheet1!B$2:D$30,3)</f>
        <v>16</v>
      </c>
    </row>
    <row r="21" spans="2:12" ht="17" x14ac:dyDescent="0.25">
      <c r="B21">
        <v>988</v>
      </c>
      <c r="C21" t="s">
        <v>36</v>
      </c>
      <c r="D21" s="10">
        <v>1553</v>
      </c>
      <c r="E21" t="s">
        <v>25</v>
      </c>
      <c r="F21">
        <v>159</v>
      </c>
      <c r="G21">
        <v>209</v>
      </c>
      <c r="H21">
        <v>191</v>
      </c>
      <c r="I21">
        <v>209</v>
      </c>
      <c r="J21" s="11">
        <f t="shared" si="0"/>
        <v>0.66180555555555554</v>
      </c>
      <c r="L21">
        <f>VLOOKUP(J21,Sheet1!B$2:D$30,3)</f>
        <v>16</v>
      </c>
    </row>
    <row r="22" spans="2:12" ht="17" x14ac:dyDescent="0.25">
      <c r="B22">
        <v>804</v>
      </c>
      <c r="C22" t="s">
        <v>37</v>
      </c>
      <c r="D22" s="10">
        <v>1701</v>
      </c>
      <c r="E22" t="s">
        <v>9</v>
      </c>
      <c r="F22">
        <v>175</v>
      </c>
      <c r="G22">
        <v>258</v>
      </c>
      <c r="H22">
        <v>100</v>
      </c>
      <c r="I22">
        <v>131</v>
      </c>
      <c r="J22" s="11">
        <f t="shared" si="0"/>
        <v>0.7090277777777777</v>
      </c>
      <c r="L22">
        <f>VLOOKUP(J22,Sheet1!B$2:D$30,3)</f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1156-2C99-844C-B1F0-095E533A15E8}">
  <dimension ref="J1:O11"/>
  <sheetViews>
    <sheetView workbookViewId="0">
      <selection activeCell="O8" sqref="O8"/>
    </sheetView>
  </sheetViews>
  <sheetFormatPr baseColWidth="10" defaultRowHeight="16" x14ac:dyDescent="0.2"/>
  <cols>
    <col min="10" max="10" width="10.83203125" style="2"/>
    <col min="13" max="14" width="10.83203125" style="2"/>
  </cols>
  <sheetData>
    <row r="1" spans="10:15" x14ac:dyDescent="0.2">
      <c r="J1" s="6">
        <v>0.57799768518518502</v>
      </c>
      <c r="K1" s="4" t="str">
        <f>VLOOKUP(J1,M$1:O$8,3)</f>
        <v>Daytime</v>
      </c>
      <c r="L1" s="3"/>
      <c r="M1" s="7">
        <v>0</v>
      </c>
      <c r="N1" s="7">
        <v>8.3321759259259304E-2</v>
      </c>
      <c r="O1" s="5" t="s">
        <v>38</v>
      </c>
    </row>
    <row r="2" spans="10:15" x14ac:dyDescent="0.2">
      <c r="J2" s="6">
        <v>6.8437499999999998E-2</v>
      </c>
      <c r="K2" s="4" t="str">
        <f>VLOOKUP(J2,M$1:O$8,3)</f>
        <v>Late Fringe</v>
      </c>
      <c r="L2" s="3"/>
      <c r="M2" s="6">
        <v>8.3333333333333301E-2</v>
      </c>
      <c r="N2" s="6">
        <v>0.24998842592592599</v>
      </c>
      <c r="O2" s="4" t="s">
        <v>39</v>
      </c>
    </row>
    <row r="3" spans="10:15" x14ac:dyDescent="0.2">
      <c r="J3" s="6">
        <v>0.77856481481481499</v>
      </c>
      <c r="K3" s="4" t="str">
        <f>VLOOKUP(J3,M$1:O$8,3)</f>
        <v>Early Fringe</v>
      </c>
      <c r="L3" s="3"/>
      <c r="M3" s="6">
        <v>0.25</v>
      </c>
      <c r="N3" s="6">
        <v>0.37498842592592602</v>
      </c>
      <c r="O3" s="4" t="s">
        <v>40</v>
      </c>
    </row>
    <row r="4" spans="10:15" x14ac:dyDescent="0.2">
      <c r="J4" s="6">
        <v>0.49231481481481498</v>
      </c>
      <c r="K4" s="4" t="str">
        <f>VLOOKUP(J4,M$1:O$8,3)</f>
        <v>Daytime</v>
      </c>
      <c r="L4" s="3"/>
      <c r="M4" s="6">
        <v>0.375</v>
      </c>
      <c r="N4" s="6">
        <v>0.62498842592592596</v>
      </c>
      <c r="O4" s="4" t="s">
        <v>41</v>
      </c>
    </row>
    <row r="5" spans="10:15" x14ac:dyDescent="0.2">
      <c r="J5" s="6">
        <v>0.53263888888888899</v>
      </c>
      <c r="K5" s="4" t="str">
        <f>VLOOKUP(J5,M$1:O$8,3)</f>
        <v>Daytime</v>
      </c>
      <c r="L5" s="3"/>
      <c r="M5" s="6">
        <v>0.625</v>
      </c>
      <c r="N5" s="6">
        <v>0.79165509259259303</v>
      </c>
      <c r="O5" s="4" t="s">
        <v>42</v>
      </c>
    </row>
    <row r="6" spans="10:15" x14ac:dyDescent="0.2">
      <c r="J6" s="6">
        <v>0.27762731481481501</v>
      </c>
      <c r="K6" s="4" t="str">
        <f>VLOOKUP(J6,M$1:O$8,3)</f>
        <v>Morning</v>
      </c>
      <c r="L6" s="3"/>
      <c r="M6" s="6">
        <v>0.79166666666666696</v>
      </c>
      <c r="N6" s="6">
        <v>0.833321759259259</v>
      </c>
      <c r="O6" s="4" t="s">
        <v>43</v>
      </c>
    </row>
    <row r="7" spans="10:15" x14ac:dyDescent="0.2">
      <c r="J7" s="6">
        <v>0.36131944444444403</v>
      </c>
      <c r="K7" s="4" t="str">
        <f>VLOOKUP(J7,M$1:O$8,3)</f>
        <v>Morning</v>
      </c>
      <c r="L7" s="3"/>
      <c r="M7" s="6">
        <v>0.83333333333333304</v>
      </c>
      <c r="N7" s="6">
        <v>0.958321759259259</v>
      </c>
      <c r="O7" s="4" t="s">
        <v>44</v>
      </c>
    </row>
    <row r="8" spans="10:15" x14ac:dyDescent="0.2">
      <c r="J8" s="6">
        <v>0.700775462962963</v>
      </c>
      <c r="K8" s="4" t="str">
        <f>VLOOKUP(J8,M$1:O$8,3)</f>
        <v>Early Fringe</v>
      </c>
      <c r="L8" s="3"/>
      <c r="M8" s="7">
        <v>0.95833333333333304</v>
      </c>
      <c r="N8" s="7">
        <v>1</v>
      </c>
      <c r="O8" s="5" t="s">
        <v>38</v>
      </c>
    </row>
    <row r="9" spans="10:15" x14ac:dyDescent="0.2">
      <c r="J9" s="6">
        <v>0.113587962962963</v>
      </c>
      <c r="K9" s="4" t="str">
        <f>VLOOKUP(J9,M$1:O$8,3)</f>
        <v>Overnight</v>
      </c>
      <c r="L9" s="3"/>
      <c r="M9" s="8"/>
      <c r="N9" s="8"/>
      <c r="O9" s="3"/>
    </row>
    <row r="10" spans="10:15" x14ac:dyDescent="0.2">
      <c r="J10" s="6">
        <v>0.98554398148148104</v>
      </c>
      <c r="K10" s="4" t="str">
        <f>VLOOKUP(J10,M$1:O$8,3)</f>
        <v>Late Fringe</v>
      </c>
      <c r="L10" s="3"/>
      <c r="M10" s="8"/>
      <c r="N10" s="8"/>
      <c r="O10" s="3"/>
    </row>
    <row r="11" spans="10:15" x14ac:dyDescent="0.2">
      <c r="J11" s="6">
        <v>6.6724537037036999E-2</v>
      </c>
      <c r="K11" s="4" t="str">
        <f>VLOOKUP(J11,M$1:O$8,3)</f>
        <v>Late Fringe</v>
      </c>
      <c r="L11" s="3"/>
      <c r="M11" s="8"/>
      <c r="N11" s="8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Mailley</dc:creator>
  <cp:lastModifiedBy>Rob Mailley</cp:lastModifiedBy>
  <dcterms:created xsi:type="dcterms:W3CDTF">2023-08-03T20:20:24Z</dcterms:created>
  <dcterms:modified xsi:type="dcterms:W3CDTF">2023-08-04T17:41:35Z</dcterms:modified>
</cp:coreProperties>
</file>