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Volumes/Storage/University/Politecnico/ThirdYear/Fall/Motor Vehicle Design/Project 3/"/>
    </mc:Choice>
  </mc:AlternateContent>
  <bookViews>
    <workbookView xWindow="0" yWindow="460" windowWidth="25600" windowHeight="15540"/>
  </bookViews>
  <sheets>
    <sheet name="Hard Points" sheetId="1" r:id="rId1"/>
    <sheet name="Part 1" sheetId="2" r:id="rId2"/>
    <sheet name="Part 2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0" i="3" l="1"/>
  <c r="F110" i="3"/>
  <c r="B8" i="3"/>
  <c r="B9" i="3"/>
  <c r="B7" i="3"/>
  <c r="B12" i="3"/>
  <c r="B14" i="3"/>
  <c r="G110" i="3"/>
  <c r="H110" i="3"/>
  <c r="I110" i="3"/>
  <c r="E109" i="3"/>
  <c r="F109" i="3"/>
  <c r="G109" i="3"/>
  <c r="H109" i="3"/>
  <c r="I109" i="3"/>
  <c r="J110" i="3"/>
  <c r="E108" i="3"/>
  <c r="F108" i="3"/>
  <c r="G108" i="3"/>
  <c r="H108" i="3"/>
  <c r="I108" i="3"/>
  <c r="J109" i="3"/>
  <c r="E107" i="3"/>
  <c r="F107" i="3"/>
  <c r="G107" i="3"/>
  <c r="H107" i="3"/>
  <c r="I107" i="3"/>
  <c r="J108" i="3"/>
  <c r="E106" i="3"/>
  <c r="F106" i="3"/>
  <c r="G106" i="3"/>
  <c r="H106" i="3"/>
  <c r="I106" i="3"/>
  <c r="J107" i="3"/>
  <c r="E105" i="3"/>
  <c r="F105" i="3"/>
  <c r="G105" i="3"/>
  <c r="H105" i="3"/>
  <c r="I105" i="3"/>
  <c r="J106" i="3"/>
  <c r="E104" i="3"/>
  <c r="F104" i="3"/>
  <c r="G104" i="3"/>
  <c r="H104" i="3"/>
  <c r="I104" i="3"/>
  <c r="J105" i="3"/>
  <c r="E103" i="3"/>
  <c r="F103" i="3"/>
  <c r="G103" i="3"/>
  <c r="H103" i="3"/>
  <c r="I103" i="3"/>
  <c r="J104" i="3"/>
  <c r="E102" i="3"/>
  <c r="F102" i="3"/>
  <c r="G102" i="3"/>
  <c r="H102" i="3"/>
  <c r="I102" i="3"/>
  <c r="J103" i="3"/>
  <c r="E101" i="3"/>
  <c r="F101" i="3"/>
  <c r="G101" i="3"/>
  <c r="H101" i="3"/>
  <c r="I101" i="3"/>
  <c r="J102" i="3"/>
  <c r="E100" i="3"/>
  <c r="F100" i="3"/>
  <c r="G100" i="3"/>
  <c r="H100" i="3"/>
  <c r="I100" i="3"/>
  <c r="J101" i="3"/>
  <c r="E99" i="3"/>
  <c r="F99" i="3"/>
  <c r="G99" i="3"/>
  <c r="H99" i="3"/>
  <c r="I99" i="3"/>
  <c r="J100" i="3"/>
  <c r="E98" i="3"/>
  <c r="F98" i="3"/>
  <c r="G98" i="3"/>
  <c r="H98" i="3"/>
  <c r="I98" i="3"/>
  <c r="J99" i="3"/>
  <c r="E97" i="3"/>
  <c r="F97" i="3"/>
  <c r="G97" i="3"/>
  <c r="H97" i="3"/>
  <c r="I97" i="3"/>
  <c r="J98" i="3"/>
  <c r="E96" i="3"/>
  <c r="F96" i="3"/>
  <c r="G96" i="3"/>
  <c r="H96" i="3"/>
  <c r="I96" i="3"/>
  <c r="J97" i="3"/>
  <c r="E95" i="3"/>
  <c r="F95" i="3"/>
  <c r="G95" i="3"/>
  <c r="H95" i="3"/>
  <c r="I95" i="3"/>
  <c r="J96" i="3"/>
  <c r="E94" i="3"/>
  <c r="F94" i="3"/>
  <c r="G94" i="3"/>
  <c r="H94" i="3"/>
  <c r="I94" i="3"/>
  <c r="J95" i="3"/>
  <c r="E93" i="3"/>
  <c r="F93" i="3"/>
  <c r="H93" i="3"/>
  <c r="I93" i="3"/>
  <c r="J94" i="3"/>
  <c r="E92" i="3"/>
  <c r="F92" i="3"/>
  <c r="H92" i="3"/>
  <c r="I92" i="3"/>
  <c r="J93" i="3"/>
  <c r="E91" i="3"/>
  <c r="F91" i="3"/>
  <c r="H91" i="3"/>
  <c r="I91" i="3"/>
  <c r="J92" i="3"/>
  <c r="E90" i="3"/>
  <c r="F90" i="3"/>
  <c r="H90" i="3"/>
  <c r="I90" i="3"/>
  <c r="J91" i="3"/>
  <c r="E89" i="3"/>
  <c r="F89" i="3"/>
  <c r="H89" i="3"/>
  <c r="I89" i="3"/>
  <c r="J90" i="3"/>
  <c r="E88" i="3"/>
  <c r="F88" i="3"/>
  <c r="H88" i="3"/>
  <c r="I88" i="3"/>
  <c r="J89" i="3"/>
  <c r="E87" i="3"/>
  <c r="F87" i="3"/>
  <c r="H87" i="3"/>
  <c r="I87" i="3"/>
  <c r="J88" i="3"/>
  <c r="E86" i="3"/>
  <c r="F86" i="3"/>
  <c r="H86" i="3"/>
  <c r="I86" i="3"/>
  <c r="J87" i="3"/>
  <c r="E85" i="3"/>
  <c r="F85" i="3"/>
  <c r="H85" i="3"/>
  <c r="I85" i="3"/>
  <c r="J86" i="3"/>
  <c r="E84" i="3"/>
  <c r="F84" i="3"/>
  <c r="H84" i="3"/>
  <c r="I84" i="3"/>
  <c r="J85" i="3"/>
  <c r="E83" i="3"/>
  <c r="F83" i="3"/>
  <c r="H83" i="3"/>
  <c r="I83" i="3"/>
  <c r="J84" i="3"/>
  <c r="E82" i="3"/>
  <c r="F82" i="3"/>
  <c r="H82" i="3"/>
  <c r="I82" i="3"/>
  <c r="J83" i="3"/>
  <c r="E81" i="3"/>
  <c r="F81" i="3"/>
  <c r="H81" i="3"/>
  <c r="I81" i="3"/>
  <c r="J82" i="3"/>
  <c r="E80" i="3"/>
  <c r="F80" i="3"/>
  <c r="H80" i="3"/>
  <c r="I80" i="3"/>
  <c r="J81" i="3"/>
  <c r="E79" i="3"/>
  <c r="F79" i="3"/>
  <c r="H79" i="3"/>
  <c r="I79" i="3"/>
  <c r="J80" i="3"/>
  <c r="E78" i="3"/>
  <c r="F78" i="3"/>
  <c r="H78" i="3"/>
  <c r="I78" i="3"/>
  <c r="J79" i="3"/>
  <c r="E77" i="3"/>
  <c r="F77" i="3"/>
  <c r="H77" i="3"/>
  <c r="I77" i="3"/>
  <c r="J78" i="3"/>
  <c r="E76" i="3"/>
  <c r="F76" i="3"/>
  <c r="H76" i="3"/>
  <c r="I76" i="3"/>
  <c r="J77" i="3"/>
  <c r="E75" i="3"/>
  <c r="F75" i="3"/>
  <c r="H75" i="3"/>
  <c r="I75" i="3"/>
  <c r="J76" i="3"/>
  <c r="E74" i="3"/>
  <c r="F74" i="3"/>
  <c r="H74" i="3"/>
  <c r="I74" i="3"/>
  <c r="J75" i="3"/>
  <c r="E73" i="3"/>
  <c r="F73" i="3"/>
  <c r="H73" i="3"/>
  <c r="I73" i="3"/>
  <c r="J74" i="3"/>
  <c r="E72" i="3"/>
  <c r="F72" i="3"/>
  <c r="H72" i="3"/>
  <c r="I72" i="3"/>
  <c r="J73" i="3"/>
  <c r="E71" i="3"/>
  <c r="F71" i="3"/>
  <c r="H71" i="3"/>
  <c r="I71" i="3"/>
  <c r="J72" i="3"/>
  <c r="E70" i="3"/>
  <c r="F70" i="3"/>
  <c r="H70" i="3"/>
  <c r="I70" i="3"/>
  <c r="J71" i="3"/>
  <c r="E69" i="3"/>
  <c r="F69" i="3"/>
  <c r="H69" i="3"/>
  <c r="I69" i="3"/>
  <c r="J70" i="3"/>
  <c r="E68" i="3"/>
  <c r="F68" i="3"/>
  <c r="H68" i="3"/>
  <c r="I68" i="3"/>
  <c r="J69" i="3"/>
  <c r="E67" i="3"/>
  <c r="F67" i="3"/>
  <c r="H67" i="3"/>
  <c r="I67" i="3"/>
  <c r="J68" i="3"/>
  <c r="E66" i="3"/>
  <c r="F66" i="3"/>
  <c r="H66" i="3"/>
  <c r="I66" i="3"/>
  <c r="J67" i="3"/>
  <c r="E65" i="3"/>
  <c r="F65" i="3"/>
  <c r="H65" i="3"/>
  <c r="I65" i="3"/>
  <c r="J66" i="3"/>
  <c r="E64" i="3"/>
  <c r="F64" i="3"/>
  <c r="H64" i="3"/>
  <c r="I64" i="3"/>
  <c r="J65" i="3"/>
  <c r="E63" i="3"/>
  <c r="F63" i="3"/>
  <c r="H63" i="3"/>
  <c r="I63" i="3"/>
  <c r="J64" i="3"/>
  <c r="E62" i="3"/>
  <c r="F62" i="3"/>
  <c r="H62" i="3"/>
  <c r="I62" i="3"/>
  <c r="J63" i="3"/>
  <c r="E61" i="3"/>
  <c r="F61" i="3"/>
  <c r="H61" i="3"/>
  <c r="I61" i="3"/>
  <c r="J62" i="3"/>
  <c r="E60" i="3"/>
  <c r="F60" i="3"/>
  <c r="H60" i="3"/>
  <c r="I60" i="3"/>
  <c r="J61" i="3"/>
  <c r="E59" i="3"/>
  <c r="F59" i="3"/>
  <c r="H59" i="3"/>
  <c r="I59" i="3"/>
  <c r="J60" i="3"/>
  <c r="E58" i="3"/>
  <c r="F58" i="3"/>
  <c r="H58" i="3"/>
  <c r="I58" i="3"/>
  <c r="J59" i="3"/>
  <c r="E57" i="3"/>
  <c r="F57" i="3"/>
  <c r="H57" i="3"/>
  <c r="I57" i="3"/>
  <c r="J58" i="3"/>
  <c r="E56" i="3"/>
  <c r="F56" i="3"/>
  <c r="H56" i="3"/>
  <c r="I56" i="3"/>
  <c r="J57" i="3"/>
  <c r="E55" i="3"/>
  <c r="F55" i="3"/>
  <c r="H55" i="3"/>
  <c r="I55" i="3"/>
  <c r="J56" i="3"/>
  <c r="E54" i="3"/>
  <c r="F54" i="3"/>
  <c r="H54" i="3"/>
  <c r="I54" i="3"/>
  <c r="J55" i="3"/>
  <c r="E53" i="3"/>
  <c r="F53" i="3"/>
  <c r="H53" i="3"/>
  <c r="I53" i="3"/>
  <c r="J54" i="3"/>
  <c r="E52" i="3"/>
  <c r="F52" i="3"/>
  <c r="H52" i="3"/>
  <c r="I52" i="3"/>
  <c r="J53" i="3"/>
  <c r="E51" i="3"/>
  <c r="F51" i="3"/>
  <c r="H51" i="3"/>
  <c r="I51" i="3"/>
  <c r="J52" i="3"/>
  <c r="E50" i="3"/>
  <c r="F50" i="3"/>
  <c r="H50" i="3"/>
  <c r="I50" i="3"/>
  <c r="J51" i="3"/>
  <c r="E49" i="3"/>
  <c r="F49" i="3"/>
  <c r="H49" i="3"/>
  <c r="I49" i="3"/>
  <c r="J50" i="3"/>
  <c r="E48" i="3"/>
  <c r="F48" i="3"/>
  <c r="H48" i="3"/>
  <c r="I48" i="3"/>
  <c r="J49" i="3"/>
  <c r="E47" i="3"/>
  <c r="F47" i="3"/>
  <c r="H47" i="3"/>
  <c r="I47" i="3"/>
  <c r="J48" i="3"/>
  <c r="E46" i="3"/>
  <c r="F46" i="3"/>
  <c r="H46" i="3"/>
  <c r="I46" i="3"/>
  <c r="J47" i="3"/>
  <c r="E45" i="3"/>
  <c r="F45" i="3"/>
  <c r="H45" i="3"/>
  <c r="I45" i="3"/>
  <c r="J46" i="3"/>
  <c r="E44" i="3"/>
  <c r="F44" i="3"/>
  <c r="H44" i="3"/>
  <c r="I44" i="3"/>
  <c r="J45" i="3"/>
  <c r="E43" i="3"/>
  <c r="F43" i="3"/>
  <c r="H43" i="3"/>
  <c r="I43" i="3"/>
  <c r="J44" i="3"/>
  <c r="E42" i="3"/>
  <c r="F42" i="3"/>
  <c r="H42" i="3"/>
  <c r="I42" i="3"/>
  <c r="J43" i="3"/>
  <c r="E41" i="3"/>
  <c r="F41" i="3"/>
  <c r="H41" i="3"/>
  <c r="I41" i="3"/>
  <c r="J42" i="3"/>
  <c r="E40" i="3"/>
  <c r="F40" i="3"/>
  <c r="H40" i="3"/>
  <c r="I40" i="3"/>
  <c r="J41" i="3"/>
  <c r="E39" i="3"/>
  <c r="F39" i="3"/>
  <c r="H39" i="3"/>
  <c r="I39" i="3"/>
  <c r="J40" i="3"/>
  <c r="E38" i="3"/>
  <c r="F38" i="3"/>
  <c r="H38" i="3"/>
  <c r="I38" i="3"/>
  <c r="J39" i="3"/>
  <c r="E37" i="3"/>
  <c r="F37" i="3"/>
  <c r="H37" i="3"/>
  <c r="I37" i="3"/>
  <c r="J38" i="3"/>
  <c r="E36" i="3"/>
  <c r="F36" i="3"/>
  <c r="H36" i="3"/>
  <c r="I36" i="3"/>
  <c r="J37" i="3"/>
  <c r="E35" i="3"/>
  <c r="F35" i="3"/>
  <c r="H35" i="3"/>
  <c r="I35" i="3"/>
  <c r="J36" i="3"/>
  <c r="E34" i="3"/>
  <c r="F34" i="3"/>
  <c r="H34" i="3"/>
  <c r="I34" i="3"/>
  <c r="J35" i="3"/>
  <c r="E33" i="3"/>
  <c r="F33" i="3"/>
  <c r="H33" i="3"/>
  <c r="I33" i="3"/>
  <c r="J34" i="3"/>
  <c r="E32" i="3"/>
  <c r="F32" i="3"/>
  <c r="H32" i="3"/>
  <c r="I32" i="3"/>
  <c r="J33" i="3"/>
  <c r="E31" i="3"/>
  <c r="F31" i="3"/>
  <c r="H31" i="3"/>
  <c r="I31" i="3"/>
  <c r="J32" i="3"/>
  <c r="E30" i="3"/>
  <c r="F30" i="3"/>
  <c r="H30" i="3"/>
  <c r="I30" i="3"/>
  <c r="J31" i="3"/>
  <c r="E29" i="3"/>
  <c r="F29" i="3"/>
  <c r="H29" i="3"/>
  <c r="I29" i="3"/>
  <c r="J30" i="3"/>
  <c r="E28" i="3"/>
  <c r="F28" i="3"/>
  <c r="H28" i="3"/>
  <c r="I28" i="3"/>
  <c r="J29" i="3"/>
  <c r="E27" i="3"/>
  <c r="F27" i="3"/>
  <c r="H27" i="3"/>
  <c r="I27" i="3"/>
  <c r="J28" i="3"/>
  <c r="E26" i="3"/>
  <c r="F26" i="3"/>
  <c r="B13" i="3"/>
  <c r="G26" i="3"/>
  <c r="H26" i="3"/>
  <c r="I26" i="3"/>
  <c r="J27" i="3"/>
  <c r="E25" i="3"/>
  <c r="F25" i="3"/>
  <c r="G25" i="3"/>
  <c r="H25" i="3"/>
  <c r="I25" i="3"/>
  <c r="J26" i="3"/>
  <c r="E24" i="3"/>
  <c r="F24" i="3"/>
  <c r="G24" i="3"/>
  <c r="H24" i="3"/>
  <c r="I24" i="3"/>
  <c r="J25" i="3"/>
  <c r="E23" i="3"/>
  <c r="F23" i="3"/>
  <c r="G23" i="3"/>
  <c r="H23" i="3"/>
  <c r="I23" i="3"/>
  <c r="J24" i="3"/>
  <c r="E22" i="3"/>
  <c r="F22" i="3"/>
  <c r="G22" i="3"/>
  <c r="H22" i="3"/>
  <c r="I22" i="3"/>
  <c r="J23" i="3"/>
  <c r="E21" i="3"/>
  <c r="F21" i="3"/>
  <c r="G21" i="3"/>
  <c r="H21" i="3"/>
  <c r="I21" i="3"/>
  <c r="J22" i="3"/>
  <c r="E20" i="3"/>
  <c r="F20" i="3"/>
  <c r="G20" i="3"/>
  <c r="H20" i="3"/>
  <c r="I20" i="3"/>
  <c r="J21" i="3"/>
  <c r="E19" i="3"/>
  <c r="F19" i="3"/>
  <c r="G19" i="3"/>
  <c r="H19" i="3"/>
  <c r="I19" i="3"/>
  <c r="J20" i="3"/>
  <c r="E18" i="3"/>
  <c r="F18" i="3"/>
  <c r="G18" i="3"/>
  <c r="H18" i="3"/>
  <c r="I18" i="3"/>
  <c r="J19" i="3"/>
  <c r="E17" i="3"/>
  <c r="F17" i="3"/>
  <c r="G17" i="3"/>
  <c r="H17" i="3"/>
  <c r="I17" i="3"/>
  <c r="J18" i="3"/>
  <c r="E16" i="3"/>
  <c r="F16" i="3"/>
  <c r="G16" i="3"/>
  <c r="H16" i="3"/>
  <c r="I16" i="3"/>
  <c r="J17" i="3"/>
  <c r="E15" i="3"/>
  <c r="F15" i="3"/>
  <c r="G15" i="3"/>
  <c r="H15" i="3"/>
  <c r="I15" i="3"/>
  <c r="J16" i="3"/>
  <c r="B16" i="3"/>
  <c r="E14" i="3"/>
  <c r="F14" i="3"/>
  <c r="G14" i="3"/>
  <c r="H14" i="3"/>
  <c r="I14" i="3"/>
  <c r="J15" i="3"/>
  <c r="B15" i="3"/>
  <c r="E13" i="3"/>
  <c r="F13" i="3"/>
  <c r="G13" i="3"/>
  <c r="H13" i="3"/>
  <c r="I13" i="3"/>
  <c r="J14" i="3"/>
  <c r="E12" i="3"/>
  <c r="F12" i="3"/>
  <c r="G12" i="3"/>
  <c r="H12" i="3"/>
  <c r="I12" i="3"/>
  <c r="J13" i="3"/>
  <c r="E11" i="3"/>
  <c r="F11" i="3"/>
  <c r="G11" i="3"/>
  <c r="H11" i="3"/>
  <c r="I11" i="3"/>
  <c r="J12" i="3"/>
  <c r="E10" i="3"/>
  <c r="F10" i="3"/>
  <c r="G10" i="3"/>
  <c r="H10" i="3"/>
  <c r="I10" i="3"/>
  <c r="J11" i="3"/>
  <c r="B6" i="3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E58" i="2"/>
  <c r="AF58" i="2"/>
  <c r="AE59" i="2"/>
  <c r="AF59" i="2"/>
  <c r="AE60" i="2"/>
  <c r="AF60" i="2"/>
  <c r="AE61" i="2"/>
  <c r="AF61" i="2"/>
  <c r="AE62" i="2"/>
  <c r="AF62" i="2"/>
  <c r="AE63" i="2"/>
  <c r="AF63" i="2"/>
  <c r="AE64" i="2"/>
  <c r="AF64" i="2"/>
  <c r="AE65" i="2"/>
  <c r="AF65" i="2"/>
  <c r="AE66" i="2"/>
  <c r="AF66" i="2"/>
  <c r="AE67" i="2"/>
  <c r="AF67" i="2"/>
  <c r="AE68" i="2"/>
  <c r="AF68" i="2"/>
  <c r="AE69" i="2"/>
  <c r="AF69" i="2"/>
  <c r="AE70" i="2"/>
  <c r="AF70" i="2"/>
  <c r="AE71" i="2"/>
  <c r="AF71" i="2"/>
  <c r="AE72" i="2"/>
  <c r="AF72" i="2"/>
  <c r="AE73" i="2"/>
  <c r="AF73" i="2"/>
  <c r="AE74" i="2"/>
  <c r="AF74" i="2"/>
  <c r="AE75" i="2"/>
  <c r="AF75" i="2"/>
  <c r="AE76" i="2"/>
  <c r="AF76" i="2"/>
  <c r="AE77" i="2"/>
  <c r="AF77" i="2"/>
  <c r="AE78" i="2"/>
  <c r="AF78" i="2"/>
  <c r="AE79" i="2"/>
  <c r="AF79" i="2"/>
  <c r="AE80" i="2"/>
  <c r="AF80" i="2"/>
  <c r="AE81" i="2"/>
  <c r="AF81" i="2"/>
  <c r="AE82" i="2"/>
  <c r="AF82" i="2"/>
  <c r="AE83" i="2"/>
  <c r="AF83" i="2"/>
  <c r="AE84" i="2"/>
  <c r="AF84" i="2"/>
  <c r="AE85" i="2"/>
  <c r="AF85" i="2"/>
  <c r="AE86" i="2"/>
  <c r="AF86" i="2"/>
  <c r="AE87" i="2"/>
  <c r="AF87" i="2"/>
  <c r="AE88" i="2"/>
  <c r="AF88" i="2"/>
  <c r="AE89" i="2"/>
  <c r="AF89" i="2"/>
  <c r="AE90" i="2"/>
  <c r="AF90" i="2"/>
  <c r="AE91" i="2"/>
  <c r="AF91" i="2"/>
  <c r="AE92" i="2"/>
  <c r="AF92" i="2"/>
  <c r="AE93" i="2"/>
  <c r="AF93" i="2"/>
  <c r="AE94" i="2"/>
  <c r="AF94" i="2"/>
  <c r="AE95" i="2"/>
  <c r="AF95" i="2"/>
  <c r="AE96" i="2"/>
  <c r="AF96" i="2"/>
  <c r="AE97" i="2"/>
  <c r="AF97" i="2"/>
  <c r="AE98" i="2"/>
  <c r="AF98" i="2"/>
  <c r="AE99" i="2"/>
  <c r="AF99" i="2"/>
  <c r="AE100" i="2"/>
  <c r="AF100" i="2"/>
  <c r="AE101" i="2"/>
  <c r="AF101" i="2"/>
  <c r="AE102" i="2"/>
  <c r="AF102" i="2"/>
  <c r="AE103" i="2"/>
  <c r="AF103" i="2"/>
  <c r="AE3" i="2"/>
  <c r="AF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3" i="2"/>
  <c r="C18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3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24" i="1"/>
  <c r="C28" i="1"/>
  <c r="C17" i="1"/>
  <c r="C19" i="1"/>
  <c r="C20" i="1"/>
  <c r="C21" i="1"/>
  <c r="C22" i="1"/>
  <c r="C23" i="1"/>
  <c r="C25" i="1"/>
  <c r="C26" i="1"/>
  <c r="C27" i="1"/>
  <c r="C16" i="1"/>
  <c r="D17" i="1"/>
  <c r="D18" i="1"/>
  <c r="D19" i="1"/>
  <c r="D20" i="1"/>
  <c r="D21" i="1"/>
  <c r="D22" i="1"/>
  <c r="D23" i="1"/>
  <c r="D24" i="1"/>
  <c r="D25" i="1"/>
  <c r="D28" i="1"/>
  <c r="D26" i="1"/>
  <c r="D27" i="1"/>
  <c r="D16" i="1"/>
  <c r="B17" i="1"/>
  <c r="B18" i="1"/>
  <c r="B19" i="1"/>
  <c r="B20" i="1"/>
  <c r="B21" i="1"/>
  <c r="B22" i="1"/>
  <c r="B23" i="1"/>
  <c r="B24" i="1"/>
  <c r="B25" i="1"/>
  <c r="B26" i="1"/>
  <c r="B27" i="1"/>
  <c r="B16" i="1"/>
</calcChain>
</file>

<file path=xl/sharedStrings.xml><?xml version="1.0" encoding="utf-8"?>
<sst xmlns="http://schemas.openxmlformats.org/spreadsheetml/2006/main" count="71" uniqueCount="55">
  <si>
    <t>Hardpoint n</t>
  </si>
  <si>
    <t>X</t>
  </si>
  <si>
    <t>Y</t>
  </si>
  <si>
    <t>Z</t>
  </si>
  <si>
    <t>Loaded radius</t>
  </si>
  <si>
    <t>lwr strut mnt</t>
  </si>
  <si>
    <t>wheel center</t>
  </si>
  <si>
    <t>front lca</t>
  </si>
  <si>
    <t>rear lca</t>
  </si>
  <si>
    <t>outer lca</t>
  </si>
  <si>
    <t>front uca</t>
  </si>
  <si>
    <t>rear uca</t>
  </si>
  <si>
    <t>outer uca</t>
  </si>
  <si>
    <t>top mount</t>
  </si>
  <si>
    <t>lower strut mount</t>
  </si>
  <si>
    <t>tierod outer</t>
  </si>
  <si>
    <t>tierod inner</t>
  </si>
  <si>
    <t>Vertical Left</t>
  </si>
  <si>
    <t>Camber Angle</t>
  </si>
  <si>
    <t>Toe Angle</t>
  </si>
  <si>
    <t>Total Track</t>
  </si>
  <si>
    <t>Half Track</t>
  </si>
  <si>
    <t>Static forces evaluation</t>
  </si>
  <si>
    <t>Ks [N/mm]</t>
  </si>
  <si>
    <t>lower A arm</t>
  </si>
  <si>
    <t>a (spring)</t>
  </si>
  <si>
    <t>lower strut</t>
  </si>
  <si>
    <t>b (wheel)</t>
  </si>
  <si>
    <t>y = -625</t>
  </si>
  <si>
    <t>y = -230</t>
  </si>
  <si>
    <t>Part "b"</t>
  </si>
  <si>
    <t>Part "c"</t>
  </si>
  <si>
    <t>Fs0 [N]</t>
  </si>
  <si>
    <t>dξ/dz</t>
  </si>
  <si>
    <t>Fg0 [N]</t>
  </si>
  <si>
    <t>dξmean</t>
  </si>
  <si>
    <r>
      <t>d</t>
    </r>
    <r>
      <rPr>
        <sz val="11"/>
        <color rgb="FF000000"/>
        <rFont val="Calibri"/>
        <family val="2"/>
      </rPr>
      <t>ξb max</t>
    </r>
  </si>
  <si>
    <t>dz</t>
  </si>
  <si>
    <t>dξ</t>
  </si>
  <si>
    <t>Fs</t>
  </si>
  <si>
    <t>FB</t>
  </si>
  <si>
    <t>Ftot</t>
  </si>
  <si>
    <t>FG</t>
  </si>
  <si>
    <t>KG</t>
  </si>
  <si>
    <r>
      <t>d</t>
    </r>
    <r>
      <rPr>
        <sz val="11"/>
        <color rgb="FF000000"/>
        <rFont val="Calibri"/>
        <family val="2"/>
      </rPr>
      <t>ξr max</t>
    </r>
  </si>
  <si>
    <t>mm</t>
  </si>
  <si>
    <t>N</t>
  </si>
  <si>
    <t>N/mm</t>
  </si>
  <si>
    <t>dZb max</t>
  </si>
  <si>
    <t>dZr max</t>
  </si>
  <si>
    <t>dξb lim</t>
  </si>
  <si>
    <t>dξr lim</t>
  </si>
  <si>
    <t>kb [N/mm]</t>
  </si>
  <si>
    <t>FBb [N]</t>
  </si>
  <si>
    <t>FBr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</si>
</sst>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164" fontId="2" fillId="0" borderId="0" xfId="0" applyNumberFormat="1" applyFont="1"/>
    <xf numFmtId="2" fontId="2" fillId="0" borderId="0" xfId="0" applyNumberFormat="1" applyFont="1"/>
    <xf numFmtId="164" fontId="2" fillId="0" borderId="1" xfId="0" applyNumberFormat="1" applyFont="1" applyBorder="1"/>
    <xf numFmtId="0" fontId="2" fillId="0" borderId="2" xfId="0" applyFont="1" applyBorder="1"/>
    <xf numFmtId="2" fontId="2" fillId="0" borderId="2" xfId="0" applyNumberFormat="1" applyFont="1" applyBorder="1"/>
    <xf numFmtId="0" fontId="2" fillId="0" borderId="3" xfId="0" applyFont="1" applyBorder="1"/>
    <xf numFmtId="164" fontId="2" fillId="0" borderId="4" xfId="0" applyNumberFormat="1" applyFont="1" applyBorder="1"/>
    <xf numFmtId="0" fontId="2" fillId="0" borderId="0" xfId="0" applyFont="1" applyBorder="1"/>
    <xf numFmtId="2" fontId="2" fillId="0" borderId="0" xfId="0" applyNumberFormat="1" applyFont="1" applyBorder="1"/>
    <xf numFmtId="0" fontId="2" fillId="0" borderId="5" xfId="0" applyFont="1" applyBorder="1"/>
    <xf numFmtId="165" fontId="2" fillId="0" borderId="0" xfId="0" applyNumberFormat="1" applyFont="1"/>
    <xf numFmtId="164" fontId="2" fillId="0" borderId="6" xfId="0" applyNumberFormat="1" applyFont="1" applyBorder="1"/>
    <xf numFmtId="0" fontId="2" fillId="0" borderId="7" xfId="0" applyFont="1" applyBorder="1"/>
    <xf numFmtId="2" fontId="2" fillId="0" borderId="7" xfId="0" applyNumberFormat="1" applyFont="1" applyBorder="1"/>
    <xf numFmtId="0" fontId="2" fillId="0" borderId="8" xfId="0" applyFont="1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/>
    <xf numFmtId="2" fontId="0" fillId="0" borderId="0" xfId="0" applyNumberFormat="1" applyFill="1"/>
    <xf numFmtId="16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2'!$H$8</c:f>
              <c:strCache>
                <c:ptCount val="1"/>
                <c:pt idx="0">
                  <c:v>Ftot</c:v>
                </c:pt>
              </c:strCache>
            </c:strRef>
          </c:tx>
          <c:marker>
            <c:symbol val="none"/>
          </c:marker>
          <c:xVal>
            <c:numRef>
              <c:f>'[1]Part 2'!$E$10:$E$110</c:f>
              <c:numCache>
                <c:formatCode>General</c:formatCode>
                <c:ptCount val="101"/>
                <c:pt idx="0">
                  <c:v>-56.09756097</c:v>
                </c:pt>
                <c:pt idx="1">
                  <c:v>-55.1626016205</c:v>
                </c:pt>
                <c:pt idx="2">
                  <c:v>-54.227642271</c:v>
                </c:pt>
                <c:pt idx="3">
                  <c:v>-53.2926829215</c:v>
                </c:pt>
                <c:pt idx="4">
                  <c:v>-52.357723572</c:v>
                </c:pt>
                <c:pt idx="5">
                  <c:v>-51.4227642225</c:v>
                </c:pt>
                <c:pt idx="6">
                  <c:v>-50.487804873</c:v>
                </c:pt>
                <c:pt idx="7">
                  <c:v>-49.5528455235</c:v>
                </c:pt>
                <c:pt idx="8">
                  <c:v>-48.617886174</c:v>
                </c:pt>
                <c:pt idx="9">
                  <c:v>-47.6829268245</c:v>
                </c:pt>
                <c:pt idx="10">
                  <c:v>-46.747967475</c:v>
                </c:pt>
                <c:pt idx="11">
                  <c:v>-45.8130081255</c:v>
                </c:pt>
                <c:pt idx="12">
                  <c:v>-44.878048776</c:v>
                </c:pt>
                <c:pt idx="13">
                  <c:v>-43.9430894265</c:v>
                </c:pt>
                <c:pt idx="14">
                  <c:v>-43.008130077</c:v>
                </c:pt>
                <c:pt idx="15">
                  <c:v>-42.0731707275</c:v>
                </c:pt>
                <c:pt idx="16">
                  <c:v>-41.138211378</c:v>
                </c:pt>
                <c:pt idx="17">
                  <c:v>-40.2032520285</c:v>
                </c:pt>
                <c:pt idx="18">
                  <c:v>-39.268292679</c:v>
                </c:pt>
                <c:pt idx="19">
                  <c:v>-38.3333333295</c:v>
                </c:pt>
                <c:pt idx="20">
                  <c:v>-37.39837398</c:v>
                </c:pt>
                <c:pt idx="21">
                  <c:v>-36.4634146305</c:v>
                </c:pt>
                <c:pt idx="22">
                  <c:v>-35.528455281</c:v>
                </c:pt>
                <c:pt idx="23">
                  <c:v>-34.5934959315</c:v>
                </c:pt>
                <c:pt idx="24">
                  <c:v>-33.658536582</c:v>
                </c:pt>
                <c:pt idx="25">
                  <c:v>-32.7235772325</c:v>
                </c:pt>
                <c:pt idx="26">
                  <c:v>-31.788617883</c:v>
                </c:pt>
                <c:pt idx="27">
                  <c:v>-30.8536585335</c:v>
                </c:pt>
                <c:pt idx="28">
                  <c:v>-29.918699184</c:v>
                </c:pt>
                <c:pt idx="29">
                  <c:v>-28.9837398345</c:v>
                </c:pt>
                <c:pt idx="30">
                  <c:v>-28.048780485</c:v>
                </c:pt>
                <c:pt idx="31">
                  <c:v>-27.1138211355</c:v>
                </c:pt>
                <c:pt idx="32">
                  <c:v>-26.178861786</c:v>
                </c:pt>
                <c:pt idx="33">
                  <c:v>-25.2439024365</c:v>
                </c:pt>
                <c:pt idx="34">
                  <c:v>-24.308943087</c:v>
                </c:pt>
                <c:pt idx="35">
                  <c:v>-23.3739837375</c:v>
                </c:pt>
                <c:pt idx="36">
                  <c:v>-22.439024388</c:v>
                </c:pt>
                <c:pt idx="37">
                  <c:v>-21.5040650385</c:v>
                </c:pt>
                <c:pt idx="38">
                  <c:v>-20.569105689</c:v>
                </c:pt>
                <c:pt idx="39">
                  <c:v>-19.6341463395</c:v>
                </c:pt>
                <c:pt idx="40">
                  <c:v>-18.69918699</c:v>
                </c:pt>
                <c:pt idx="41">
                  <c:v>-17.7642276405</c:v>
                </c:pt>
                <c:pt idx="42">
                  <c:v>-16.829268291</c:v>
                </c:pt>
                <c:pt idx="43">
                  <c:v>-15.8943089415</c:v>
                </c:pt>
                <c:pt idx="44">
                  <c:v>-14.959349592</c:v>
                </c:pt>
                <c:pt idx="45">
                  <c:v>-14.0243902425</c:v>
                </c:pt>
                <c:pt idx="46">
                  <c:v>-13.089430893</c:v>
                </c:pt>
                <c:pt idx="47">
                  <c:v>-12.1544715435</c:v>
                </c:pt>
                <c:pt idx="48">
                  <c:v>-11.219512194</c:v>
                </c:pt>
                <c:pt idx="49">
                  <c:v>-10.2845528445</c:v>
                </c:pt>
                <c:pt idx="50">
                  <c:v>-9.349593495</c:v>
                </c:pt>
                <c:pt idx="51">
                  <c:v>-8.4146341455</c:v>
                </c:pt>
                <c:pt idx="52">
                  <c:v>-7.479674796</c:v>
                </c:pt>
                <c:pt idx="53">
                  <c:v>-6.5447154465</c:v>
                </c:pt>
                <c:pt idx="54">
                  <c:v>-5.609756097</c:v>
                </c:pt>
                <c:pt idx="55">
                  <c:v>-4.6747967475</c:v>
                </c:pt>
                <c:pt idx="56">
                  <c:v>-3.739837398</c:v>
                </c:pt>
                <c:pt idx="57">
                  <c:v>-2.8048780485</c:v>
                </c:pt>
                <c:pt idx="58">
                  <c:v>-1.869918699</c:v>
                </c:pt>
                <c:pt idx="59">
                  <c:v>-0.9349593495</c:v>
                </c:pt>
                <c:pt idx="60">
                  <c:v>0.0</c:v>
                </c:pt>
                <c:pt idx="61">
                  <c:v>0.9349593495</c:v>
                </c:pt>
                <c:pt idx="62">
                  <c:v>1.869918699</c:v>
                </c:pt>
                <c:pt idx="63">
                  <c:v>2.8048780485</c:v>
                </c:pt>
                <c:pt idx="64">
                  <c:v>3.739837398</c:v>
                </c:pt>
                <c:pt idx="65">
                  <c:v>4.6747967475</c:v>
                </c:pt>
                <c:pt idx="66">
                  <c:v>5.609756097</c:v>
                </c:pt>
                <c:pt idx="67">
                  <c:v>6.5447154465</c:v>
                </c:pt>
                <c:pt idx="68">
                  <c:v>7.479674796</c:v>
                </c:pt>
                <c:pt idx="69">
                  <c:v>8.4146341455</c:v>
                </c:pt>
                <c:pt idx="70">
                  <c:v>9.349593495</c:v>
                </c:pt>
                <c:pt idx="71">
                  <c:v>10.2845528445</c:v>
                </c:pt>
                <c:pt idx="72">
                  <c:v>11.219512194</c:v>
                </c:pt>
                <c:pt idx="73">
                  <c:v>12.1544715435</c:v>
                </c:pt>
                <c:pt idx="74">
                  <c:v>13.089430893</c:v>
                </c:pt>
                <c:pt idx="75">
                  <c:v>14.0243902425</c:v>
                </c:pt>
                <c:pt idx="76">
                  <c:v>14.959349592</c:v>
                </c:pt>
                <c:pt idx="77">
                  <c:v>15.8943089415</c:v>
                </c:pt>
                <c:pt idx="78">
                  <c:v>16.829268291</c:v>
                </c:pt>
                <c:pt idx="79">
                  <c:v>17.7642276405</c:v>
                </c:pt>
                <c:pt idx="80">
                  <c:v>18.69918699</c:v>
                </c:pt>
                <c:pt idx="81">
                  <c:v>19.6341463395</c:v>
                </c:pt>
                <c:pt idx="82">
                  <c:v>20.569105689</c:v>
                </c:pt>
                <c:pt idx="83">
                  <c:v>21.5040650385</c:v>
                </c:pt>
                <c:pt idx="84">
                  <c:v>22.439024388</c:v>
                </c:pt>
                <c:pt idx="85">
                  <c:v>23.3739837375</c:v>
                </c:pt>
                <c:pt idx="86">
                  <c:v>24.308943087</c:v>
                </c:pt>
                <c:pt idx="87">
                  <c:v>25.2439024365</c:v>
                </c:pt>
                <c:pt idx="88">
                  <c:v>26.178861786</c:v>
                </c:pt>
                <c:pt idx="89">
                  <c:v>27.1138211355</c:v>
                </c:pt>
                <c:pt idx="90">
                  <c:v>28.048780485</c:v>
                </c:pt>
                <c:pt idx="91">
                  <c:v>28.9837398345</c:v>
                </c:pt>
                <c:pt idx="92">
                  <c:v>29.918699184</c:v>
                </c:pt>
                <c:pt idx="93">
                  <c:v>30.8536585335</c:v>
                </c:pt>
                <c:pt idx="94">
                  <c:v>31.788617883</c:v>
                </c:pt>
                <c:pt idx="95">
                  <c:v>32.7235772325</c:v>
                </c:pt>
                <c:pt idx="96">
                  <c:v>33.658536582</c:v>
                </c:pt>
                <c:pt idx="97">
                  <c:v>34.5934959315</c:v>
                </c:pt>
                <c:pt idx="98">
                  <c:v>35.528455281</c:v>
                </c:pt>
                <c:pt idx="99">
                  <c:v>36.4634146305</c:v>
                </c:pt>
                <c:pt idx="100">
                  <c:v>37.39837398</c:v>
                </c:pt>
              </c:numCache>
            </c:numRef>
          </c:xVal>
          <c:yVal>
            <c:numRef>
              <c:f>'[1]Part 2'!$H$10:$H$110</c:f>
              <c:numCache>
                <c:formatCode>General</c:formatCode>
                <c:ptCount val="101"/>
                <c:pt idx="0">
                  <c:v>1726.70731732</c:v>
                </c:pt>
                <c:pt idx="1">
                  <c:v>1879.74146364616</c:v>
                </c:pt>
                <c:pt idx="2">
                  <c:v>2024.69756119264</c:v>
                </c:pt>
                <c:pt idx="3">
                  <c:v>2161.57560995944</c:v>
                </c:pt>
                <c:pt idx="4">
                  <c:v>2290.37560994656</c:v>
                </c:pt>
                <c:pt idx="5">
                  <c:v>2411.097561154</c:v>
                </c:pt>
                <c:pt idx="6">
                  <c:v>2523.74146358176</c:v>
                </c:pt>
                <c:pt idx="7">
                  <c:v>2628.30731722984</c:v>
                </c:pt>
                <c:pt idx="8">
                  <c:v>2724.79512209824</c:v>
                </c:pt>
                <c:pt idx="9">
                  <c:v>2813.20487818696</c:v>
                </c:pt>
                <c:pt idx="10">
                  <c:v>2893.536585496</c:v>
                </c:pt>
                <c:pt idx="11">
                  <c:v>2965.79024402536</c:v>
                </c:pt>
                <c:pt idx="12">
                  <c:v>3029.96585377504</c:v>
                </c:pt>
                <c:pt idx="13">
                  <c:v>3086.06341474504</c:v>
                </c:pt>
                <c:pt idx="14">
                  <c:v>3134.08292693536</c:v>
                </c:pt>
                <c:pt idx="15">
                  <c:v>3174.024390346</c:v>
                </c:pt>
                <c:pt idx="16">
                  <c:v>3205.88780497696</c:v>
                </c:pt>
                <c:pt idx="17">
                  <c:v>3230.121951316</c:v>
                </c:pt>
                <c:pt idx="18">
                  <c:v>3252.560975704</c:v>
                </c:pt>
                <c:pt idx="19">
                  <c:v>3275.000000092</c:v>
                </c:pt>
                <c:pt idx="20">
                  <c:v>3297.43902448</c:v>
                </c:pt>
                <c:pt idx="21">
                  <c:v>3319.878048868</c:v>
                </c:pt>
                <c:pt idx="22">
                  <c:v>3342.317073256</c:v>
                </c:pt>
                <c:pt idx="23">
                  <c:v>3364.756097644</c:v>
                </c:pt>
                <c:pt idx="24">
                  <c:v>3387.195122032</c:v>
                </c:pt>
                <c:pt idx="25">
                  <c:v>3409.63414642</c:v>
                </c:pt>
                <c:pt idx="26">
                  <c:v>3432.073170808</c:v>
                </c:pt>
                <c:pt idx="27">
                  <c:v>3454.512195196</c:v>
                </c:pt>
                <c:pt idx="28">
                  <c:v>3476.951219584</c:v>
                </c:pt>
                <c:pt idx="29">
                  <c:v>3499.390243972</c:v>
                </c:pt>
                <c:pt idx="30">
                  <c:v>3521.82926836</c:v>
                </c:pt>
                <c:pt idx="31">
                  <c:v>3544.268292748</c:v>
                </c:pt>
                <c:pt idx="32">
                  <c:v>3566.707317136</c:v>
                </c:pt>
                <c:pt idx="33">
                  <c:v>3589.146341524</c:v>
                </c:pt>
                <c:pt idx="34">
                  <c:v>3611.585365912</c:v>
                </c:pt>
                <c:pt idx="35">
                  <c:v>3634.0243903</c:v>
                </c:pt>
                <c:pt idx="36">
                  <c:v>3656.463414688</c:v>
                </c:pt>
                <c:pt idx="37">
                  <c:v>3678.902439076</c:v>
                </c:pt>
                <c:pt idx="38">
                  <c:v>3701.341463464</c:v>
                </c:pt>
                <c:pt idx="39">
                  <c:v>3723.780487852</c:v>
                </c:pt>
                <c:pt idx="40">
                  <c:v>3746.21951224</c:v>
                </c:pt>
                <c:pt idx="41">
                  <c:v>3768.658536628</c:v>
                </c:pt>
                <c:pt idx="42">
                  <c:v>3791.097561016</c:v>
                </c:pt>
                <c:pt idx="43">
                  <c:v>3813.536585404</c:v>
                </c:pt>
                <c:pt idx="44">
                  <c:v>3835.975609792</c:v>
                </c:pt>
                <c:pt idx="45">
                  <c:v>3858.41463418</c:v>
                </c:pt>
                <c:pt idx="46">
                  <c:v>3880.853658568</c:v>
                </c:pt>
                <c:pt idx="47">
                  <c:v>3903.292682956</c:v>
                </c:pt>
                <c:pt idx="48">
                  <c:v>3925.731707344</c:v>
                </c:pt>
                <c:pt idx="49">
                  <c:v>3948.170731732</c:v>
                </c:pt>
                <c:pt idx="50">
                  <c:v>3970.60975612</c:v>
                </c:pt>
                <c:pt idx="51">
                  <c:v>3993.048780508</c:v>
                </c:pt>
                <c:pt idx="52">
                  <c:v>4015.487804896</c:v>
                </c:pt>
                <c:pt idx="53">
                  <c:v>4037.926829284</c:v>
                </c:pt>
                <c:pt idx="54">
                  <c:v>4060.365853672</c:v>
                </c:pt>
                <c:pt idx="55">
                  <c:v>4082.80487806</c:v>
                </c:pt>
                <c:pt idx="56">
                  <c:v>4105.243902448</c:v>
                </c:pt>
                <c:pt idx="57">
                  <c:v>4127.682926836</c:v>
                </c:pt>
                <c:pt idx="58">
                  <c:v>4150.121951224</c:v>
                </c:pt>
                <c:pt idx="59">
                  <c:v>4172.560975612</c:v>
                </c:pt>
                <c:pt idx="60">
                  <c:v>4195.0</c:v>
                </c:pt>
                <c:pt idx="61">
                  <c:v>4217.439024388</c:v>
                </c:pt>
                <c:pt idx="62">
                  <c:v>4239.878048776</c:v>
                </c:pt>
                <c:pt idx="63">
                  <c:v>4262.317073164</c:v>
                </c:pt>
                <c:pt idx="64">
                  <c:v>4284.756097552</c:v>
                </c:pt>
                <c:pt idx="65">
                  <c:v>4307.19512194</c:v>
                </c:pt>
                <c:pt idx="66">
                  <c:v>4329.634146328</c:v>
                </c:pt>
                <c:pt idx="67">
                  <c:v>4352.073170716</c:v>
                </c:pt>
                <c:pt idx="68">
                  <c:v>4374.512195104</c:v>
                </c:pt>
                <c:pt idx="69">
                  <c:v>4396.951219492</c:v>
                </c:pt>
                <c:pt idx="70">
                  <c:v>4419.39024388</c:v>
                </c:pt>
                <c:pt idx="71">
                  <c:v>4441.829268268</c:v>
                </c:pt>
                <c:pt idx="72">
                  <c:v>4464.268292656</c:v>
                </c:pt>
                <c:pt idx="73">
                  <c:v>4486.707317044</c:v>
                </c:pt>
                <c:pt idx="74">
                  <c:v>4509.146341432</c:v>
                </c:pt>
                <c:pt idx="75">
                  <c:v>4531.58536582</c:v>
                </c:pt>
                <c:pt idx="76">
                  <c:v>4554.024390208</c:v>
                </c:pt>
                <c:pt idx="77">
                  <c:v>4576.463414596</c:v>
                </c:pt>
                <c:pt idx="78">
                  <c:v>4598.902438984</c:v>
                </c:pt>
                <c:pt idx="79">
                  <c:v>4621.341463372</c:v>
                </c:pt>
                <c:pt idx="80">
                  <c:v>4643.78048776</c:v>
                </c:pt>
                <c:pt idx="81">
                  <c:v>4666.219512148</c:v>
                </c:pt>
                <c:pt idx="82">
                  <c:v>4688.658536536</c:v>
                </c:pt>
                <c:pt idx="83">
                  <c:v>4711.097560924</c:v>
                </c:pt>
                <c:pt idx="84">
                  <c:v>4735.33170726304</c:v>
                </c:pt>
                <c:pt idx="85">
                  <c:v>4767.195121894</c:v>
                </c:pt>
                <c:pt idx="86">
                  <c:v>4807.13658530464</c:v>
                </c:pt>
                <c:pt idx="87">
                  <c:v>4855.15609749496</c:v>
                </c:pt>
                <c:pt idx="88">
                  <c:v>4911.25365846496</c:v>
                </c:pt>
                <c:pt idx="89">
                  <c:v>4975.42926821464</c:v>
                </c:pt>
                <c:pt idx="90">
                  <c:v>5047.682926744</c:v>
                </c:pt>
                <c:pt idx="91">
                  <c:v>5128.01463405304</c:v>
                </c:pt>
                <c:pt idx="92">
                  <c:v>5216.424390141759</c:v>
                </c:pt>
                <c:pt idx="93">
                  <c:v>5312.91219501016</c:v>
                </c:pt>
                <c:pt idx="94">
                  <c:v>5417.478048658239</c:v>
                </c:pt>
                <c:pt idx="95">
                  <c:v>5530.121951086</c:v>
                </c:pt>
                <c:pt idx="96">
                  <c:v>5650.84390229344</c:v>
                </c:pt>
                <c:pt idx="97">
                  <c:v>5779.64390228056</c:v>
                </c:pt>
                <c:pt idx="98">
                  <c:v>5916.521951047358</c:v>
                </c:pt>
                <c:pt idx="99">
                  <c:v>6061.47804859384</c:v>
                </c:pt>
                <c:pt idx="100">
                  <c:v>6214.51219492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26336"/>
        <c:axId val="944428656"/>
      </c:scatterChart>
      <c:valAx>
        <c:axId val="9444263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44428656"/>
        <c:crosses val="autoZero"/>
        <c:crossBetween val="midCat"/>
      </c:valAx>
      <c:valAx>
        <c:axId val="9444286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442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'[1]Part 2'!$I$8</c:f>
              <c:strCache>
                <c:ptCount val="1"/>
                <c:pt idx="0">
                  <c:v>FG</c:v>
                </c:pt>
              </c:strCache>
            </c:strRef>
          </c:tx>
          <c:marker>
            <c:symbol val="none"/>
          </c:marker>
          <c:xVal>
            <c:numRef>
              <c:f>'[1]Part 2'!$D$10:$D$110</c:f>
              <c:numCache>
                <c:formatCode>General</c:formatCode>
                <c:ptCount val="101"/>
                <c:pt idx="0">
                  <c:v>-90.0</c:v>
                </c:pt>
                <c:pt idx="1">
                  <c:v>-88.5</c:v>
                </c:pt>
                <c:pt idx="2">
                  <c:v>-87.0</c:v>
                </c:pt>
                <c:pt idx="3">
                  <c:v>-85.5</c:v>
                </c:pt>
                <c:pt idx="4">
                  <c:v>-84.0</c:v>
                </c:pt>
                <c:pt idx="5">
                  <c:v>-82.5</c:v>
                </c:pt>
                <c:pt idx="6">
                  <c:v>-81.0</c:v>
                </c:pt>
                <c:pt idx="7">
                  <c:v>-79.5</c:v>
                </c:pt>
                <c:pt idx="8">
                  <c:v>-78.0</c:v>
                </c:pt>
                <c:pt idx="9">
                  <c:v>-76.5</c:v>
                </c:pt>
                <c:pt idx="10">
                  <c:v>-75.0</c:v>
                </c:pt>
                <c:pt idx="11">
                  <c:v>-73.5</c:v>
                </c:pt>
                <c:pt idx="12">
                  <c:v>-72.0</c:v>
                </c:pt>
                <c:pt idx="13">
                  <c:v>-70.5</c:v>
                </c:pt>
                <c:pt idx="14">
                  <c:v>-69.0</c:v>
                </c:pt>
                <c:pt idx="15">
                  <c:v>-67.5</c:v>
                </c:pt>
                <c:pt idx="16">
                  <c:v>-66.0</c:v>
                </c:pt>
                <c:pt idx="17">
                  <c:v>-64.5</c:v>
                </c:pt>
                <c:pt idx="18">
                  <c:v>-63.0</c:v>
                </c:pt>
                <c:pt idx="19">
                  <c:v>-61.5</c:v>
                </c:pt>
                <c:pt idx="20">
                  <c:v>-60.0</c:v>
                </c:pt>
                <c:pt idx="21">
                  <c:v>-58.5</c:v>
                </c:pt>
                <c:pt idx="22">
                  <c:v>-57.0</c:v>
                </c:pt>
                <c:pt idx="23">
                  <c:v>-55.5</c:v>
                </c:pt>
                <c:pt idx="24">
                  <c:v>-54.0</c:v>
                </c:pt>
                <c:pt idx="25">
                  <c:v>-52.5</c:v>
                </c:pt>
                <c:pt idx="26">
                  <c:v>-51.0</c:v>
                </c:pt>
                <c:pt idx="27">
                  <c:v>-49.5</c:v>
                </c:pt>
                <c:pt idx="28">
                  <c:v>-48.0</c:v>
                </c:pt>
                <c:pt idx="29">
                  <c:v>-46.5</c:v>
                </c:pt>
                <c:pt idx="30">
                  <c:v>-45.0</c:v>
                </c:pt>
                <c:pt idx="31">
                  <c:v>-43.5</c:v>
                </c:pt>
                <c:pt idx="32">
                  <c:v>-42.0</c:v>
                </c:pt>
                <c:pt idx="33">
                  <c:v>-40.5</c:v>
                </c:pt>
                <c:pt idx="34">
                  <c:v>-39.0</c:v>
                </c:pt>
                <c:pt idx="35">
                  <c:v>-37.5</c:v>
                </c:pt>
                <c:pt idx="36">
                  <c:v>-36.0</c:v>
                </c:pt>
                <c:pt idx="37">
                  <c:v>-34.5</c:v>
                </c:pt>
                <c:pt idx="38">
                  <c:v>-33.0</c:v>
                </c:pt>
                <c:pt idx="39">
                  <c:v>-31.5</c:v>
                </c:pt>
                <c:pt idx="40">
                  <c:v>-30.0</c:v>
                </c:pt>
                <c:pt idx="41">
                  <c:v>-28.5</c:v>
                </c:pt>
                <c:pt idx="42">
                  <c:v>-27.0</c:v>
                </c:pt>
                <c:pt idx="43">
                  <c:v>-25.5</c:v>
                </c:pt>
                <c:pt idx="44">
                  <c:v>-24.0</c:v>
                </c:pt>
                <c:pt idx="45">
                  <c:v>-22.5</c:v>
                </c:pt>
                <c:pt idx="46">
                  <c:v>-21.0</c:v>
                </c:pt>
                <c:pt idx="47">
                  <c:v>-19.5</c:v>
                </c:pt>
                <c:pt idx="48">
                  <c:v>-18.0</c:v>
                </c:pt>
                <c:pt idx="49">
                  <c:v>-16.5</c:v>
                </c:pt>
                <c:pt idx="50">
                  <c:v>-15.0</c:v>
                </c:pt>
                <c:pt idx="51">
                  <c:v>-13.5</c:v>
                </c:pt>
                <c:pt idx="52">
                  <c:v>-12.0</c:v>
                </c:pt>
                <c:pt idx="53">
                  <c:v>-10.5</c:v>
                </c:pt>
                <c:pt idx="54">
                  <c:v>-9.0</c:v>
                </c:pt>
                <c:pt idx="55">
                  <c:v>-7.5</c:v>
                </c:pt>
                <c:pt idx="56">
                  <c:v>-6.0</c:v>
                </c:pt>
                <c:pt idx="57">
                  <c:v>-4.5</c:v>
                </c:pt>
                <c:pt idx="58">
                  <c:v>-3.0</c:v>
                </c:pt>
                <c:pt idx="59">
                  <c:v>-1.5</c:v>
                </c:pt>
                <c:pt idx="60">
                  <c:v>0.0</c:v>
                </c:pt>
                <c:pt idx="61">
                  <c:v>1.5</c:v>
                </c:pt>
                <c:pt idx="62">
                  <c:v>3.0</c:v>
                </c:pt>
                <c:pt idx="63">
                  <c:v>4.5</c:v>
                </c:pt>
                <c:pt idx="64">
                  <c:v>6.0</c:v>
                </c:pt>
                <c:pt idx="65">
                  <c:v>7.5</c:v>
                </c:pt>
                <c:pt idx="66">
                  <c:v>9.0</c:v>
                </c:pt>
                <c:pt idx="67">
                  <c:v>10.5</c:v>
                </c:pt>
                <c:pt idx="68">
                  <c:v>12.0</c:v>
                </c:pt>
                <c:pt idx="69">
                  <c:v>13.5</c:v>
                </c:pt>
                <c:pt idx="70">
                  <c:v>15.0</c:v>
                </c:pt>
                <c:pt idx="71">
                  <c:v>16.5</c:v>
                </c:pt>
                <c:pt idx="72">
                  <c:v>18.0</c:v>
                </c:pt>
                <c:pt idx="73">
                  <c:v>19.5</c:v>
                </c:pt>
                <c:pt idx="74">
                  <c:v>21.0</c:v>
                </c:pt>
                <c:pt idx="75">
                  <c:v>22.5</c:v>
                </c:pt>
                <c:pt idx="76">
                  <c:v>24.0</c:v>
                </c:pt>
                <c:pt idx="77">
                  <c:v>25.5</c:v>
                </c:pt>
                <c:pt idx="78">
                  <c:v>27.0</c:v>
                </c:pt>
                <c:pt idx="79">
                  <c:v>28.5</c:v>
                </c:pt>
                <c:pt idx="80">
                  <c:v>30.0</c:v>
                </c:pt>
                <c:pt idx="81">
                  <c:v>31.5</c:v>
                </c:pt>
                <c:pt idx="82">
                  <c:v>33.0</c:v>
                </c:pt>
                <c:pt idx="83">
                  <c:v>34.5</c:v>
                </c:pt>
                <c:pt idx="84">
                  <c:v>36.0</c:v>
                </c:pt>
                <c:pt idx="85">
                  <c:v>37.5</c:v>
                </c:pt>
                <c:pt idx="86">
                  <c:v>39.0</c:v>
                </c:pt>
                <c:pt idx="87">
                  <c:v>40.5</c:v>
                </c:pt>
                <c:pt idx="88">
                  <c:v>42.0</c:v>
                </c:pt>
                <c:pt idx="89">
                  <c:v>43.5</c:v>
                </c:pt>
                <c:pt idx="90">
                  <c:v>45.0</c:v>
                </c:pt>
                <c:pt idx="91">
                  <c:v>46.5</c:v>
                </c:pt>
                <c:pt idx="92">
                  <c:v>48.0</c:v>
                </c:pt>
                <c:pt idx="93">
                  <c:v>49.5</c:v>
                </c:pt>
                <c:pt idx="94">
                  <c:v>51.0</c:v>
                </c:pt>
                <c:pt idx="95">
                  <c:v>52.5</c:v>
                </c:pt>
                <c:pt idx="96">
                  <c:v>54.0</c:v>
                </c:pt>
                <c:pt idx="97">
                  <c:v>55.5</c:v>
                </c:pt>
                <c:pt idx="98">
                  <c:v>57.0</c:v>
                </c:pt>
                <c:pt idx="99">
                  <c:v>58.5</c:v>
                </c:pt>
                <c:pt idx="100">
                  <c:v>60.0</c:v>
                </c:pt>
              </c:numCache>
            </c:numRef>
          </c:xVal>
          <c:yVal>
            <c:numRef>
              <c:f>'[1]Part 2'!$I$10:$I$110</c:f>
              <c:numCache>
                <c:formatCode>General</c:formatCode>
                <c:ptCount val="101"/>
                <c:pt idx="0">
                  <c:v>1076.267433452265</c:v>
                </c:pt>
                <c:pt idx="1">
                  <c:v>1171.654570719194</c:v>
                </c:pt>
                <c:pt idx="2">
                  <c:v>1262.006609831271</c:v>
                </c:pt>
                <c:pt idx="3">
                  <c:v>1347.323550788496</c:v>
                </c:pt>
                <c:pt idx="4">
                  <c:v>1427.605393590868</c:v>
                </c:pt>
                <c:pt idx="5">
                  <c:v>1502.852138238387</c:v>
                </c:pt>
                <c:pt idx="6">
                  <c:v>1573.063784731053</c:v>
                </c:pt>
                <c:pt idx="7">
                  <c:v>1638.240333068868</c:v>
                </c:pt>
                <c:pt idx="8">
                  <c:v>1698.381783251829</c:v>
                </c:pt>
                <c:pt idx="9">
                  <c:v>1753.488135279938</c:v>
                </c:pt>
                <c:pt idx="10">
                  <c:v>1803.559389153194</c:v>
                </c:pt>
                <c:pt idx="11">
                  <c:v>1848.595544871598</c:v>
                </c:pt>
                <c:pt idx="12">
                  <c:v>1888.59660243515</c:v>
                </c:pt>
                <c:pt idx="13">
                  <c:v>1923.562561843847</c:v>
                </c:pt>
                <c:pt idx="14">
                  <c:v>1953.493423097694</c:v>
                </c:pt>
                <c:pt idx="15">
                  <c:v>1978.389186196687</c:v>
                </c:pt>
                <c:pt idx="16">
                  <c:v>1998.249851140827</c:v>
                </c:pt>
                <c:pt idx="17">
                  <c:v>2013.355145605386</c:v>
                </c:pt>
                <c:pt idx="18">
                  <c:v>2027.341529368865</c:v>
                </c:pt>
                <c:pt idx="19">
                  <c:v>2041.327913132344</c:v>
                </c:pt>
                <c:pt idx="20">
                  <c:v>2055.314296895823</c:v>
                </c:pt>
                <c:pt idx="21">
                  <c:v>2069.300680659303</c:v>
                </c:pt>
                <c:pt idx="22">
                  <c:v>2083.287064422782</c:v>
                </c:pt>
                <c:pt idx="23">
                  <c:v>2097.273448186262</c:v>
                </c:pt>
                <c:pt idx="24">
                  <c:v>2111.259831949742</c:v>
                </c:pt>
                <c:pt idx="25">
                  <c:v>2125.24621571322</c:v>
                </c:pt>
                <c:pt idx="26">
                  <c:v>2139.2325994767</c:v>
                </c:pt>
                <c:pt idx="27">
                  <c:v>2153.21898324018</c:v>
                </c:pt>
                <c:pt idx="28">
                  <c:v>2167.205367003658</c:v>
                </c:pt>
                <c:pt idx="29">
                  <c:v>2181.191750767138</c:v>
                </c:pt>
                <c:pt idx="30">
                  <c:v>2195.178134530618</c:v>
                </c:pt>
                <c:pt idx="31">
                  <c:v>2209.164518294097</c:v>
                </c:pt>
                <c:pt idx="32">
                  <c:v>2223.150902057576</c:v>
                </c:pt>
                <c:pt idx="33">
                  <c:v>2237.137285821056</c:v>
                </c:pt>
                <c:pt idx="34">
                  <c:v>2251.123669584535</c:v>
                </c:pt>
                <c:pt idx="35">
                  <c:v>2265.110053348015</c:v>
                </c:pt>
                <c:pt idx="36">
                  <c:v>2279.096437111494</c:v>
                </c:pt>
                <c:pt idx="37">
                  <c:v>2293.082820874974</c:v>
                </c:pt>
                <c:pt idx="38">
                  <c:v>2307.069204638453</c:v>
                </c:pt>
                <c:pt idx="39">
                  <c:v>2321.055588401932</c:v>
                </c:pt>
                <c:pt idx="40">
                  <c:v>2335.041972165412</c:v>
                </c:pt>
                <c:pt idx="41">
                  <c:v>2349.028355928891</c:v>
                </c:pt>
                <c:pt idx="42">
                  <c:v>2363.01473969237</c:v>
                </c:pt>
                <c:pt idx="43">
                  <c:v>2377.00112345585</c:v>
                </c:pt>
                <c:pt idx="44">
                  <c:v>2390.98750721933</c:v>
                </c:pt>
                <c:pt idx="45">
                  <c:v>2404.973890982809</c:v>
                </c:pt>
                <c:pt idx="46">
                  <c:v>2418.960274746288</c:v>
                </c:pt>
                <c:pt idx="47">
                  <c:v>2432.946658509768</c:v>
                </c:pt>
                <c:pt idx="48">
                  <c:v>2446.933042273246</c:v>
                </c:pt>
                <c:pt idx="49">
                  <c:v>2460.919426036727</c:v>
                </c:pt>
                <c:pt idx="50">
                  <c:v>2474.905809800206</c:v>
                </c:pt>
                <c:pt idx="51">
                  <c:v>2488.892193563685</c:v>
                </c:pt>
                <c:pt idx="52">
                  <c:v>2502.878577327165</c:v>
                </c:pt>
                <c:pt idx="53">
                  <c:v>2516.864961090644</c:v>
                </c:pt>
                <c:pt idx="54">
                  <c:v>2530.851344854123</c:v>
                </c:pt>
                <c:pt idx="55">
                  <c:v>2544.837728617603</c:v>
                </c:pt>
                <c:pt idx="56">
                  <c:v>2558.824112381082</c:v>
                </c:pt>
                <c:pt idx="57">
                  <c:v>2572.810496144561</c:v>
                </c:pt>
                <c:pt idx="58">
                  <c:v>2586.796879908041</c:v>
                </c:pt>
                <c:pt idx="59">
                  <c:v>2600.783263671521</c:v>
                </c:pt>
                <c:pt idx="60">
                  <c:v>2614.769647435</c:v>
                </c:pt>
                <c:pt idx="61">
                  <c:v>2628.756031198479</c:v>
                </c:pt>
                <c:pt idx="62">
                  <c:v>2642.742414961958</c:v>
                </c:pt>
                <c:pt idx="63">
                  <c:v>2656.728798725439</c:v>
                </c:pt>
                <c:pt idx="64">
                  <c:v>2670.715182488917</c:v>
                </c:pt>
                <c:pt idx="65">
                  <c:v>2684.701566252397</c:v>
                </c:pt>
                <c:pt idx="66">
                  <c:v>2698.687950015876</c:v>
                </c:pt>
                <c:pt idx="67">
                  <c:v>2712.674333779356</c:v>
                </c:pt>
                <c:pt idx="68">
                  <c:v>2726.660717542835</c:v>
                </c:pt>
                <c:pt idx="69">
                  <c:v>2740.647101306315</c:v>
                </c:pt>
                <c:pt idx="70">
                  <c:v>2754.633485069794</c:v>
                </c:pt>
                <c:pt idx="71">
                  <c:v>2768.619868833274</c:v>
                </c:pt>
                <c:pt idx="72">
                  <c:v>2782.606252596753</c:v>
                </c:pt>
                <c:pt idx="73">
                  <c:v>2796.592636360232</c:v>
                </c:pt>
                <c:pt idx="74">
                  <c:v>2810.579020123711</c:v>
                </c:pt>
                <c:pt idx="75">
                  <c:v>2824.565403887191</c:v>
                </c:pt>
                <c:pt idx="76">
                  <c:v>2838.551787650671</c:v>
                </c:pt>
                <c:pt idx="77">
                  <c:v>2852.53817141415</c:v>
                </c:pt>
                <c:pt idx="78">
                  <c:v>2866.524555177629</c:v>
                </c:pt>
                <c:pt idx="79">
                  <c:v>2880.51093894111</c:v>
                </c:pt>
                <c:pt idx="80">
                  <c:v>2894.497322704588</c:v>
                </c:pt>
                <c:pt idx="81">
                  <c:v>2908.483706468067</c:v>
                </c:pt>
                <c:pt idx="82">
                  <c:v>2922.470090231546</c:v>
                </c:pt>
                <c:pt idx="83">
                  <c:v>2936.456473995026</c:v>
                </c:pt>
                <c:pt idx="84">
                  <c:v>2951.561768459584</c:v>
                </c:pt>
                <c:pt idx="85">
                  <c:v>2971.422433403724</c:v>
                </c:pt>
                <c:pt idx="86">
                  <c:v>2996.318196502718</c:v>
                </c:pt>
                <c:pt idx="87">
                  <c:v>3026.249057756565</c:v>
                </c:pt>
                <c:pt idx="88">
                  <c:v>3061.215017165262</c:v>
                </c:pt>
                <c:pt idx="89">
                  <c:v>3101.216074728814</c:v>
                </c:pt>
                <c:pt idx="90">
                  <c:v>3146.252230447217</c:v>
                </c:pt>
                <c:pt idx="91">
                  <c:v>3196.323484320473</c:v>
                </c:pt>
                <c:pt idx="92">
                  <c:v>3251.429836348582</c:v>
                </c:pt>
                <c:pt idx="93">
                  <c:v>3311.571286531544</c:v>
                </c:pt>
                <c:pt idx="94">
                  <c:v>3376.747834869358</c:v>
                </c:pt>
                <c:pt idx="95">
                  <c:v>3446.959481362025</c:v>
                </c:pt>
                <c:pt idx="96">
                  <c:v>3522.206226009544</c:v>
                </c:pt>
                <c:pt idx="97">
                  <c:v>3602.488068811916</c:v>
                </c:pt>
                <c:pt idx="98">
                  <c:v>3687.80500976914</c:v>
                </c:pt>
                <c:pt idx="99">
                  <c:v>3778.157048881217</c:v>
                </c:pt>
                <c:pt idx="100">
                  <c:v>3873.544186148147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14144"/>
        <c:axId val="947216192"/>
      </c:scatterChart>
      <c:valAx>
        <c:axId val="94721414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947216192"/>
        <c:crosses val="autoZero"/>
        <c:crossBetween val="midCat"/>
      </c:valAx>
      <c:valAx>
        <c:axId val="94721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721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4" Type="http://schemas.openxmlformats.org/officeDocument/2006/relationships/image" Target="../media/image5.JPEG"/><Relationship Id="rId5" Type="http://schemas.openxmlformats.org/officeDocument/2006/relationships/image" Target="../media/image6.JPEG"/><Relationship Id="rId6" Type="http://schemas.openxmlformats.org/officeDocument/2006/relationships/image" Target="../media/image7.JPEG"/><Relationship Id="rId1" Type="http://schemas.openxmlformats.org/officeDocument/2006/relationships/image" Target="../media/image2.JPEG"/><Relationship Id="rId2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2011</xdr:colOff>
      <xdr:row>0</xdr:row>
      <xdr:rowOff>142875</xdr:rowOff>
    </xdr:from>
    <xdr:to>
      <xdr:col>14</xdr:col>
      <xdr:colOff>276225</xdr:colOff>
      <xdr:row>14</xdr:row>
      <xdr:rowOff>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2411" y="142875"/>
          <a:ext cx="5760614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</xdr:colOff>
      <xdr:row>0</xdr:row>
      <xdr:rowOff>177800</xdr:rowOff>
    </xdr:from>
    <xdr:to>
      <xdr:col>27</xdr:col>
      <xdr:colOff>311150</xdr:colOff>
      <xdr:row>20</xdr:row>
      <xdr:rowOff>28575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177800"/>
          <a:ext cx="9753600" cy="3660775"/>
        </a:xfrm>
        <a:prstGeom prst="rect">
          <a:avLst/>
        </a:prstGeom>
      </xdr:spPr>
    </xdr:pic>
    <xdr:clientData/>
  </xdr:twoCellAnchor>
  <xdr:twoCellAnchor editAs="oneCell">
    <xdr:from>
      <xdr:col>10</xdr:col>
      <xdr:colOff>660400</xdr:colOff>
      <xdr:row>20</xdr:row>
      <xdr:rowOff>177800</xdr:rowOff>
    </xdr:from>
    <xdr:to>
      <xdr:col>27</xdr:col>
      <xdr:colOff>292100</xdr:colOff>
      <xdr:row>40</xdr:row>
      <xdr:rowOff>34125</xdr:rowOff>
    </xdr:to>
    <xdr:pic>
      <xdr:nvPicPr>
        <xdr:cNvPr id="3" name="Immagin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0" y="3987800"/>
          <a:ext cx="11074400" cy="36663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</xdr:colOff>
      <xdr:row>41</xdr:row>
      <xdr:rowOff>177800</xdr:rowOff>
    </xdr:from>
    <xdr:to>
      <xdr:col>27</xdr:col>
      <xdr:colOff>311150</xdr:colOff>
      <xdr:row>61</xdr:row>
      <xdr:rowOff>34125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550" y="7988300"/>
          <a:ext cx="11074400" cy="366632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1</xdr:row>
      <xdr:rowOff>0</xdr:rowOff>
    </xdr:from>
    <xdr:to>
      <xdr:col>54</xdr:col>
      <xdr:colOff>19050</xdr:colOff>
      <xdr:row>20</xdr:row>
      <xdr:rowOff>46825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0" y="190500"/>
          <a:ext cx="10058400" cy="366632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21</xdr:row>
      <xdr:rowOff>0</xdr:rowOff>
    </xdr:from>
    <xdr:to>
      <xdr:col>54</xdr:col>
      <xdr:colOff>19050</xdr:colOff>
      <xdr:row>40</xdr:row>
      <xdr:rowOff>46825</xdr:rowOff>
    </xdr:to>
    <xdr:pic>
      <xdr:nvPicPr>
        <xdr:cNvPr id="6" name="Immagin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0" y="4000500"/>
          <a:ext cx="10058400" cy="3666325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41</xdr:row>
      <xdr:rowOff>0</xdr:rowOff>
    </xdr:from>
    <xdr:to>
      <xdr:col>54</xdr:col>
      <xdr:colOff>19050</xdr:colOff>
      <xdr:row>60</xdr:row>
      <xdr:rowOff>46825</xdr:rowOff>
    </xdr:to>
    <xdr:pic>
      <xdr:nvPicPr>
        <xdr:cNvPr id="7" name="Immagin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0" y="7810500"/>
          <a:ext cx="10058400" cy="3666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17</xdr:col>
      <xdr:colOff>6927</xdr:colOff>
      <xdr:row>23</xdr:row>
      <xdr:rowOff>162791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25</xdr:row>
      <xdr:rowOff>0</xdr:rowOff>
    </xdr:from>
    <xdr:to>
      <xdr:col>17</xdr:col>
      <xdr:colOff>1</xdr:colOff>
      <xdr:row>40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ardpoints%20team%2014+pa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Points"/>
      <sheetName val="Part 1"/>
      <sheetName val="Part 2"/>
    </sheetNames>
    <sheetDataSet>
      <sheetData sheetId="0"/>
      <sheetData sheetId="1"/>
      <sheetData sheetId="2">
        <row r="8">
          <cell r="H8" t="str">
            <v>Ftot</v>
          </cell>
          <cell r="I8" t="str">
            <v>FG</v>
          </cell>
        </row>
        <row r="10">
          <cell r="D10">
            <v>-90</v>
          </cell>
          <cell r="E10">
            <v>-56.097560969999996</v>
          </cell>
          <cell r="H10">
            <v>1726.7073173200001</v>
          </cell>
          <cell r="I10">
            <v>1076.2674334522649</v>
          </cell>
        </row>
        <row r="11">
          <cell r="D11">
            <v>-88.5</v>
          </cell>
          <cell r="E11">
            <v>-55.162601620499998</v>
          </cell>
          <cell r="H11">
            <v>1879.7414636461601</v>
          </cell>
          <cell r="I11">
            <v>1171.6545707191945</v>
          </cell>
        </row>
        <row r="12">
          <cell r="D12">
            <v>-87</v>
          </cell>
          <cell r="E12">
            <v>-54.227642271000001</v>
          </cell>
          <cell r="H12">
            <v>2024.6975611926396</v>
          </cell>
          <cell r="I12">
            <v>1262.0066098312711</v>
          </cell>
        </row>
        <row r="13">
          <cell r="D13">
            <v>-85.5</v>
          </cell>
          <cell r="E13">
            <v>-53.292682921499996</v>
          </cell>
          <cell r="H13">
            <v>2161.57560995944</v>
          </cell>
          <cell r="I13">
            <v>1347.3235507884958</v>
          </cell>
        </row>
        <row r="14">
          <cell r="D14">
            <v>-84</v>
          </cell>
          <cell r="E14">
            <v>-52.357723571999998</v>
          </cell>
          <cell r="H14">
            <v>2290.37560994656</v>
          </cell>
          <cell r="I14">
            <v>1427.6053935908676</v>
          </cell>
        </row>
        <row r="15">
          <cell r="D15">
            <v>-82.5</v>
          </cell>
          <cell r="E15">
            <v>-51.4227642225</v>
          </cell>
          <cell r="H15">
            <v>2411.0975611540002</v>
          </cell>
          <cell r="I15">
            <v>1502.8521382383869</v>
          </cell>
        </row>
        <row r="16">
          <cell r="D16">
            <v>-81</v>
          </cell>
          <cell r="E16">
            <v>-50.487804873000002</v>
          </cell>
          <cell r="H16">
            <v>2523.7414635817599</v>
          </cell>
          <cell r="I16">
            <v>1573.0637847310534</v>
          </cell>
        </row>
        <row r="17">
          <cell r="D17">
            <v>-79.5</v>
          </cell>
          <cell r="E17">
            <v>-49.552845523499997</v>
          </cell>
          <cell r="H17">
            <v>2628.30731722984</v>
          </cell>
          <cell r="I17">
            <v>1638.2403330688676</v>
          </cell>
        </row>
        <row r="18">
          <cell r="D18">
            <v>-78</v>
          </cell>
          <cell r="E18">
            <v>-48.617886173999999</v>
          </cell>
          <cell r="H18">
            <v>2724.79512209824</v>
          </cell>
          <cell r="I18">
            <v>1698.3817832518289</v>
          </cell>
        </row>
        <row r="19">
          <cell r="D19">
            <v>-76.5</v>
          </cell>
          <cell r="E19">
            <v>-47.682926824500001</v>
          </cell>
          <cell r="H19">
            <v>2813.2048781869598</v>
          </cell>
          <cell r="I19">
            <v>1753.4881352799378</v>
          </cell>
        </row>
        <row r="20">
          <cell r="D20">
            <v>-75</v>
          </cell>
          <cell r="E20">
            <v>-46.747967474999996</v>
          </cell>
          <cell r="H20">
            <v>2893.536585496</v>
          </cell>
          <cell r="I20">
            <v>1803.5593891531942</v>
          </cell>
        </row>
        <row r="21">
          <cell r="D21">
            <v>-73.5</v>
          </cell>
          <cell r="E21">
            <v>-45.813008125499998</v>
          </cell>
          <cell r="H21">
            <v>2965.7902440253602</v>
          </cell>
          <cell r="I21">
            <v>1848.5955448715979</v>
          </cell>
        </row>
        <row r="22">
          <cell r="D22">
            <v>-72</v>
          </cell>
          <cell r="E22">
            <v>-44.878048776</v>
          </cell>
          <cell r="H22">
            <v>3029.9658537750402</v>
          </cell>
          <cell r="I22">
            <v>1888.5966024351492</v>
          </cell>
        </row>
        <row r="23">
          <cell r="D23">
            <v>-70.5</v>
          </cell>
          <cell r="E23">
            <v>-43.943089426500002</v>
          </cell>
          <cell r="H23">
            <v>3086.0634147450396</v>
          </cell>
          <cell r="I23">
            <v>1923.5625618438473</v>
          </cell>
        </row>
        <row r="24">
          <cell r="D24">
            <v>-69</v>
          </cell>
          <cell r="E24">
            <v>-43.008130076999997</v>
          </cell>
          <cell r="H24">
            <v>3134.0829269353603</v>
          </cell>
          <cell r="I24">
            <v>1953.4934230976937</v>
          </cell>
        </row>
        <row r="25">
          <cell r="D25">
            <v>-67.5</v>
          </cell>
          <cell r="E25">
            <v>-42.073170727499999</v>
          </cell>
          <cell r="H25">
            <v>3174.024390346</v>
          </cell>
          <cell r="I25">
            <v>1978.3891861966868</v>
          </cell>
        </row>
        <row r="26">
          <cell r="D26">
            <v>-66</v>
          </cell>
          <cell r="E26">
            <v>-41.138211378000001</v>
          </cell>
          <cell r="H26">
            <v>3205.8878049769596</v>
          </cell>
          <cell r="I26">
            <v>1998.2498511408273</v>
          </cell>
        </row>
        <row r="27">
          <cell r="D27">
            <v>-64.5</v>
          </cell>
          <cell r="E27">
            <v>-40.203252028499996</v>
          </cell>
          <cell r="H27">
            <v>3230.1219513160004</v>
          </cell>
          <cell r="I27">
            <v>2013.3551456053856</v>
          </cell>
        </row>
        <row r="28">
          <cell r="D28">
            <v>-63</v>
          </cell>
          <cell r="E28">
            <v>-39.268292678999998</v>
          </cell>
          <cell r="H28">
            <v>3252.5609757040002</v>
          </cell>
          <cell r="I28">
            <v>2027.3415293688647</v>
          </cell>
        </row>
        <row r="29">
          <cell r="D29">
            <v>-61.5</v>
          </cell>
          <cell r="E29">
            <v>-38.3333333295</v>
          </cell>
          <cell r="H29">
            <v>3275.0000000919999</v>
          </cell>
          <cell r="I29">
            <v>2041.3279131323441</v>
          </cell>
        </row>
        <row r="30">
          <cell r="D30">
            <v>-60</v>
          </cell>
          <cell r="E30">
            <v>-37.398373980000002</v>
          </cell>
          <cell r="H30">
            <v>3297.4390244799997</v>
          </cell>
          <cell r="I30">
            <v>2055.3142968958232</v>
          </cell>
        </row>
        <row r="31">
          <cell r="D31">
            <v>-58.5</v>
          </cell>
          <cell r="E31">
            <v>-36.463414630499997</v>
          </cell>
          <cell r="H31">
            <v>3319.878048868</v>
          </cell>
          <cell r="I31">
            <v>2069.300680659303</v>
          </cell>
        </row>
        <row r="32">
          <cell r="D32">
            <v>-57</v>
          </cell>
          <cell r="E32">
            <v>-35.528455280999999</v>
          </cell>
          <cell r="H32">
            <v>3342.3170732560002</v>
          </cell>
          <cell r="I32">
            <v>2083.2870644227824</v>
          </cell>
        </row>
        <row r="33">
          <cell r="D33">
            <v>-55.5</v>
          </cell>
          <cell r="E33">
            <v>-34.593495931500001</v>
          </cell>
          <cell r="H33">
            <v>3364.756097644</v>
          </cell>
          <cell r="I33">
            <v>2097.2734481862617</v>
          </cell>
        </row>
        <row r="34">
          <cell r="D34">
            <v>-54</v>
          </cell>
          <cell r="E34">
            <v>-33.658536581999996</v>
          </cell>
          <cell r="H34">
            <v>3387.1951220320002</v>
          </cell>
          <cell r="I34">
            <v>2111.2598319497415</v>
          </cell>
        </row>
        <row r="35">
          <cell r="D35">
            <v>-52.5</v>
          </cell>
          <cell r="E35">
            <v>-32.723577232499999</v>
          </cell>
          <cell r="H35">
            <v>3409.63414642</v>
          </cell>
          <cell r="I35">
            <v>2125.2462157132204</v>
          </cell>
        </row>
        <row r="36">
          <cell r="D36">
            <v>-51</v>
          </cell>
          <cell r="E36">
            <v>-31.788617883000001</v>
          </cell>
          <cell r="H36">
            <v>3432.0731708080002</v>
          </cell>
          <cell r="I36">
            <v>2139.2325994767002</v>
          </cell>
        </row>
        <row r="37">
          <cell r="D37">
            <v>-49.5</v>
          </cell>
          <cell r="E37">
            <v>-30.853658533499999</v>
          </cell>
          <cell r="H37">
            <v>3454.512195196</v>
          </cell>
          <cell r="I37">
            <v>2153.2189832401796</v>
          </cell>
        </row>
        <row r="38">
          <cell r="D38">
            <v>-48</v>
          </cell>
          <cell r="E38">
            <v>-29.918699183999998</v>
          </cell>
          <cell r="H38">
            <v>3476.9512195839998</v>
          </cell>
          <cell r="I38">
            <v>2167.2053670036585</v>
          </cell>
        </row>
        <row r="39">
          <cell r="D39">
            <v>-46.5</v>
          </cell>
          <cell r="E39">
            <v>-28.9837398345</v>
          </cell>
          <cell r="H39">
            <v>3499.390243972</v>
          </cell>
          <cell r="I39">
            <v>2181.1917507671383</v>
          </cell>
        </row>
        <row r="40">
          <cell r="D40">
            <v>-45</v>
          </cell>
          <cell r="E40">
            <v>-28.048780484999998</v>
          </cell>
          <cell r="H40">
            <v>3521.8292683600002</v>
          </cell>
          <cell r="I40">
            <v>2195.1781345306176</v>
          </cell>
        </row>
        <row r="41">
          <cell r="D41">
            <v>-43.5</v>
          </cell>
          <cell r="E41">
            <v>-27.1138211355</v>
          </cell>
          <cell r="H41">
            <v>3544.268292748</v>
          </cell>
          <cell r="I41">
            <v>2209.164518294097</v>
          </cell>
        </row>
        <row r="42">
          <cell r="D42">
            <v>-42</v>
          </cell>
          <cell r="E42">
            <v>-26.178861785999999</v>
          </cell>
          <cell r="H42">
            <v>3566.7073171359998</v>
          </cell>
          <cell r="I42">
            <v>2223.1509020575763</v>
          </cell>
        </row>
        <row r="43">
          <cell r="D43">
            <v>-40.5</v>
          </cell>
          <cell r="E43">
            <v>-25.243902436500001</v>
          </cell>
          <cell r="H43">
            <v>3589.146341524</v>
          </cell>
          <cell r="I43">
            <v>2237.1372858210557</v>
          </cell>
        </row>
        <row r="44">
          <cell r="D44">
            <v>-39</v>
          </cell>
          <cell r="E44">
            <v>-24.308943086999999</v>
          </cell>
          <cell r="H44">
            <v>3611.5853659120003</v>
          </cell>
          <cell r="I44">
            <v>2251.1236695845355</v>
          </cell>
        </row>
        <row r="45">
          <cell r="D45">
            <v>-37.5</v>
          </cell>
          <cell r="E45">
            <v>-23.373983737499998</v>
          </cell>
          <cell r="H45">
            <v>3634.0243903000001</v>
          </cell>
          <cell r="I45">
            <v>2265.1100533480148</v>
          </cell>
        </row>
        <row r="46">
          <cell r="D46">
            <v>-36</v>
          </cell>
          <cell r="E46">
            <v>-22.439024388</v>
          </cell>
          <cell r="H46">
            <v>3656.4634146879998</v>
          </cell>
          <cell r="I46">
            <v>2279.0964371114942</v>
          </cell>
        </row>
        <row r="47">
          <cell r="D47">
            <v>-34.5</v>
          </cell>
          <cell r="E47">
            <v>-21.504065038499999</v>
          </cell>
          <cell r="H47">
            <v>3678.9024390760001</v>
          </cell>
          <cell r="I47">
            <v>2293.0828208749735</v>
          </cell>
        </row>
        <row r="48">
          <cell r="D48">
            <v>-33</v>
          </cell>
          <cell r="E48">
            <v>-20.569105689000001</v>
          </cell>
          <cell r="H48">
            <v>3701.3414634639998</v>
          </cell>
          <cell r="I48">
            <v>2307.0692046384529</v>
          </cell>
        </row>
        <row r="49">
          <cell r="D49">
            <v>-31.5</v>
          </cell>
          <cell r="E49">
            <v>-19.634146339499999</v>
          </cell>
          <cell r="H49">
            <v>3723.7804878520001</v>
          </cell>
          <cell r="I49">
            <v>2321.0555884019323</v>
          </cell>
        </row>
        <row r="50">
          <cell r="D50">
            <v>-30</v>
          </cell>
          <cell r="E50">
            <v>-18.699186990000001</v>
          </cell>
          <cell r="H50">
            <v>3746.2195122399999</v>
          </cell>
          <cell r="I50">
            <v>2335.0419721654116</v>
          </cell>
        </row>
        <row r="51">
          <cell r="D51">
            <v>-28.5</v>
          </cell>
          <cell r="E51">
            <v>-17.7642276405</v>
          </cell>
          <cell r="H51">
            <v>3768.6585366280001</v>
          </cell>
          <cell r="I51">
            <v>2349.0283559288914</v>
          </cell>
        </row>
        <row r="52">
          <cell r="D52">
            <v>-27</v>
          </cell>
          <cell r="E52">
            <v>-16.829268290999998</v>
          </cell>
          <cell r="H52">
            <v>3791.0975610159999</v>
          </cell>
          <cell r="I52">
            <v>2363.0147396923703</v>
          </cell>
        </row>
        <row r="53">
          <cell r="D53">
            <v>-25.5</v>
          </cell>
          <cell r="E53">
            <v>-15.8943089415</v>
          </cell>
          <cell r="H53">
            <v>3813.5365854040001</v>
          </cell>
          <cell r="I53">
            <v>2377.0011234558501</v>
          </cell>
        </row>
        <row r="54">
          <cell r="D54">
            <v>-24</v>
          </cell>
          <cell r="E54">
            <v>-14.959349591999999</v>
          </cell>
          <cell r="H54">
            <v>3835.9756097919999</v>
          </cell>
          <cell r="I54">
            <v>2390.9875072193295</v>
          </cell>
        </row>
        <row r="55">
          <cell r="D55">
            <v>-22.5</v>
          </cell>
          <cell r="E55">
            <v>-14.024390242499999</v>
          </cell>
          <cell r="H55">
            <v>3858.4146341800001</v>
          </cell>
          <cell r="I55">
            <v>2404.9738909828088</v>
          </cell>
        </row>
        <row r="56">
          <cell r="D56">
            <v>-21</v>
          </cell>
          <cell r="E56">
            <v>-13.089430892999999</v>
          </cell>
          <cell r="H56">
            <v>3880.8536585679999</v>
          </cell>
          <cell r="I56">
            <v>2418.9602747462882</v>
          </cell>
        </row>
        <row r="57">
          <cell r="D57">
            <v>-19.5</v>
          </cell>
          <cell r="E57">
            <v>-12.1544715435</v>
          </cell>
          <cell r="H57">
            <v>3903.2926829560001</v>
          </cell>
          <cell r="I57">
            <v>2432.9466585097675</v>
          </cell>
        </row>
        <row r="58">
          <cell r="D58">
            <v>-18</v>
          </cell>
          <cell r="E58">
            <v>-11.219512194</v>
          </cell>
          <cell r="H58">
            <v>3925.7317073439999</v>
          </cell>
          <cell r="I58">
            <v>2446.9330422732469</v>
          </cell>
        </row>
        <row r="59">
          <cell r="D59">
            <v>-16.5</v>
          </cell>
          <cell r="E59">
            <v>-10.2845528445</v>
          </cell>
          <cell r="H59">
            <v>3948.1707317320001</v>
          </cell>
          <cell r="I59">
            <v>2460.9194260367267</v>
          </cell>
        </row>
        <row r="60">
          <cell r="D60">
            <v>-15</v>
          </cell>
          <cell r="E60">
            <v>-9.3495934950000006</v>
          </cell>
          <cell r="H60">
            <v>3970.6097561199999</v>
          </cell>
          <cell r="I60">
            <v>2474.9058098002056</v>
          </cell>
        </row>
        <row r="61">
          <cell r="D61">
            <v>-13.5</v>
          </cell>
          <cell r="E61">
            <v>-8.4146341454999991</v>
          </cell>
          <cell r="H61">
            <v>3993.0487805080002</v>
          </cell>
          <cell r="I61">
            <v>2488.8921935636854</v>
          </cell>
        </row>
        <row r="62">
          <cell r="D62">
            <v>-12</v>
          </cell>
          <cell r="E62">
            <v>-7.4796747959999994</v>
          </cell>
          <cell r="H62">
            <v>4015.4878048959999</v>
          </cell>
          <cell r="I62">
            <v>2502.8785773271647</v>
          </cell>
        </row>
        <row r="63">
          <cell r="D63">
            <v>-10.5</v>
          </cell>
          <cell r="E63">
            <v>-6.5447154464999997</v>
          </cell>
          <cell r="H63">
            <v>4037.9268292840002</v>
          </cell>
          <cell r="I63">
            <v>2516.8649610906441</v>
          </cell>
        </row>
        <row r="64">
          <cell r="D64">
            <v>-9</v>
          </cell>
          <cell r="E64">
            <v>-5.609756097</v>
          </cell>
          <cell r="H64">
            <v>4060.365853672</v>
          </cell>
          <cell r="I64">
            <v>2530.8513448541235</v>
          </cell>
        </row>
        <row r="65">
          <cell r="D65">
            <v>-7.5</v>
          </cell>
          <cell r="E65">
            <v>-4.6747967475000003</v>
          </cell>
          <cell r="H65">
            <v>4082.8048780600002</v>
          </cell>
          <cell r="I65">
            <v>2544.8377286176028</v>
          </cell>
        </row>
        <row r="66">
          <cell r="D66">
            <v>-6</v>
          </cell>
          <cell r="E66">
            <v>-3.7398373979999997</v>
          </cell>
          <cell r="H66">
            <v>4105.243902448</v>
          </cell>
          <cell r="I66">
            <v>2558.8241123810822</v>
          </cell>
        </row>
        <row r="67">
          <cell r="D67">
            <v>-4.5</v>
          </cell>
          <cell r="E67">
            <v>-2.8048780485</v>
          </cell>
          <cell r="H67">
            <v>4127.6829268359998</v>
          </cell>
          <cell r="I67">
            <v>2572.8104961445615</v>
          </cell>
        </row>
        <row r="68">
          <cell r="D68">
            <v>-3</v>
          </cell>
          <cell r="E68">
            <v>-1.8699186989999999</v>
          </cell>
          <cell r="H68">
            <v>4150.1219512240004</v>
          </cell>
          <cell r="I68">
            <v>2586.7968799080413</v>
          </cell>
        </row>
        <row r="69">
          <cell r="D69">
            <v>-1.5</v>
          </cell>
          <cell r="E69">
            <v>-0.93495934949999993</v>
          </cell>
          <cell r="H69">
            <v>4172.5609756120002</v>
          </cell>
          <cell r="I69">
            <v>2600.7832636715207</v>
          </cell>
        </row>
        <row r="70">
          <cell r="D70">
            <v>0</v>
          </cell>
          <cell r="E70">
            <v>0</v>
          </cell>
          <cell r="H70">
            <v>4195</v>
          </cell>
          <cell r="I70">
            <v>2614.769647435</v>
          </cell>
        </row>
        <row r="71">
          <cell r="D71">
            <v>1.5</v>
          </cell>
          <cell r="E71">
            <v>0.93495934949999993</v>
          </cell>
          <cell r="H71">
            <v>4217.4390243879998</v>
          </cell>
          <cell r="I71">
            <v>2628.7560311984794</v>
          </cell>
        </row>
        <row r="72">
          <cell r="D72">
            <v>3</v>
          </cell>
          <cell r="E72">
            <v>1.8699186989999999</v>
          </cell>
          <cell r="H72">
            <v>4239.8780487759996</v>
          </cell>
          <cell r="I72">
            <v>2642.7424149619583</v>
          </cell>
        </row>
        <row r="73">
          <cell r="D73">
            <v>4.5</v>
          </cell>
          <cell r="E73">
            <v>2.8048780485</v>
          </cell>
          <cell r="H73">
            <v>4262.3170731640002</v>
          </cell>
          <cell r="I73">
            <v>2656.7287987254385</v>
          </cell>
        </row>
        <row r="74">
          <cell r="D74">
            <v>6</v>
          </cell>
          <cell r="E74">
            <v>3.7398373979999997</v>
          </cell>
          <cell r="H74">
            <v>4284.756097552</v>
          </cell>
          <cell r="I74">
            <v>2670.7151824889174</v>
          </cell>
        </row>
        <row r="75">
          <cell r="D75">
            <v>7.5</v>
          </cell>
          <cell r="E75">
            <v>4.6747967475000003</v>
          </cell>
          <cell r="H75">
            <v>4307.1951219399998</v>
          </cell>
          <cell r="I75">
            <v>2684.7015662523968</v>
          </cell>
        </row>
        <row r="76">
          <cell r="D76">
            <v>9</v>
          </cell>
          <cell r="E76">
            <v>5.609756097</v>
          </cell>
          <cell r="H76">
            <v>4329.6341463279996</v>
          </cell>
          <cell r="I76">
            <v>2698.6879500158761</v>
          </cell>
        </row>
        <row r="77">
          <cell r="D77">
            <v>10.5</v>
          </cell>
          <cell r="E77">
            <v>6.5447154464999997</v>
          </cell>
          <cell r="H77">
            <v>4352.0731707160003</v>
          </cell>
          <cell r="I77">
            <v>2712.6743337793559</v>
          </cell>
        </row>
        <row r="78">
          <cell r="D78">
            <v>12</v>
          </cell>
          <cell r="E78">
            <v>7.4796747959999994</v>
          </cell>
          <cell r="H78">
            <v>4374.5121951040001</v>
          </cell>
          <cell r="I78">
            <v>2726.6607175428353</v>
          </cell>
        </row>
        <row r="79">
          <cell r="D79">
            <v>13.5</v>
          </cell>
          <cell r="E79">
            <v>8.4146341454999991</v>
          </cell>
          <cell r="H79">
            <v>4396.9512194919998</v>
          </cell>
          <cell r="I79">
            <v>2740.6471013063147</v>
          </cell>
        </row>
        <row r="80">
          <cell r="D80">
            <v>15</v>
          </cell>
          <cell r="E80">
            <v>9.3495934950000006</v>
          </cell>
          <cell r="H80">
            <v>4419.3902438799996</v>
          </cell>
          <cell r="I80">
            <v>2754.633485069794</v>
          </cell>
        </row>
        <row r="81">
          <cell r="D81">
            <v>16.5</v>
          </cell>
          <cell r="E81">
            <v>10.2845528445</v>
          </cell>
          <cell r="H81">
            <v>4441.8292682680003</v>
          </cell>
          <cell r="I81">
            <v>2768.6198688332738</v>
          </cell>
        </row>
        <row r="82">
          <cell r="D82">
            <v>18</v>
          </cell>
          <cell r="E82">
            <v>11.219512194</v>
          </cell>
          <cell r="H82">
            <v>4464.2682926560001</v>
          </cell>
          <cell r="I82">
            <v>2782.6062525967527</v>
          </cell>
        </row>
        <row r="83">
          <cell r="D83">
            <v>19.5</v>
          </cell>
          <cell r="E83">
            <v>12.1544715435</v>
          </cell>
          <cell r="H83">
            <v>4486.7073170439999</v>
          </cell>
          <cell r="I83">
            <v>2796.5926363602321</v>
          </cell>
        </row>
        <row r="84">
          <cell r="D84">
            <v>21</v>
          </cell>
          <cell r="E84">
            <v>13.089430892999999</v>
          </cell>
          <cell r="H84">
            <v>4509.1463414319996</v>
          </cell>
          <cell r="I84">
            <v>2810.5790201237114</v>
          </cell>
        </row>
        <row r="85">
          <cell r="D85">
            <v>22.5</v>
          </cell>
          <cell r="E85">
            <v>14.024390242499999</v>
          </cell>
          <cell r="H85">
            <v>4531.5853658200003</v>
          </cell>
          <cell r="I85">
            <v>2824.5654038871912</v>
          </cell>
        </row>
        <row r="86">
          <cell r="D86">
            <v>24</v>
          </cell>
          <cell r="E86">
            <v>14.959349591999999</v>
          </cell>
          <cell r="H86">
            <v>4554.0243902080001</v>
          </cell>
          <cell r="I86">
            <v>2838.5517876506706</v>
          </cell>
        </row>
        <row r="87">
          <cell r="D87">
            <v>25.5</v>
          </cell>
          <cell r="E87">
            <v>15.8943089415</v>
          </cell>
          <cell r="H87">
            <v>4576.4634145959999</v>
          </cell>
          <cell r="I87">
            <v>2852.5381714141499</v>
          </cell>
        </row>
        <row r="88">
          <cell r="D88">
            <v>27</v>
          </cell>
          <cell r="E88">
            <v>16.829268290999998</v>
          </cell>
          <cell r="H88">
            <v>4598.9024389839997</v>
          </cell>
          <cell r="I88">
            <v>2866.5245551776293</v>
          </cell>
        </row>
        <row r="89">
          <cell r="D89">
            <v>28.5</v>
          </cell>
          <cell r="E89">
            <v>17.7642276405</v>
          </cell>
          <cell r="H89">
            <v>4621.3414633720004</v>
          </cell>
          <cell r="I89">
            <v>2880.5109389411091</v>
          </cell>
        </row>
        <row r="90">
          <cell r="D90">
            <v>30</v>
          </cell>
          <cell r="E90">
            <v>18.699186990000001</v>
          </cell>
          <cell r="H90">
            <v>4643.7804877600001</v>
          </cell>
          <cell r="I90">
            <v>2894.4973227045884</v>
          </cell>
        </row>
        <row r="91">
          <cell r="D91">
            <v>31.5</v>
          </cell>
          <cell r="E91">
            <v>19.634146339499999</v>
          </cell>
          <cell r="H91">
            <v>4666.2195121479999</v>
          </cell>
          <cell r="I91">
            <v>2908.4837064680673</v>
          </cell>
        </row>
        <row r="92">
          <cell r="D92">
            <v>33</v>
          </cell>
          <cell r="E92">
            <v>20.569105689000001</v>
          </cell>
          <cell r="H92">
            <v>4688.6585365359997</v>
          </cell>
          <cell r="I92">
            <v>2922.4700902315467</v>
          </cell>
        </row>
        <row r="93">
          <cell r="D93">
            <v>34.5</v>
          </cell>
          <cell r="E93">
            <v>21.504065038499999</v>
          </cell>
          <cell r="H93">
            <v>4711.0975609239995</v>
          </cell>
          <cell r="I93">
            <v>2936.456473995026</v>
          </cell>
        </row>
        <row r="94">
          <cell r="D94">
            <v>36</v>
          </cell>
          <cell r="E94">
            <v>22.439024388</v>
          </cell>
          <cell r="H94">
            <v>4735.3317072630398</v>
          </cell>
          <cell r="I94">
            <v>2951.5617684595841</v>
          </cell>
        </row>
        <row r="95">
          <cell r="D95">
            <v>37.5</v>
          </cell>
          <cell r="E95">
            <v>23.373983737499998</v>
          </cell>
          <cell r="H95">
            <v>4767.1951218939994</v>
          </cell>
          <cell r="I95">
            <v>2971.4224334037244</v>
          </cell>
        </row>
        <row r="96">
          <cell r="D96">
            <v>39</v>
          </cell>
          <cell r="E96">
            <v>24.308943086999999</v>
          </cell>
          <cell r="H96">
            <v>4807.13658530464</v>
          </cell>
          <cell r="I96">
            <v>2996.3181965027184</v>
          </cell>
        </row>
        <row r="97">
          <cell r="D97">
            <v>40.5</v>
          </cell>
          <cell r="E97">
            <v>25.243902436500001</v>
          </cell>
          <cell r="H97">
            <v>4855.1560974949607</v>
          </cell>
          <cell r="I97">
            <v>3026.2490577565645</v>
          </cell>
        </row>
        <row r="98">
          <cell r="D98">
            <v>42</v>
          </cell>
          <cell r="E98">
            <v>26.178861785999999</v>
          </cell>
          <cell r="H98">
            <v>4911.2536584649597</v>
          </cell>
          <cell r="I98">
            <v>3061.2150171652625</v>
          </cell>
        </row>
        <row r="99">
          <cell r="D99">
            <v>43.5</v>
          </cell>
          <cell r="E99">
            <v>27.1138211355</v>
          </cell>
          <cell r="H99">
            <v>4975.4292682146397</v>
          </cell>
          <cell r="I99">
            <v>3101.2160747288135</v>
          </cell>
        </row>
        <row r="100">
          <cell r="D100">
            <v>45</v>
          </cell>
          <cell r="E100">
            <v>28.048780484999998</v>
          </cell>
          <cell r="H100">
            <v>5047.6829267439998</v>
          </cell>
          <cell r="I100">
            <v>3146.2522304472172</v>
          </cell>
        </row>
        <row r="101">
          <cell r="D101">
            <v>46.5</v>
          </cell>
          <cell r="E101">
            <v>28.9837398345</v>
          </cell>
          <cell r="H101">
            <v>5128.0146340530391</v>
          </cell>
          <cell r="I101">
            <v>3196.3234843204732</v>
          </cell>
        </row>
        <row r="102">
          <cell r="D102">
            <v>48</v>
          </cell>
          <cell r="E102">
            <v>29.918699183999998</v>
          </cell>
          <cell r="H102">
            <v>5216.4243901417594</v>
          </cell>
          <cell r="I102">
            <v>3251.4298363485823</v>
          </cell>
        </row>
        <row r="103">
          <cell r="D103">
            <v>49.5</v>
          </cell>
          <cell r="E103">
            <v>30.853658533499999</v>
          </cell>
          <cell r="H103">
            <v>5312.9121950101598</v>
          </cell>
          <cell r="I103">
            <v>3311.571286531544</v>
          </cell>
        </row>
        <row r="104">
          <cell r="D104">
            <v>51</v>
          </cell>
          <cell r="E104">
            <v>31.788617883000001</v>
          </cell>
          <cell r="H104">
            <v>5417.4780486582395</v>
          </cell>
          <cell r="I104">
            <v>3376.747834869358</v>
          </cell>
        </row>
        <row r="105">
          <cell r="D105">
            <v>52.5</v>
          </cell>
          <cell r="E105">
            <v>32.723577232499999</v>
          </cell>
          <cell r="H105">
            <v>5530.1219510860001</v>
          </cell>
          <cell r="I105">
            <v>3446.9594813620247</v>
          </cell>
        </row>
        <row r="106">
          <cell r="D106">
            <v>54</v>
          </cell>
          <cell r="E106">
            <v>33.658536581999996</v>
          </cell>
          <cell r="H106">
            <v>5650.8439022934399</v>
          </cell>
          <cell r="I106">
            <v>3522.206226009544</v>
          </cell>
        </row>
        <row r="107">
          <cell r="D107">
            <v>55.5</v>
          </cell>
          <cell r="E107">
            <v>34.593495931500001</v>
          </cell>
          <cell r="H107">
            <v>5779.6439022805598</v>
          </cell>
          <cell r="I107">
            <v>3602.4880688119156</v>
          </cell>
        </row>
        <row r="108">
          <cell r="D108">
            <v>57</v>
          </cell>
          <cell r="E108">
            <v>35.528455280999999</v>
          </cell>
          <cell r="H108">
            <v>5916.5219510473589</v>
          </cell>
          <cell r="I108">
            <v>3687.8050097691398</v>
          </cell>
        </row>
        <row r="109">
          <cell r="D109">
            <v>58.5</v>
          </cell>
          <cell r="E109">
            <v>36.463414630499997</v>
          </cell>
          <cell r="H109">
            <v>6061.478048593839</v>
          </cell>
          <cell r="I109">
            <v>3778.1570488812167</v>
          </cell>
        </row>
        <row r="110">
          <cell r="D110">
            <v>60</v>
          </cell>
          <cell r="E110">
            <v>37.398373980000002</v>
          </cell>
          <cell r="H110">
            <v>6214.5121949200002</v>
          </cell>
          <cell r="I110">
            <v>3873.5441861481468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27" sqref="E26:E27"/>
    </sheetView>
  </sheetViews>
  <sheetFormatPr baseColWidth="10" defaultColWidth="8.83203125" defaultRowHeight="15" x14ac:dyDescent="0.2"/>
  <cols>
    <col min="1" max="1" width="11.5" bestFit="1" customWidth="1"/>
    <col min="5" max="5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</v>
      </c>
      <c r="B2">
        <v>-20</v>
      </c>
      <c r="C2">
        <v>-400</v>
      </c>
      <c r="D2">
        <v>-20</v>
      </c>
    </row>
    <row r="3" spans="1:5" x14ac:dyDescent="0.2">
      <c r="A3">
        <v>2</v>
      </c>
      <c r="B3">
        <v>320</v>
      </c>
      <c r="C3">
        <v>-400</v>
      </c>
      <c r="D3">
        <v>-30</v>
      </c>
    </row>
    <row r="4" spans="1:5" x14ac:dyDescent="0.2">
      <c r="A4">
        <v>5</v>
      </c>
      <c r="B4">
        <v>-15</v>
      </c>
      <c r="C4">
        <v>-730</v>
      </c>
      <c r="D4">
        <v>-40</v>
      </c>
    </row>
    <row r="5" spans="1:5" x14ac:dyDescent="0.2">
      <c r="A5">
        <v>6</v>
      </c>
      <c r="B5">
        <v>100</v>
      </c>
      <c r="C5">
        <v>-536</v>
      </c>
      <c r="D5">
        <v>455</v>
      </c>
    </row>
    <row r="6" spans="1:5" x14ac:dyDescent="0.2">
      <c r="A6">
        <v>7</v>
      </c>
      <c r="B6">
        <v>210</v>
      </c>
      <c r="C6">
        <v>-570</v>
      </c>
      <c r="D6">
        <v>460</v>
      </c>
    </row>
    <row r="7" spans="1:5" x14ac:dyDescent="0.2">
      <c r="A7">
        <v>10</v>
      </c>
      <c r="B7">
        <v>25</v>
      </c>
      <c r="C7">
        <v>-690</v>
      </c>
      <c r="D7">
        <v>480</v>
      </c>
    </row>
    <row r="8" spans="1:5" x14ac:dyDescent="0.2">
      <c r="A8">
        <v>11</v>
      </c>
      <c r="B8">
        <v>-2</v>
      </c>
      <c r="C8">
        <v>-670</v>
      </c>
      <c r="D8">
        <v>64</v>
      </c>
    </row>
    <row r="9" spans="1:5" x14ac:dyDescent="0.2">
      <c r="A9">
        <v>16</v>
      </c>
      <c r="B9">
        <v>-2</v>
      </c>
      <c r="C9">
        <v>-769</v>
      </c>
      <c r="D9">
        <v>64</v>
      </c>
    </row>
    <row r="10" spans="1:5" x14ac:dyDescent="0.2">
      <c r="A10">
        <v>17</v>
      </c>
      <c r="B10">
        <v>0</v>
      </c>
      <c r="C10">
        <v>-586</v>
      </c>
      <c r="D10">
        <v>273</v>
      </c>
    </row>
    <row r="11" spans="1:5" x14ac:dyDescent="0.2">
      <c r="A11">
        <v>19</v>
      </c>
      <c r="B11">
        <v>0</v>
      </c>
      <c r="C11">
        <v>-542</v>
      </c>
      <c r="D11">
        <v>594</v>
      </c>
    </row>
    <row r="12" spans="1:5" x14ac:dyDescent="0.2">
      <c r="A12">
        <v>15</v>
      </c>
      <c r="B12">
        <v>146</v>
      </c>
      <c r="C12">
        <v>-650</v>
      </c>
      <c r="D12">
        <v>105</v>
      </c>
    </row>
    <row r="13" spans="1:5" x14ac:dyDescent="0.2">
      <c r="A13">
        <v>44</v>
      </c>
      <c r="B13">
        <v>170</v>
      </c>
      <c r="C13">
        <v>-455</v>
      </c>
      <c r="D13">
        <v>86</v>
      </c>
    </row>
    <row r="14" spans="1:5" x14ac:dyDescent="0.2">
      <c r="A14" t="s">
        <v>4</v>
      </c>
      <c r="C14">
        <v>300</v>
      </c>
    </row>
    <row r="16" spans="1:5" x14ac:dyDescent="0.2">
      <c r="A16" s="5">
        <v>1</v>
      </c>
      <c r="B16" s="5">
        <f>B2+269</f>
        <v>249</v>
      </c>
      <c r="C16" s="5">
        <f>C2+9</f>
        <v>-391</v>
      </c>
      <c r="D16" s="5">
        <f>D2+236</f>
        <v>216</v>
      </c>
      <c r="E16" t="s">
        <v>7</v>
      </c>
    </row>
    <row r="17" spans="1:6" x14ac:dyDescent="0.2">
      <c r="A17" s="5">
        <v>2</v>
      </c>
      <c r="B17" s="5">
        <f t="shared" ref="B17:B27" si="0">B3+269</f>
        <v>589</v>
      </c>
      <c r="C17" s="5">
        <f t="shared" ref="C17:C27" si="1">C3+9</f>
        <v>-391</v>
      </c>
      <c r="D17" s="5">
        <f t="shared" ref="D17:D27" si="2">D3+236</f>
        <v>206</v>
      </c>
      <c r="E17" t="s">
        <v>8</v>
      </c>
    </row>
    <row r="18" spans="1:6" x14ac:dyDescent="0.2">
      <c r="A18" s="5">
        <v>5</v>
      </c>
      <c r="B18" s="5">
        <f t="shared" si="0"/>
        <v>254</v>
      </c>
      <c r="C18" s="5">
        <f t="shared" si="1"/>
        <v>-721</v>
      </c>
      <c r="D18" s="5">
        <f t="shared" si="2"/>
        <v>196</v>
      </c>
      <c r="E18" t="s">
        <v>9</v>
      </c>
    </row>
    <row r="19" spans="1:6" x14ac:dyDescent="0.2">
      <c r="A19" s="5">
        <v>6</v>
      </c>
      <c r="B19" s="5">
        <f t="shared" si="0"/>
        <v>369</v>
      </c>
      <c r="C19" s="5">
        <f t="shared" si="1"/>
        <v>-527</v>
      </c>
      <c r="D19" s="5">
        <f t="shared" si="2"/>
        <v>691</v>
      </c>
      <c r="E19" t="s">
        <v>10</v>
      </c>
    </row>
    <row r="20" spans="1:6" x14ac:dyDescent="0.2">
      <c r="A20" s="5">
        <v>7</v>
      </c>
      <c r="B20" s="5">
        <f t="shared" si="0"/>
        <v>479</v>
      </c>
      <c r="C20" s="5">
        <f t="shared" si="1"/>
        <v>-561</v>
      </c>
      <c r="D20" s="5">
        <f t="shared" si="2"/>
        <v>696</v>
      </c>
      <c r="E20" t="s">
        <v>11</v>
      </c>
    </row>
    <row r="21" spans="1:6" x14ac:dyDescent="0.2">
      <c r="A21" s="5">
        <v>10</v>
      </c>
      <c r="B21" s="5">
        <f t="shared" si="0"/>
        <v>294</v>
      </c>
      <c r="C21" s="5">
        <f t="shared" si="1"/>
        <v>-681</v>
      </c>
      <c r="D21" s="5">
        <f t="shared" si="2"/>
        <v>716</v>
      </c>
      <c r="E21" t="s">
        <v>12</v>
      </c>
    </row>
    <row r="22" spans="1:6" x14ac:dyDescent="0.2">
      <c r="A22" s="5">
        <v>11</v>
      </c>
      <c r="B22" s="5">
        <f t="shared" si="0"/>
        <v>267</v>
      </c>
      <c r="C22" s="5">
        <f t="shared" si="1"/>
        <v>-661</v>
      </c>
      <c r="D22" s="5">
        <f t="shared" si="2"/>
        <v>300</v>
      </c>
    </row>
    <row r="23" spans="1:6" x14ac:dyDescent="0.2">
      <c r="A23" s="5">
        <v>16</v>
      </c>
      <c r="B23" s="5">
        <f t="shared" si="0"/>
        <v>267</v>
      </c>
      <c r="C23" s="5">
        <f t="shared" si="1"/>
        <v>-760</v>
      </c>
      <c r="D23" s="5">
        <f t="shared" si="2"/>
        <v>300</v>
      </c>
      <c r="E23" t="s">
        <v>6</v>
      </c>
    </row>
    <row r="24" spans="1:6" x14ac:dyDescent="0.2">
      <c r="A24" s="5">
        <v>17</v>
      </c>
      <c r="B24" s="5">
        <f t="shared" si="0"/>
        <v>269</v>
      </c>
      <c r="C24" s="5">
        <f t="shared" si="1"/>
        <v>-577</v>
      </c>
      <c r="D24" s="5">
        <f t="shared" si="2"/>
        <v>509</v>
      </c>
    </row>
    <row r="25" spans="1:6" x14ac:dyDescent="0.2">
      <c r="A25" s="5">
        <v>19</v>
      </c>
      <c r="B25" s="5">
        <f t="shared" si="0"/>
        <v>269</v>
      </c>
      <c r="C25" s="5">
        <f t="shared" si="1"/>
        <v>-533</v>
      </c>
      <c r="D25" s="5">
        <f t="shared" si="2"/>
        <v>830</v>
      </c>
      <c r="E25" t="s">
        <v>13</v>
      </c>
    </row>
    <row r="26" spans="1:6" x14ac:dyDescent="0.2">
      <c r="A26" s="5">
        <v>15</v>
      </c>
      <c r="B26" s="5">
        <f t="shared" si="0"/>
        <v>415</v>
      </c>
      <c r="C26" s="5">
        <f t="shared" si="1"/>
        <v>-641</v>
      </c>
      <c r="D26" s="5">
        <f t="shared" si="2"/>
        <v>341</v>
      </c>
      <c r="E26" t="s">
        <v>15</v>
      </c>
      <c r="F26" s="6" t="s">
        <v>28</v>
      </c>
    </row>
    <row r="27" spans="1:6" x14ac:dyDescent="0.2">
      <c r="A27" s="5">
        <v>44</v>
      </c>
      <c r="B27" s="5">
        <f t="shared" si="0"/>
        <v>439</v>
      </c>
      <c r="C27" s="5">
        <f t="shared" si="1"/>
        <v>-446</v>
      </c>
      <c r="D27" s="5">
        <f t="shared" si="2"/>
        <v>322</v>
      </c>
      <c r="E27" t="s">
        <v>16</v>
      </c>
      <c r="F27" s="6" t="s">
        <v>29</v>
      </c>
    </row>
    <row r="28" spans="1:6" x14ac:dyDescent="0.2">
      <c r="A28" s="5" t="s">
        <v>5</v>
      </c>
      <c r="B28" s="5">
        <v>269</v>
      </c>
      <c r="C28" s="5">
        <f>C24-44</f>
        <v>-621</v>
      </c>
      <c r="D28" s="5">
        <f>D24-(D25-D24)</f>
        <v>188</v>
      </c>
      <c r="E28" t="s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3"/>
  <sheetViews>
    <sheetView workbookViewId="0">
      <selection activeCell="AH8" sqref="AH8"/>
    </sheetView>
  </sheetViews>
  <sheetFormatPr baseColWidth="10" defaultColWidth="8.83203125" defaultRowHeight="15" x14ac:dyDescent="0.2"/>
  <cols>
    <col min="1" max="1" width="11.6640625" bestFit="1" customWidth="1"/>
    <col min="2" max="2" width="13.5" bestFit="1" customWidth="1"/>
    <col min="3" max="3" width="9.83203125" bestFit="1" customWidth="1"/>
    <col min="4" max="4" width="10.5" bestFit="1" customWidth="1"/>
    <col min="5" max="5" width="9.5" style="4" bestFit="1" customWidth="1"/>
    <col min="7" max="7" width="12.33203125" bestFit="1" customWidth="1"/>
    <col min="8" max="8" width="13.5" bestFit="1" customWidth="1"/>
    <col min="9" max="9" width="11.33203125" bestFit="1" customWidth="1"/>
    <col min="10" max="10" width="13.6640625" bestFit="1" customWidth="1"/>
    <col min="29" max="29" width="13.5" style="11" bestFit="1" customWidth="1"/>
    <col min="30" max="30" width="9.83203125" style="1" bestFit="1" customWidth="1"/>
    <col min="31" max="31" width="10.5" style="7" bestFit="1" customWidth="1"/>
    <col min="32" max="32" width="9.5" bestFit="1" customWidth="1"/>
    <col min="34" max="34" width="13.5" bestFit="1" customWidth="1"/>
    <col min="35" max="35" width="9.83203125" bestFit="1" customWidth="1"/>
    <col min="36" max="36" width="13.6640625" bestFit="1" customWidth="1"/>
  </cols>
  <sheetData>
    <row r="1" spans="1:36" x14ac:dyDescent="0.2">
      <c r="A1" s="4" t="s">
        <v>30</v>
      </c>
      <c r="AC1" s="11" t="s">
        <v>31</v>
      </c>
    </row>
    <row r="2" spans="1:36" x14ac:dyDescent="0.2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G2" s="1" t="s">
        <v>17</v>
      </c>
      <c r="H2" s="1" t="s">
        <v>18</v>
      </c>
      <c r="I2" s="1" t="s">
        <v>19</v>
      </c>
      <c r="J2" s="1" t="s">
        <v>20</v>
      </c>
      <c r="AC2" s="11" t="s">
        <v>18</v>
      </c>
      <c r="AD2" s="1" t="s">
        <v>19</v>
      </c>
      <c r="AE2" s="7" t="s">
        <v>20</v>
      </c>
      <c r="AF2" t="s">
        <v>21</v>
      </c>
      <c r="AH2" s="9" t="s">
        <v>18</v>
      </c>
      <c r="AI2" s="4" t="s">
        <v>19</v>
      </c>
      <c r="AJ2" s="7" t="s">
        <v>20</v>
      </c>
    </row>
    <row r="3" spans="1:36" x14ac:dyDescent="0.2">
      <c r="A3" s="1">
        <f t="shared" ref="A3:A34" si="0">G3*10^-6</f>
        <v>-90</v>
      </c>
      <c r="B3" s="1">
        <f t="shared" ref="B3:B34" si="1">H3*10^-6</f>
        <v>7.1154500000000001</v>
      </c>
      <c r="C3" s="1">
        <f t="shared" ref="C3:C34" si="2">I3*10^-6</f>
        <v>2.0742080000000001</v>
      </c>
      <c r="D3" s="1">
        <f t="shared" ref="D3:D34" si="3">J3*10^-6</f>
        <v>1315.846</v>
      </c>
      <c r="E3" s="1">
        <f>D3/2</f>
        <v>657.923</v>
      </c>
      <c r="G3" s="1">
        <v>-90000000</v>
      </c>
      <c r="H3" s="1">
        <v>7115450</v>
      </c>
      <c r="I3" s="1">
        <v>2074208</v>
      </c>
      <c r="J3" s="1">
        <v>1315846000</v>
      </c>
      <c r="AC3" s="11">
        <f>AH3*0.000001</f>
        <v>7.0455929999999993</v>
      </c>
      <c r="AD3" s="1">
        <f>AI3*0.000001</f>
        <v>4.029255</v>
      </c>
      <c r="AE3" s="7">
        <f>AJ3*0.000001</f>
        <v>1316.5509999999999</v>
      </c>
      <c r="AF3" s="12">
        <f>AE3/2</f>
        <v>658.27549999999997</v>
      </c>
      <c r="AH3" s="10">
        <v>7045593</v>
      </c>
      <c r="AI3" s="8">
        <v>4029255</v>
      </c>
      <c r="AJ3" s="7">
        <v>1316551000</v>
      </c>
    </row>
    <row r="4" spans="1:36" x14ac:dyDescent="0.2">
      <c r="A4" s="1">
        <f t="shared" si="0"/>
        <v>-88.5</v>
      </c>
      <c r="B4" s="1">
        <f t="shared" si="1"/>
        <v>7.1137600000000001</v>
      </c>
      <c r="C4" s="1">
        <f t="shared" si="2"/>
        <v>1.9449079999999999</v>
      </c>
      <c r="D4" s="1">
        <f t="shared" si="3"/>
        <v>1317.165</v>
      </c>
      <c r="E4" s="1">
        <f t="shared" ref="E4:E67" si="4">D4/2</f>
        <v>658.58249999999998</v>
      </c>
      <c r="G4" s="1">
        <v>-88500000</v>
      </c>
      <c r="H4" s="1">
        <v>7113760</v>
      </c>
      <c r="I4" s="1">
        <v>1944908</v>
      </c>
      <c r="J4" s="1">
        <v>1317165000</v>
      </c>
      <c r="AC4" s="11">
        <f t="shared" ref="AC4:AC67" si="5">AH4*0.000001</f>
        <v>7.044956</v>
      </c>
      <c r="AD4" s="1">
        <f t="shared" ref="AD4:AD67" si="6">AI4*0.000001</f>
        <v>3.9037389999999998</v>
      </c>
      <c r="AE4" s="7">
        <f t="shared" ref="AE4:AE67" si="7">AJ4*0.000001</f>
        <v>1317.857</v>
      </c>
      <c r="AF4" s="12">
        <f t="shared" ref="AF4:AF67" si="8">AE4/2</f>
        <v>658.92849999999999</v>
      </c>
      <c r="AH4" s="10">
        <v>7044956</v>
      </c>
      <c r="AI4" s="8">
        <v>3903739</v>
      </c>
      <c r="AJ4" s="7">
        <v>1317857000</v>
      </c>
    </row>
    <row r="5" spans="1:36" x14ac:dyDescent="0.2">
      <c r="A5" s="1">
        <f t="shared" si="0"/>
        <v>-87</v>
      </c>
      <c r="B5" s="1">
        <f t="shared" si="1"/>
        <v>7.1112479999999998</v>
      </c>
      <c r="C5" s="1">
        <f t="shared" si="2"/>
        <v>1.8169919999999999</v>
      </c>
      <c r="D5" s="1">
        <f t="shared" si="3"/>
        <v>1318.471</v>
      </c>
      <c r="E5" s="1">
        <f t="shared" si="4"/>
        <v>659.2355</v>
      </c>
      <c r="G5" s="1">
        <v>-87000000</v>
      </c>
      <c r="H5" s="1">
        <v>7111248</v>
      </c>
      <c r="I5" s="1">
        <v>1816992</v>
      </c>
      <c r="J5" s="1">
        <v>1318471000</v>
      </c>
      <c r="AC5" s="11">
        <f t="shared" si="5"/>
        <v>7.043463</v>
      </c>
      <c r="AD5" s="1">
        <f t="shared" si="6"/>
        <v>3.7795749999999999</v>
      </c>
      <c r="AE5" s="7">
        <f t="shared" si="7"/>
        <v>1319.1499999999999</v>
      </c>
      <c r="AF5" s="12">
        <f t="shared" si="8"/>
        <v>659.57499999999993</v>
      </c>
      <c r="AH5" s="10">
        <v>7043463</v>
      </c>
      <c r="AI5" s="8">
        <v>3779575</v>
      </c>
      <c r="AJ5" s="7">
        <v>1319150000</v>
      </c>
    </row>
    <row r="6" spans="1:36" x14ac:dyDescent="0.2">
      <c r="A6" s="1">
        <f t="shared" si="0"/>
        <v>-85.5</v>
      </c>
      <c r="B6" s="1">
        <f t="shared" si="1"/>
        <v>7.1079299999999996</v>
      </c>
      <c r="C6" s="1">
        <f t="shared" si="2"/>
        <v>1.6904519999999998</v>
      </c>
      <c r="D6" s="1">
        <f t="shared" si="3"/>
        <v>1319.7629999999999</v>
      </c>
      <c r="E6" s="1">
        <f t="shared" si="4"/>
        <v>659.88149999999996</v>
      </c>
      <c r="G6" s="1">
        <v>-85500000</v>
      </c>
      <c r="H6" s="1">
        <v>7107930</v>
      </c>
      <c r="I6" s="1">
        <v>1690452</v>
      </c>
      <c r="J6" s="1">
        <v>1319763000</v>
      </c>
      <c r="AC6" s="11">
        <f t="shared" si="5"/>
        <v>7.0411299999999999</v>
      </c>
      <c r="AD6" s="1">
        <f t="shared" si="6"/>
        <v>3.656755</v>
      </c>
      <c r="AE6" s="7">
        <f t="shared" si="7"/>
        <v>1320.4299999999998</v>
      </c>
      <c r="AF6" s="12">
        <f t="shared" si="8"/>
        <v>660.21499999999992</v>
      </c>
      <c r="AH6" s="10">
        <v>7041130</v>
      </c>
      <c r="AI6" s="8">
        <v>3656755</v>
      </c>
      <c r="AJ6" s="7">
        <v>1320430000</v>
      </c>
    </row>
    <row r="7" spans="1:36" x14ac:dyDescent="0.2">
      <c r="A7" s="1">
        <f t="shared" si="0"/>
        <v>-84</v>
      </c>
      <c r="B7" s="1">
        <f t="shared" si="1"/>
        <v>7.1038209999999999</v>
      </c>
      <c r="C7" s="1">
        <f t="shared" si="2"/>
        <v>1.565283</v>
      </c>
      <c r="D7" s="1">
        <f t="shared" si="3"/>
        <v>1321.0409999999999</v>
      </c>
      <c r="E7" s="1">
        <f t="shared" si="4"/>
        <v>660.52049999999997</v>
      </c>
      <c r="G7" s="1">
        <v>-84000000</v>
      </c>
      <c r="H7" s="1">
        <v>7103821</v>
      </c>
      <c r="I7" s="1">
        <v>1565283</v>
      </c>
      <c r="J7" s="1">
        <v>1321041000</v>
      </c>
      <c r="AC7" s="11">
        <f t="shared" si="5"/>
        <v>7.0379719999999999</v>
      </c>
      <c r="AD7" s="1">
        <f t="shared" si="6"/>
        <v>3.5352709999999998</v>
      </c>
      <c r="AE7" s="7">
        <f t="shared" si="7"/>
        <v>1321.6959999999999</v>
      </c>
      <c r="AF7" s="12">
        <f t="shared" si="8"/>
        <v>660.84799999999996</v>
      </c>
      <c r="AH7" s="10">
        <v>7037972</v>
      </c>
      <c r="AI7" s="8">
        <v>3535271</v>
      </c>
      <c r="AJ7" s="7">
        <v>1321696000</v>
      </c>
    </row>
    <row r="8" spans="1:36" x14ac:dyDescent="0.2">
      <c r="A8" s="1">
        <f t="shared" si="0"/>
        <v>-82.5</v>
      </c>
      <c r="B8" s="1">
        <f t="shared" si="1"/>
        <v>7.0989329999999997</v>
      </c>
      <c r="C8" s="1">
        <f t="shared" si="2"/>
        <v>1.441478</v>
      </c>
      <c r="D8" s="1">
        <f t="shared" si="3"/>
        <v>1322.306</v>
      </c>
      <c r="E8" s="1">
        <f t="shared" si="4"/>
        <v>661.15300000000002</v>
      </c>
      <c r="G8" s="1">
        <v>-82500000</v>
      </c>
      <c r="H8" s="1">
        <v>7098933</v>
      </c>
      <c r="I8" s="1">
        <v>1441478</v>
      </c>
      <c r="J8" s="1">
        <v>1322306000</v>
      </c>
      <c r="AC8" s="11">
        <f t="shared" si="5"/>
        <v>7.0340029999999993</v>
      </c>
      <c r="AD8" s="1">
        <f t="shared" si="6"/>
        <v>3.4151179999999997</v>
      </c>
      <c r="AE8" s="7">
        <f t="shared" si="7"/>
        <v>1322.95</v>
      </c>
      <c r="AF8" s="12">
        <f t="shared" si="8"/>
        <v>661.47500000000002</v>
      </c>
      <c r="AH8" s="10">
        <v>7034003</v>
      </c>
      <c r="AI8" s="8">
        <v>3415118</v>
      </c>
      <c r="AJ8" s="7">
        <v>1322950000</v>
      </c>
    </row>
    <row r="9" spans="1:36" x14ac:dyDescent="0.2">
      <c r="A9" s="1">
        <f t="shared" si="0"/>
        <v>-81</v>
      </c>
      <c r="B9" s="1">
        <f t="shared" si="1"/>
        <v>7.0932819999999994</v>
      </c>
      <c r="C9" s="1">
        <f t="shared" si="2"/>
        <v>1.3190309999999998</v>
      </c>
      <c r="D9" s="1">
        <f t="shared" si="3"/>
        <v>1323.557</v>
      </c>
      <c r="E9" s="1">
        <f t="shared" si="4"/>
        <v>661.77850000000001</v>
      </c>
      <c r="G9" s="1">
        <v>-81000000</v>
      </c>
      <c r="H9" s="1">
        <v>7093282</v>
      </c>
      <c r="I9" s="1">
        <v>1319031</v>
      </c>
      <c r="J9" s="1">
        <v>1323557000</v>
      </c>
      <c r="AC9" s="11">
        <f t="shared" si="5"/>
        <v>7.0292369999999993</v>
      </c>
      <c r="AD9" s="1">
        <f t="shared" si="6"/>
        <v>3.2962899999999999</v>
      </c>
      <c r="AE9" s="7">
        <f t="shared" si="7"/>
        <v>1324.1899999999998</v>
      </c>
      <c r="AF9" s="12">
        <f t="shared" si="8"/>
        <v>662.09499999999991</v>
      </c>
      <c r="AH9" s="10">
        <v>7029237</v>
      </c>
      <c r="AI9" s="8">
        <v>3296290</v>
      </c>
      <c r="AJ9" s="7">
        <v>1324190000</v>
      </c>
    </row>
    <row r="10" spans="1:36" x14ac:dyDescent="0.2">
      <c r="A10" s="1">
        <f t="shared" si="0"/>
        <v>-79.5</v>
      </c>
      <c r="B10" s="1">
        <f t="shared" si="1"/>
        <v>7.0868769999999994</v>
      </c>
      <c r="C10" s="1">
        <f t="shared" si="2"/>
        <v>1.197937</v>
      </c>
      <c r="D10" s="1">
        <f t="shared" si="3"/>
        <v>1324.7939999999999</v>
      </c>
      <c r="E10" s="1">
        <f t="shared" si="4"/>
        <v>662.39699999999993</v>
      </c>
      <c r="G10" s="1">
        <v>-79500000</v>
      </c>
      <c r="H10" s="1">
        <v>7086877</v>
      </c>
      <c r="I10" s="1">
        <v>1197937</v>
      </c>
      <c r="J10" s="1">
        <v>1324794000</v>
      </c>
      <c r="AC10" s="11">
        <f t="shared" si="5"/>
        <v>7.0236859999999997</v>
      </c>
      <c r="AD10" s="1">
        <f t="shared" si="6"/>
        <v>3.1787809999999999</v>
      </c>
      <c r="AE10" s="7">
        <f t="shared" si="7"/>
        <v>1325.4179999999999</v>
      </c>
      <c r="AF10" s="12">
        <f t="shared" si="8"/>
        <v>662.70899999999995</v>
      </c>
      <c r="AH10" s="10">
        <v>7023686</v>
      </c>
      <c r="AI10" s="8">
        <v>3178781</v>
      </c>
      <c r="AJ10" s="7">
        <v>1325418000</v>
      </c>
    </row>
    <row r="11" spans="1:36" x14ac:dyDescent="0.2">
      <c r="A11" s="1">
        <f t="shared" si="0"/>
        <v>-78</v>
      </c>
      <c r="B11" s="1">
        <f t="shared" si="1"/>
        <v>7.0797330000000001</v>
      </c>
      <c r="C11" s="1">
        <f t="shared" si="2"/>
        <v>1.078193</v>
      </c>
      <c r="D11" s="1">
        <f t="shared" si="3"/>
        <v>1326.018</v>
      </c>
      <c r="E11" s="1">
        <f t="shared" si="4"/>
        <v>663.00900000000001</v>
      </c>
      <c r="G11" s="1">
        <v>-78000000</v>
      </c>
      <c r="H11" s="1">
        <v>7079733</v>
      </c>
      <c r="I11" s="1">
        <v>1078193</v>
      </c>
      <c r="J11" s="1">
        <v>1326018000</v>
      </c>
      <c r="AC11" s="11">
        <f t="shared" si="5"/>
        <v>7.0173629999999996</v>
      </c>
      <c r="AD11" s="1">
        <f t="shared" si="6"/>
        <v>3.0625869999999997</v>
      </c>
      <c r="AE11" s="7">
        <f t="shared" si="7"/>
        <v>1326.6319999999998</v>
      </c>
      <c r="AF11" s="12">
        <f t="shared" si="8"/>
        <v>663.31599999999992</v>
      </c>
      <c r="AH11" s="10">
        <v>7017363</v>
      </c>
      <c r="AI11" s="8">
        <v>3062587</v>
      </c>
      <c r="AJ11" s="7">
        <v>1326632000</v>
      </c>
    </row>
    <row r="12" spans="1:36" x14ac:dyDescent="0.2">
      <c r="A12" s="1">
        <f t="shared" si="0"/>
        <v>-76.5</v>
      </c>
      <c r="B12" s="1">
        <f t="shared" si="1"/>
        <v>7.0718589999999999</v>
      </c>
      <c r="C12" s="1">
        <f t="shared" si="2"/>
        <v>0.95979409999999998</v>
      </c>
      <c r="D12" s="1">
        <f t="shared" si="3"/>
        <v>1327.2279999999998</v>
      </c>
      <c r="E12" s="1">
        <f t="shared" si="4"/>
        <v>663.61399999999992</v>
      </c>
      <c r="G12" s="1">
        <v>-76500000</v>
      </c>
      <c r="H12" s="1">
        <v>7071859</v>
      </c>
      <c r="I12" s="1">
        <v>959794.1</v>
      </c>
      <c r="J12" s="1">
        <v>1327228000</v>
      </c>
      <c r="AC12" s="11">
        <f t="shared" si="5"/>
        <v>7.0102789999999997</v>
      </c>
      <c r="AD12" s="1">
        <f t="shared" si="6"/>
        <v>2.9477039999999999</v>
      </c>
      <c r="AE12" s="7">
        <f t="shared" si="7"/>
        <v>1327.8329999999999</v>
      </c>
      <c r="AF12" s="12">
        <f t="shared" si="8"/>
        <v>663.91649999999993</v>
      </c>
      <c r="AH12" s="10">
        <v>7010279</v>
      </c>
      <c r="AI12" s="8">
        <v>2947704</v>
      </c>
      <c r="AJ12" s="7">
        <v>1327833000</v>
      </c>
    </row>
    <row r="13" spans="1:36" x14ac:dyDescent="0.2">
      <c r="A13" s="1">
        <f t="shared" si="0"/>
        <v>-75</v>
      </c>
      <c r="B13" s="1">
        <f t="shared" si="1"/>
        <v>7.0632669999999997</v>
      </c>
      <c r="C13" s="1">
        <f t="shared" si="2"/>
        <v>0.84273719999999996</v>
      </c>
      <c r="D13" s="1">
        <f t="shared" si="3"/>
        <v>1328.425</v>
      </c>
      <c r="E13" s="1">
        <f t="shared" si="4"/>
        <v>664.21249999999998</v>
      </c>
      <c r="G13" s="1">
        <v>-75000000</v>
      </c>
      <c r="H13" s="1">
        <v>7063267</v>
      </c>
      <c r="I13" s="1">
        <v>842737.2</v>
      </c>
      <c r="J13" s="1">
        <v>1328425000</v>
      </c>
      <c r="AC13" s="11">
        <f t="shared" si="5"/>
        <v>7.0024449999999998</v>
      </c>
      <c r="AD13" s="1">
        <f t="shared" si="6"/>
        <v>2.8341279999999998</v>
      </c>
      <c r="AE13" s="7">
        <f t="shared" si="7"/>
        <v>1329.02</v>
      </c>
      <c r="AF13" s="12">
        <f t="shared" si="8"/>
        <v>664.51</v>
      </c>
      <c r="AH13" s="10">
        <v>7002445</v>
      </c>
      <c r="AI13" s="8">
        <v>2834128</v>
      </c>
      <c r="AJ13" s="7">
        <v>1329020000</v>
      </c>
    </row>
    <row r="14" spans="1:36" x14ac:dyDescent="0.2">
      <c r="A14" s="1">
        <f t="shared" si="0"/>
        <v>-73.5</v>
      </c>
      <c r="B14" s="1">
        <f t="shared" si="1"/>
        <v>7.0539679999999993</v>
      </c>
      <c r="C14" s="1">
        <f t="shared" si="2"/>
        <v>0.72701869999999991</v>
      </c>
      <c r="D14" s="1">
        <f t="shared" si="3"/>
        <v>1329.6079999999999</v>
      </c>
      <c r="E14" s="1">
        <f t="shared" si="4"/>
        <v>664.80399999999997</v>
      </c>
      <c r="G14" s="1">
        <v>-73500000</v>
      </c>
      <c r="H14" s="1">
        <v>7053968</v>
      </c>
      <c r="I14" s="1">
        <v>727018.7</v>
      </c>
      <c r="J14" s="1">
        <v>1329608000</v>
      </c>
      <c r="AC14" s="11">
        <f t="shared" si="5"/>
        <v>6.9938729999999998</v>
      </c>
      <c r="AD14" s="1">
        <f t="shared" si="6"/>
        <v>2.721854</v>
      </c>
      <c r="AE14" s="7">
        <f t="shared" si="7"/>
        <v>1330.1949999999999</v>
      </c>
      <c r="AF14" s="12">
        <f t="shared" si="8"/>
        <v>665.09749999999997</v>
      </c>
      <c r="AH14" s="10">
        <v>6993873</v>
      </c>
      <c r="AI14" s="8">
        <v>2721854</v>
      </c>
      <c r="AJ14" s="7">
        <v>1330195000</v>
      </c>
    </row>
    <row r="15" spans="1:36" x14ac:dyDescent="0.2">
      <c r="A15" s="1">
        <f t="shared" si="0"/>
        <v>-72</v>
      </c>
      <c r="B15" s="1">
        <f t="shared" si="1"/>
        <v>7.0439720000000001</v>
      </c>
      <c r="C15" s="1">
        <f t="shared" si="2"/>
        <v>0.61263590000000001</v>
      </c>
      <c r="D15" s="1">
        <f t="shared" si="3"/>
        <v>1330.777</v>
      </c>
      <c r="E15" s="1">
        <f t="shared" si="4"/>
        <v>665.38850000000002</v>
      </c>
      <c r="G15" s="1">
        <v>-72000000</v>
      </c>
      <c r="H15" s="1">
        <v>7043972</v>
      </c>
      <c r="I15" s="1">
        <v>612635.9</v>
      </c>
      <c r="J15" s="1">
        <v>1330777000</v>
      </c>
      <c r="AC15" s="11">
        <f t="shared" si="5"/>
        <v>6.984572</v>
      </c>
      <c r="AD15" s="1">
        <f t="shared" si="6"/>
        <v>2.610881</v>
      </c>
      <c r="AE15" s="7">
        <f t="shared" si="7"/>
        <v>1331.356</v>
      </c>
      <c r="AF15" s="12">
        <f t="shared" si="8"/>
        <v>665.678</v>
      </c>
      <c r="AH15" s="10">
        <v>6984572</v>
      </c>
      <c r="AI15" s="8">
        <v>2610881</v>
      </c>
      <c r="AJ15" s="7">
        <v>1331356000</v>
      </c>
    </row>
    <row r="16" spans="1:36" x14ac:dyDescent="0.2">
      <c r="A16" s="1">
        <f t="shared" si="0"/>
        <v>-70.5</v>
      </c>
      <c r="B16" s="1">
        <f t="shared" si="1"/>
        <v>7.0332869999999996</v>
      </c>
      <c r="C16" s="1">
        <f t="shared" si="2"/>
        <v>0.49958649999999999</v>
      </c>
      <c r="D16" s="1">
        <f t="shared" si="3"/>
        <v>1331.933</v>
      </c>
      <c r="E16" s="1">
        <f t="shared" si="4"/>
        <v>665.9665</v>
      </c>
      <c r="G16" s="1">
        <v>-70500000</v>
      </c>
      <c r="H16" s="1">
        <v>7033287</v>
      </c>
      <c r="I16" s="1">
        <v>499586.5</v>
      </c>
      <c r="J16" s="1">
        <v>1331933000</v>
      </c>
      <c r="AC16" s="11">
        <f t="shared" si="5"/>
        <v>6.9745529999999993</v>
      </c>
      <c r="AD16" s="1">
        <f t="shared" si="6"/>
        <v>2.5012049999999997</v>
      </c>
      <c r="AE16" s="7">
        <f t="shared" si="7"/>
        <v>1332.5049999999999</v>
      </c>
      <c r="AF16" s="12">
        <f t="shared" si="8"/>
        <v>666.25249999999994</v>
      </c>
      <c r="AH16" s="10">
        <v>6974553</v>
      </c>
      <c r="AI16" s="8">
        <v>2501205</v>
      </c>
      <c r="AJ16" s="7">
        <v>1332505000</v>
      </c>
    </row>
    <row r="17" spans="1:36" x14ac:dyDescent="0.2">
      <c r="A17" s="1">
        <f t="shared" si="0"/>
        <v>-69</v>
      </c>
      <c r="B17" s="1">
        <f t="shared" si="1"/>
        <v>7.0219239999999994</v>
      </c>
      <c r="C17" s="1">
        <f t="shared" si="2"/>
        <v>0.38786870000000001</v>
      </c>
      <c r="D17" s="1">
        <f t="shared" si="3"/>
        <v>1333.075</v>
      </c>
      <c r="E17" s="1">
        <f t="shared" si="4"/>
        <v>666.53750000000002</v>
      </c>
      <c r="G17" s="1">
        <v>-69000000</v>
      </c>
      <c r="H17" s="1">
        <v>7021924</v>
      </c>
      <c r="I17" s="1">
        <v>387868.7</v>
      </c>
      <c r="J17" s="1">
        <v>1333075000</v>
      </c>
      <c r="AC17" s="11">
        <f t="shared" si="5"/>
        <v>6.9638239999999998</v>
      </c>
      <c r="AD17" s="1">
        <f t="shared" si="6"/>
        <v>2.3928240000000001</v>
      </c>
      <c r="AE17" s="7">
        <f t="shared" si="7"/>
        <v>1333.6399999999999</v>
      </c>
      <c r="AF17" s="12">
        <f t="shared" si="8"/>
        <v>666.81999999999994</v>
      </c>
      <c r="AH17" s="10">
        <v>6963824</v>
      </c>
      <c r="AI17" s="8">
        <v>2392824</v>
      </c>
      <c r="AJ17" s="7">
        <v>1333640000</v>
      </c>
    </row>
    <row r="18" spans="1:36" x14ac:dyDescent="0.2">
      <c r="A18" s="1">
        <f t="shared" si="0"/>
        <v>-67.5</v>
      </c>
      <c r="B18" s="1">
        <f t="shared" si="1"/>
        <v>7.0098899999999995</v>
      </c>
      <c r="C18" s="1">
        <f t="shared" si="2"/>
        <v>0.27748099999999998</v>
      </c>
      <c r="D18" s="1">
        <f t="shared" si="3"/>
        <v>1334.204</v>
      </c>
      <c r="E18" s="1">
        <f t="shared" si="4"/>
        <v>667.10199999999998</v>
      </c>
      <c r="G18" s="1">
        <v>-67500000</v>
      </c>
      <c r="H18" s="1">
        <v>7009890</v>
      </c>
      <c r="I18" s="1">
        <v>277481</v>
      </c>
      <c r="J18" s="1">
        <v>1334204000</v>
      </c>
      <c r="AC18" s="11">
        <f t="shared" si="5"/>
        <v>6.9523950000000001</v>
      </c>
      <c r="AD18" s="1">
        <f t="shared" si="6"/>
        <v>2.2857349999999999</v>
      </c>
      <c r="AE18" s="7">
        <f t="shared" si="7"/>
        <v>1334.7619999999999</v>
      </c>
      <c r="AF18" s="12">
        <f t="shared" si="8"/>
        <v>667.38099999999997</v>
      </c>
      <c r="AH18" s="10">
        <v>6952395</v>
      </c>
      <c r="AI18" s="8">
        <v>2285735</v>
      </c>
      <c r="AJ18" s="7">
        <v>1334762000</v>
      </c>
    </row>
    <row r="19" spans="1:36" x14ac:dyDescent="0.2">
      <c r="A19" s="1">
        <f t="shared" si="0"/>
        <v>-66</v>
      </c>
      <c r="B19" s="1">
        <f t="shared" si="1"/>
        <v>6.9971939999999995</v>
      </c>
      <c r="C19" s="1">
        <f t="shared" si="2"/>
        <v>0.1684224</v>
      </c>
      <c r="D19" s="1">
        <f t="shared" si="3"/>
        <v>1335.319</v>
      </c>
      <c r="E19" s="1">
        <f t="shared" si="4"/>
        <v>667.65949999999998</v>
      </c>
      <c r="G19" s="1">
        <v>-66000000</v>
      </c>
      <c r="H19" s="1">
        <v>6997194</v>
      </c>
      <c r="I19" s="1">
        <v>168422.39999999999</v>
      </c>
      <c r="J19" s="1">
        <v>1335319000</v>
      </c>
      <c r="AC19" s="11">
        <f t="shared" si="5"/>
        <v>6.9402739999999996</v>
      </c>
      <c r="AD19" s="1">
        <f t="shared" si="6"/>
        <v>2.1799390000000001</v>
      </c>
      <c r="AE19" s="7">
        <f t="shared" si="7"/>
        <v>1335.8709999999999</v>
      </c>
      <c r="AF19" s="12">
        <f t="shared" si="8"/>
        <v>667.93549999999993</v>
      </c>
      <c r="AH19" s="10">
        <v>6940274</v>
      </c>
      <c r="AI19" s="8">
        <v>2179939</v>
      </c>
      <c r="AJ19" s="7">
        <v>1335871000</v>
      </c>
    </row>
    <row r="20" spans="1:36" x14ac:dyDescent="0.2">
      <c r="A20" s="1">
        <f t="shared" si="0"/>
        <v>-64.5</v>
      </c>
      <c r="B20" s="1">
        <f t="shared" si="1"/>
        <v>6.9838439999999995</v>
      </c>
      <c r="C20" s="1">
        <f t="shared" si="2"/>
        <v>6.0692509999999998E-2</v>
      </c>
      <c r="D20" s="1">
        <f t="shared" si="3"/>
        <v>1336.421</v>
      </c>
      <c r="E20" s="1">
        <f t="shared" si="4"/>
        <v>668.21050000000002</v>
      </c>
      <c r="G20" s="1">
        <v>-64500000</v>
      </c>
      <c r="H20" s="1">
        <v>6983844</v>
      </c>
      <c r="I20" s="1">
        <v>60692.51</v>
      </c>
      <c r="J20" s="1">
        <v>1336421000</v>
      </c>
      <c r="AC20" s="11">
        <f t="shared" si="5"/>
        <v>6.9274679999999993</v>
      </c>
      <c r="AD20" s="1">
        <f t="shared" si="6"/>
        <v>2.0754329999999999</v>
      </c>
      <c r="AE20" s="7">
        <f t="shared" si="7"/>
        <v>1336.9669999999999</v>
      </c>
      <c r="AF20" s="12">
        <f t="shared" si="8"/>
        <v>668.48349999999994</v>
      </c>
      <c r="AH20" s="10">
        <v>6927468</v>
      </c>
      <c r="AI20" s="8">
        <v>2075433</v>
      </c>
      <c r="AJ20" s="7">
        <v>1336967000</v>
      </c>
    </row>
    <row r="21" spans="1:36" x14ac:dyDescent="0.2">
      <c r="A21" s="1">
        <f t="shared" si="0"/>
        <v>-63</v>
      </c>
      <c r="B21" s="1">
        <f t="shared" si="1"/>
        <v>6.9698469999999997</v>
      </c>
      <c r="C21" s="1">
        <f t="shared" si="2"/>
        <v>-4.5708940000000003E-2</v>
      </c>
      <c r="D21" s="1">
        <f t="shared" si="3"/>
        <v>1337.509</v>
      </c>
      <c r="E21" s="1">
        <f t="shared" si="4"/>
        <v>668.75450000000001</v>
      </c>
      <c r="G21" s="1">
        <v>-63000000</v>
      </c>
      <c r="H21" s="1">
        <v>6969847</v>
      </c>
      <c r="I21" s="1">
        <v>-45708.94</v>
      </c>
      <c r="J21" s="1">
        <v>1337509000</v>
      </c>
      <c r="AC21" s="11">
        <f t="shared" si="5"/>
        <v>6.9139849999999994</v>
      </c>
      <c r="AD21" s="1">
        <f t="shared" si="6"/>
        <v>1.9722169999999999</v>
      </c>
      <c r="AE21" s="7">
        <f t="shared" si="7"/>
        <v>1338.05</v>
      </c>
      <c r="AF21" s="12">
        <f t="shared" si="8"/>
        <v>669.02499999999998</v>
      </c>
      <c r="AH21" s="10">
        <v>6913985</v>
      </c>
      <c r="AI21" s="8">
        <v>1972217</v>
      </c>
      <c r="AJ21" s="7">
        <v>1338050000</v>
      </c>
    </row>
    <row r="22" spans="1:36" x14ac:dyDescent="0.2">
      <c r="A22" s="1">
        <f t="shared" si="0"/>
        <v>-61.5</v>
      </c>
      <c r="B22" s="1">
        <f t="shared" si="1"/>
        <v>6.9552100000000001</v>
      </c>
      <c r="C22" s="1">
        <f t="shared" si="2"/>
        <v>-0.15078159999999999</v>
      </c>
      <c r="D22" s="1">
        <f t="shared" si="3"/>
        <v>1338.5829999999999</v>
      </c>
      <c r="E22" s="1">
        <f t="shared" si="4"/>
        <v>669.29149999999993</v>
      </c>
      <c r="G22" s="1">
        <v>-61500000</v>
      </c>
      <c r="H22" s="1">
        <v>6955210</v>
      </c>
      <c r="I22" s="1">
        <v>-150781.6</v>
      </c>
      <c r="J22" s="1">
        <v>1338583000</v>
      </c>
      <c r="AC22" s="11">
        <f t="shared" si="5"/>
        <v>6.8998330000000001</v>
      </c>
      <c r="AD22" s="1">
        <f t="shared" si="6"/>
        <v>1.8702909999999999</v>
      </c>
      <c r="AE22" s="7">
        <f t="shared" si="7"/>
        <v>1339.1189999999999</v>
      </c>
      <c r="AF22" s="12">
        <f t="shared" si="8"/>
        <v>669.55949999999996</v>
      </c>
      <c r="AH22" s="10">
        <v>6899833</v>
      </c>
      <c r="AI22" s="8">
        <v>1870291</v>
      </c>
      <c r="AJ22" s="7">
        <v>1339119000</v>
      </c>
    </row>
    <row r="23" spans="1:36" x14ac:dyDescent="0.2">
      <c r="A23" s="1">
        <f t="shared" si="0"/>
        <v>-60</v>
      </c>
      <c r="B23" s="1">
        <f t="shared" si="1"/>
        <v>6.9399389999999999</v>
      </c>
      <c r="C23" s="1">
        <f t="shared" si="2"/>
        <v>-0.2545248</v>
      </c>
      <c r="D23" s="1">
        <f t="shared" si="3"/>
        <v>1339.644</v>
      </c>
      <c r="E23" s="1">
        <f t="shared" si="4"/>
        <v>669.822</v>
      </c>
      <c r="G23" s="1">
        <v>-60000000</v>
      </c>
      <c r="H23" s="1">
        <v>6939939</v>
      </c>
      <c r="I23" s="1">
        <v>-254524.79999999999</v>
      </c>
      <c r="J23" s="1">
        <v>1339644000</v>
      </c>
      <c r="AC23" s="11">
        <f t="shared" si="5"/>
        <v>6.8850179999999996</v>
      </c>
      <c r="AD23" s="1">
        <f t="shared" si="6"/>
        <v>1.769655</v>
      </c>
      <c r="AE23" s="7">
        <f t="shared" si="7"/>
        <v>1340.1759999999999</v>
      </c>
      <c r="AF23" s="12">
        <f t="shared" si="8"/>
        <v>670.08799999999997</v>
      </c>
      <c r="AH23" s="10">
        <v>6885018</v>
      </c>
      <c r="AI23" s="8">
        <v>1769655</v>
      </c>
      <c r="AJ23" s="7">
        <v>1340176000</v>
      </c>
    </row>
    <row r="24" spans="1:36" x14ac:dyDescent="0.2">
      <c r="A24" s="1">
        <f t="shared" si="0"/>
        <v>-58.5</v>
      </c>
      <c r="B24" s="1">
        <f t="shared" si="1"/>
        <v>6.9240409999999999</v>
      </c>
      <c r="C24" s="1">
        <f t="shared" si="2"/>
        <v>-0.35693740000000002</v>
      </c>
      <c r="D24" s="1">
        <f t="shared" si="3"/>
        <v>1340.692</v>
      </c>
      <c r="E24" s="1">
        <f t="shared" si="4"/>
        <v>670.346</v>
      </c>
      <c r="G24" s="1">
        <v>-58500000</v>
      </c>
      <c r="H24" s="1">
        <v>6924041</v>
      </c>
      <c r="I24" s="1">
        <v>-356937.4</v>
      </c>
      <c r="J24" s="1">
        <v>1340692000</v>
      </c>
      <c r="AC24" s="11">
        <f t="shared" si="5"/>
        <v>6.8695449999999996</v>
      </c>
      <c r="AD24" s="1">
        <f t="shared" si="6"/>
        <v>1.6703089999999998</v>
      </c>
      <c r="AE24" s="7">
        <f t="shared" si="7"/>
        <v>1341.2190000000001</v>
      </c>
      <c r="AF24" s="12">
        <f t="shared" si="8"/>
        <v>670.60950000000003</v>
      </c>
      <c r="AH24" s="10">
        <v>6869545</v>
      </c>
      <c r="AI24" s="8">
        <v>1670309</v>
      </c>
      <c r="AJ24" s="7">
        <v>1341219000</v>
      </c>
    </row>
    <row r="25" spans="1:36" x14ac:dyDescent="0.2">
      <c r="A25" s="1">
        <f t="shared" si="0"/>
        <v>-57</v>
      </c>
      <c r="B25" s="1">
        <f t="shared" si="1"/>
        <v>6.9075169999999995</v>
      </c>
      <c r="C25" s="1">
        <f t="shared" si="2"/>
        <v>-0.45801579999999997</v>
      </c>
      <c r="D25" s="1">
        <f t="shared" si="3"/>
        <v>1341.7259999999999</v>
      </c>
      <c r="E25" s="1">
        <f t="shared" si="4"/>
        <v>670.86299999999994</v>
      </c>
      <c r="G25" s="1">
        <v>-57000000</v>
      </c>
      <c r="H25" s="1">
        <v>6907517</v>
      </c>
      <c r="I25" s="1">
        <v>-458015.8</v>
      </c>
      <c r="J25" s="1">
        <v>1341726000</v>
      </c>
      <c r="AC25" s="11">
        <f t="shared" si="5"/>
        <v>6.8534179999999996</v>
      </c>
      <c r="AD25" s="1">
        <f t="shared" si="6"/>
        <v>1.572257</v>
      </c>
      <c r="AE25" s="7">
        <f t="shared" si="7"/>
        <v>1342.25</v>
      </c>
      <c r="AF25" s="12">
        <f t="shared" si="8"/>
        <v>671.125</v>
      </c>
      <c r="AH25" s="10">
        <v>6853418</v>
      </c>
      <c r="AI25" s="8">
        <v>1572257</v>
      </c>
      <c r="AJ25" s="7">
        <v>1342250000</v>
      </c>
    </row>
    <row r="26" spans="1:36" x14ac:dyDescent="0.2">
      <c r="A26" s="1">
        <f t="shared" si="0"/>
        <v>-55.5</v>
      </c>
      <c r="B26" s="1">
        <f t="shared" si="1"/>
        <v>6.890371</v>
      </c>
      <c r="C26" s="1">
        <f t="shared" si="2"/>
        <v>-0.55775710000000001</v>
      </c>
      <c r="D26" s="1">
        <f t="shared" si="3"/>
        <v>1342.7459999999999</v>
      </c>
      <c r="E26" s="1">
        <f t="shared" si="4"/>
        <v>671.37299999999993</v>
      </c>
      <c r="G26" s="1">
        <v>-55500000</v>
      </c>
      <c r="H26" s="1">
        <v>6890371</v>
      </c>
      <c r="I26" s="1">
        <v>-557757.1</v>
      </c>
      <c r="J26" s="1">
        <v>1342746000</v>
      </c>
      <c r="AC26" s="11">
        <f t="shared" si="5"/>
        <v>6.8366389999999999</v>
      </c>
      <c r="AD26" s="1">
        <f t="shared" si="6"/>
        <v>1.475501</v>
      </c>
      <c r="AE26" s="7">
        <f t="shared" si="7"/>
        <v>1343.2670000000001</v>
      </c>
      <c r="AF26" s="12">
        <f t="shared" si="8"/>
        <v>671.63350000000003</v>
      </c>
      <c r="AH26" s="10">
        <v>6836639</v>
      </c>
      <c r="AI26" s="8">
        <v>1475501</v>
      </c>
      <c r="AJ26" s="7">
        <v>1343267000</v>
      </c>
    </row>
    <row r="27" spans="1:36" x14ac:dyDescent="0.2">
      <c r="A27" s="1">
        <f t="shared" si="0"/>
        <v>-54</v>
      </c>
      <c r="B27" s="1">
        <f t="shared" si="1"/>
        <v>6.8726069999999995</v>
      </c>
      <c r="C27" s="1">
        <f t="shared" si="2"/>
        <v>-0.65615880000000004</v>
      </c>
      <c r="D27" s="1">
        <f t="shared" si="3"/>
        <v>1343.7539999999999</v>
      </c>
      <c r="E27" s="1">
        <f t="shared" si="4"/>
        <v>671.87699999999995</v>
      </c>
      <c r="G27" s="1">
        <v>-54000000</v>
      </c>
      <c r="H27" s="1">
        <v>6872607</v>
      </c>
      <c r="I27" s="1">
        <v>-656158.80000000005</v>
      </c>
      <c r="J27" s="1">
        <v>1343754000</v>
      </c>
      <c r="AC27" s="11">
        <f t="shared" si="5"/>
        <v>6.8192149999999998</v>
      </c>
      <c r="AD27" s="1">
        <f t="shared" si="6"/>
        <v>1.3800409999999999</v>
      </c>
      <c r="AE27" s="7">
        <f t="shared" si="7"/>
        <v>1344.2719999999999</v>
      </c>
      <c r="AF27" s="12">
        <f t="shared" si="8"/>
        <v>672.13599999999997</v>
      </c>
      <c r="AH27" s="10">
        <v>6819215</v>
      </c>
      <c r="AI27" s="8">
        <v>1380041</v>
      </c>
      <c r="AJ27" s="7">
        <v>1344272000</v>
      </c>
    </row>
    <row r="28" spans="1:36" x14ac:dyDescent="0.2">
      <c r="A28" s="1">
        <f t="shared" si="0"/>
        <v>-52.5</v>
      </c>
      <c r="B28" s="1">
        <f t="shared" si="1"/>
        <v>6.8542309999999995</v>
      </c>
      <c r="C28" s="1">
        <f t="shared" si="2"/>
        <v>-0.75321839999999995</v>
      </c>
      <c r="D28" s="1">
        <f t="shared" si="3"/>
        <v>1344.7469999999998</v>
      </c>
      <c r="E28" s="1">
        <f t="shared" si="4"/>
        <v>672.37349999999992</v>
      </c>
      <c r="G28" s="1">
        <v>-52500000</v>
      </c>
      <c r="H28" s="1">
        <v>6854231</v>
      </c>
      <c r="I28" s="1">
        <v>-753218.4</v>
      </c>
      <c r="J28" s="1">
        <v>1344747000</v>
      </c>
      <c r="AC28" s="11">
        <f t="shared" si="5"/>
        <v>6.8011489999999997</v>
      </c>
      <c r="AD28" s="1">
        <f t="shared" si="6"/>
        <v>1.285882</v>
      </c>
      <c r="AE28" s="7">
        <f t="shared" si="7"/>
        <v>1345.2629999999999</v>
      </c>
      <c r="AF28" s="12">
        <f t="shared" si="8"/>
        <v>672.63149999999996</v>
      </c>
      <c r="AH28" s="10">
        <v>6801149</v>
      </c>
      <c r="AI28" s="8">
        <v>1285882</v>
      </c>
      <c r="AJ28" s="7">
        <v>1345263000</v>
      </c>
    </row>
    <row r="29" spans="1:36" x14ac:dyDescent="0.2">
      <c r="A29" s="1">
        <f t="shared" si="0"/>
        <v>-51</v>
      </c>
      <c r="B29" s="1">
        <f t="shared" si="1"/>
        <v>6.8352459999999997</v>
      </c>
      <c r="C29" s="1">
        <f t="shared" si="2"/>
        <v>-0.84893289999999999</v>
      </c>
      <c r="D29" s="1">
        <f t="shared" si="3"/>
        <v>1345.7279999999998</v>
      </c>
      <c r="E29" s="1">
        <f t="shared" si="4"/>
        <v>672.86399999999992</v>
      </c>
      <c r="G29" s="1">
        <v>-51000000</v>
      </c>
      <c r="H29" s="1">
        <v>6835246</v>
      </c>
      <c r="I29" s="1">
        <v>-848932.9</v>
      </c>
      <c r="J29" s="1">
        <v>1345728000</v>
      </c>
      <c r="AC29" s="11">
        <f t="shared" si="5"/>
        <v>6.7824469999999994</v>
      </c>
      <c r="AD29" s="1">
        <f t="shared" si="6"/>
        <v>1.1930239999999999</v>
      </c>
      <c r="AE29" s="7">
        <f t="shared" si="7"/>
        <v>1346.242</v>
      </c>
      <c r="AF29" s="12">
        <f t="shared" si="8"/>
        <v>673.12099999999998</v>
      </c>
      <c r="AH29" s="10">
        <v>6782447</v>
      </c>
      <c r="AI29" s="8">
        <v>1193024</v>
      </c>
      <c r="AJ29" s="7">
        <v>1346242000</v>
      </c>
    </row>
    <row r="30" spans="1:36" x14ac:dyDescent="0.2">
      <c r="A30" s="1">
        <f t="shared" si="0"/>
        <v>-49.5</v>
      </c>
      <c r="B30" s="1">
        <f t="shared" si="1"/>
        <v>6.8156569999999999</v>
      </c>
      <c r="C30" s="1">
        <f t="shared" si="2"/>
        <v>-0.94330269999999994</v>
      </c>
      <c r="D30" s="1">
        <f t="shared" si="3"/>
        <v>1346.694</v>
      </c>
      <c r="E30" s="1">
        <f t="shared" si="4"/>
        <v>673.34699999999998</v>
      </c>
      <c r="G30" s="1">
        <v>-49500000</v>
      </c>
      <c r="H30" s="1">
        <v>6815657</v>
      </c>
      <c r="I30" s="1">
        <v>-943302.7</v>
      </c>
      <c r="J30" s="1">
        <v>1346694000</v>
      </c>
      <c r="AC30" s="11">
        <f t="shared" si="5"/>
        <v>6.7631129999999997</v>
      </c>
      <c r="AD30" s="1">
        <f t="shared" si="6"/>
        <v>1.101467</v>
      </c>
      <c r="AE30" s="7">
        <f t="shared" si="7"/>
        <v>1347.2059999999999</v>
      </c>
      <c r="AF30" s="12">
        <f t="shared" si="8"/>
        <v>673.60299999999995</v>
      </c>
      <c r="AH30" s="10">
        <v>6763113</v>
      </c>
      <c r="AI30" s="8">
        <v>1101467</v>
      </c>
      <c r="AJ30" s="7">
        <v>1347206000</v>
      </c>
    </row>
    <row r="31" spans="1:36" x14ac:dyDescent="0.2">
      <c r="A31" s="1">
        <f t="shared" si="0"/>
        <v>-48</v>
      </c>
      <c r="B31" s="1">
        <f t="shared" si="1"/>
        <v>6.7954669999999995</v>
      </c>
      <c r="C31" s="1">
        <f t="shared" si="2"/>
        <v>-1.036322</v>
      </c>
      <c r="D31" s="1">
        <f t="shared" si="3"/>
        <v>1347.646</v>
      </c>
      <c r="E31" s="1">
        <f t="shared" si="4"/>
        <v>673.82299999999998</v>
      </c>
      <c r="G31" s="1">
        <v>-48000000</v>
      </c>
      <c r="H31" s="1">
        <v>6795467</v>
      </c>
      <c r="I31" s="1">
        <v>-1036322</v>
      </c>
      <c r="J31" s="1">
        <v>1347646000</v>
      </c>
      <c r="AC31" s="11">
        <f t="shared" si="5"/>
        <v>6.7431479999999997</v>
      </c>
      <c r="AD31" s="1">
        <f t="shared" si="6"/>
        <v>1.011215</v>
      </c>
      <c r="AE31" s="7">
        <f t="shared" si="7"/>
        <v>1348.1579999999999</v>
      </c>
      <c r="AF31" s="12">
        <f t="shared" si="8"/>
        <v>674.07899999999995</v>
      </c>
      <c r="AH31" s="10">
        <v>6743148</v>
      </c>
      <c r="AI31" s="8">
        <v>1011215</v>
      </c>
      <c r="AJ31" s="7">
        <v>1348158000</v>
      </c>
    </row>
    <row r="32" spans="1:36" x14ac:dyDescent="0.2">
      <c r="A32" s="1">
        <f t="shared" si="0"/>
        <v>-46.5</v>
      </c>
      <c r="B32" s="1">
        <f t="shared" si="1"/>
        <v>6.7746740000000001</v>
      </c>
      <c r="C32" s="1">
        <f t="shared" si="2"/>
        <v>-1.1279839999999999</v>
      </c>
      <c r="D32" s="1">
        <f t="shared" si="3"/>
        <v>1348.5839999999998</v>
      </c>
      <c r="E32" s="1">
        <f t="shared" si="4"/>
        <v>674.29199999999992</v>
      </c>
      <c r="G32" s="1">
        <v>-46500000</v>
      </c>
      <c r="H32" s="2">
        <v>6774674</v>
      </c>
      <c r="I32" s="1">
        <v>-1127984</v>
      </c>
      <c r="J32" s="1">
        <v>1348584000</v>
      </c>
      <c r="AC32" s="11">
        <f t="shared" si="5"/>
        <v>6.7225539999999997</v>
      </c>
      <c r="AD32" s="1">
        <f t="shared" si="6"/>
        <v>0.92227549999999991</v>
      </c>
      <c r="AE32" s="7">
        <f t="shared" si="7"/>
        <v>1349.095</v>
      </c>
      <c r="AF32" s="12">
        <f t="shared" si="8"/>
        <v>674.54750000000001</v>
      </c>
      <c r="AH32" s="10">
        <v>6722554</v>
      </c>
      <c r="AI32" s="8">
        <v>922275.5</v>
      </c>
      <c r="AJ32" s="7">
        <v>1349095000</v>
      </c>
    </row>
    <row r="33" spans="1:36" x14ac:dyDescent="0.2">
      <c r="A33" s="1">
        <f t="shared" si="0"/>
        <v>-45</v>
      </c>
      <c r="B33" s="1">
        <f t="shared" si="1"/>
        <v>6.753279</v>
      </c>
      <c r="C33" s="1">
        <f t="shared" si="2"/>
        <v>-1.21828</v>
      </c>
      <c r="D33" s="1">
        <f t="shared" si="3"/>
        <v>1349.509</v>
      </c>
      <c r="E33" s="1">
        <f t="shared" si="4"/>
        <v>674.75450000000001</v>
      </c>
      <c r="G33" s="1">
        <v>-45000000</v>
      </c>
      <c r="H33" s="1">
        <v>6753279</v>
      </c>
      <c r="I33" s="1">
        <v>-1218280</v>
      </c>
      <c r="J33" s="1">
        <v>1349509000</v>
      </c>
      <c r="AC33" s="11">
        <f t="shared" si="5"/>
        <v>6.7013289999999994</v>
      </c>
      <c r="AD33" s="1">
        <f t="shared" si="6"/>
        <v>0.83465559999999994</v>
      </c>
      <c r="AE33" s="7">
        <f t="shared" si="7"/>
        <v>1350.02</v>
      </c>
      <c r="AF33" s="12">
        <f t="shared" si="8"/>
        <v>675.01</v>
      </c>
      <c r="AH33" s="10">
        <v>6701329</v>
      </c>
      <c r="AI33" s="8">
        <v>834655.6</v>
      </c>
      <c r="AJ33" s="7">
        <v>1350020000</v>
      </c>
    </row>
    <row r="34" spans="1:36" x14ac:dyDescent="0.2">
      <c r="A34" s="1">
        <f t="shared" si="0"/>
        <v>-43.5</v>
      </c>
      <c r="B34" s="1">
        <f t="shared" si="1"/>
        <v>6.7312819999999993</v>
      </c>
      <c r="C34" s="1">
        <f t="shared" si="2"/>
        <v>-1.307202</v>
      </c>
      <c r="D34" s="1">
        <f t="shared" si="3"/>
        <v>1350.4199999999998</v>
      </c>
      <c r="E34" s="1">
        <f t="shared" si="4"/>
        <v>675.20999999999992</v>
      </c>
      <c r="G34" s="1">
        <v>-43500000</v>
      </c>
      <c r="H34" s="1">
        <v>6731282</v>
      </c>
      <c r="I34" s="1">
        <v>-1307202</v>
      </c>
      <c r="J34" s="1">
        <v>1350420000</v>
      </c>
      <c r="AC34" s="11">
        <f t="shared" si="5"/>
        <v>6.6794750000000001</v>
      </c>
      <c r="AD34" s="1">
        <f t="shared" si="6"/>
        <v>0.74836179999999997</v>
      </c>
      <c r="AE34" s="7">
        <f t="shared" si="7"/>
        <v>1350.931</v>
      </c>
      <c r="AF34" s="12">
        <f t="shared" si="8"/>
        <v>675.46550000000002</v>
      </c>
      <c r="AH34" s="10">
        <v>6679475</v>
      </c>
      <c r="AI34" s="8">
        <v>748361.8</v>
      </c>
      <c r="AJ34" s="7">
        <v>1350931000</v>
      </c>
    </row>
    <row r="35" spans="1:36" x14ac:dyDescent="0.2">
      <c r="A35" s="1">
        <f t="shared" ref="A35:A66" si="9">G35*10^-6</f>
        <v>-42</v>
      </c>
      <c r="B35" s="1">
        <f t="shared" ref="B35:B66" si="10">H35*10^-6</f>
        <v>6.708685</v>
      </c>
      <c r="C35" s="1">
        <f t="shared" ref="C35:C66" si="11">I35*10^-6</f>
        <v>-1.3947429999999998</v>
      </c>
      <c r="D35" s="1">
        <f t="shared" ref="D35:D66" si="12">J35*10^-6</f>
        <v>1351.317</v>
      </c>
      <c r="E35" s="1">
        <f t="shared" si="4"/>
        <v>675.6585</v>
      </c>
      <c r="G35" s="1">
        <v>-42000000</v>
      </c>
      <c r="H35" s="1">
        <v>6708685</v>
      </c>
      <c r="I35" s="1">
        <v>-1394743</v>
      </c>
      <c r="J35" s="1">
        <v>1351317000</v>
      </c>
      <c r="AC35" s="11">
        <f t="shared" si="5"/>
        <v>6.6569929999999999</v>
      </c>
      <c r="AD35" s="1">
        <f t="shared" si="6"/>
        <v>0.66340049999999995</v>
      </c>
      <c r="AE35" s="7">
        <f t="shared" si="7"/>
        <v>1351.829</v>
      </c>
      <c r="AF35" s="12">
        <f t="shared" si="8"/>
        <v>675.91449999999998</v>
      </c>
      <c r="AH35" s="10">
        <v>6656993</v>
      </c>
      <c r="AI35" s="8">
        <v>663400.5</v>
      </c>
      <c r="AJ35" s="7">
        <v>1351829000</v>
      </c>
    </row>
    <row r="36" spans="1:36" x14ac:dyDescent="0.2">
      <c r="A36" s="1">
        <f t="shared" si="9"/>
        <v>-40.5</v>
      </c>
      <c r="B36" s="1">
        <f t="shared" si="10"/>
        <v>6.6854889999999996</v>
      </c>
      <c r="C36" s="1">
        <f t="shared" si="11"/>
        <v>-1.4808979999999998</v>
      </c>
      <c r="D36" s="1">
        <f t="shared" si="12"/>
        <v>1352.201</v>
      </c>
      <c r="E36" s="1">
        <f t="shared" si="4"/>
        <v>676.10050000000001</v>
      </c>
      <c r="G36" s="1">
        <v>-40500000</v>
      </c>
      <c r="H36" s="1">
        <v>6685489</v>
      </c>
      <c r="I36" s="1">
        <v>-1480898</v>
      </c>
      <c r="J36" s="1">
        <v>1352201000</v>
      </c>
      <c r="AC36" s="11">
        <f t="shared" si="5"/>
        <v>6.6338840000000001</v>
      </c>
      <c r="AD36" s="1">
        <f t="shared" si="6"/>
        <v>0.57977780000000001</v>
      </c>
      <c r="AE36" s="7">
        <f t="shared" si="7"/>
        <v>1352.7139999999999</v>
      </c>
      <c r="AF36" s="12">
        <f t="shared" si="8"/>
        <v>676.35699999999997</v>
      </c>
      <c r="AH36" s="10">
        <v>6633884</v>
      </c>
      <c r="AI36" s="8">
        <v>579777.80000000005</v>
      </c>
      <c r="AJ36" s="7">
        <v>1352714000</v>
      </c>
    </row>
    <row r="37" spans="1:36" x14ac:dyDescent="0.2">
      <c r="A37" s="1">
        <f t="shared" si="9"/>
        <v>-39</v>
      </c>
      <c r="B37" s="1">
        <f t="shared" si="10"/>
        <v>6.6616960000000001</v>
      </c>
      <c r="C37" s="1">
        <f t="shared" si="11"/>
        <v>-1.5656569999999999</v>
      </c>
      <c r="D37" s="1">
        <f t="shared" si="12"/>
        <v>1353.0719999999999</v>
      </c>
      <c r="E37" s="1">
        <f t="shared" si="4"/>
        <v>676.53599999999994</v>
      </c>
      <c r="G37" s="1">
        <v>-39000000</v>
      </c>
      <c r="H37" s="1">
        <v>6661696</v>
      </c>
      <c r="I37" s="1">
        <v>-1565657</v>
      </c>
      <c r="J37" s="1">
        <v>1353072000</v>
      </c>
      <c r="AC37" s="11">
        <f t="shared" si="5"/>
        <v>6.6101510000000001</v>
      </c>
      <c r="AD37" s="1">
        <f t="shared" si="6"/>
        <v>0.49749949999999998</v>
      </c>
      <c r="AE37" s="7">
        <f t="shared" si="7"/>
        <v>1353.586</v>
      </c>
      <c r="AF37" s="12">
        <f t="shared" si="8"/>
        <v>676.79300000000001</v>
      </c>
      <c r="AH37" s="10">
        <v>6610151</v>
      </c>
      <c r="AI37" s="8">
        <v>497499.5</v>
      </c>
      <c r="AJ37" s="7">
        <v>1353586000</v>
      </c>
    </row>
    <row r="38" spans="1:36" x14ac:dyDescent="0.2">
      <c r="A38" s="1">
        <f t="shared" si="9"/>
        <v>-37.5</v>
      </c>
      <c r="B38" s="1">
        <f t="shared" si="10"/>
        <v>6.6373069999999998</v>
      </c>
      <c r="C38" s="1">
        <f t="shared" si="11"/>
        <v>-1.649017</v>
      </c>
      <c r="D38" s="1">
        <f t="shared" si="12"/>
        <v>1353.9299999999998</v>
      </c>
      <c r="E38" s="1">
        <f t="shared" si="4"/>
        <v>676.96499999999992</v>
      </c>
      <c r="G38" s="1">
        <v>-37500000</v>
      </c>
      <c r="H38" s="1">
        <v>6637307</v>
      </c>
      <c r="I38" s="1">
        <v>-1649017</v>
      </c>
      <c r="J38" s="1">
        <v>1353930000</v>
      </c>
      <c r="AC38" s="11">
        <f t="shared" si="5"/>
        <v>6.5857939999999999</v>
      </c>
      <c r="AD38" s="1">
        <f t="shared" si="6"/>
        <v>0.41657119999999997</v>
      </c>
      <c r="AE38" s="7">
        <f t="shared" si="7"/>
        <v>1354.4459999999999</v>
      </c>
      <c r="AF38" s="12">
        <f t="shared" si="8"/>
        <v>677.22299999999996</v>
      </c>
      <c r="AH38" s="10">
        <v>6585794</v>
      </c>
      <c r="AI38" s="8">
        <v>416571.2</v>
      </c>
      <c r="AJ38" s="7">
        <v>1354446000</v>
      </c>
    </row>
    <row r="39" spans="1:36" x14ac:dyDescent="0.2">
      <c r="A39" s="1">
        <f t="shared" si="9"/>
        <v>-36</v>
      </c>
      <c r="B39" s="1">
        <f t="shared" si="10"/>
        <v>6.6123259999999995</v>
      </c>
      <c r="C39" s="1">
        <f t="shared" si="11"/>
        <v>-1.7309699999999999</v>
      </c>
      <c r="D39" s="1">
        <f t="shared" si="12"/>
        <v>1354.7739999999999</v>
      </c>
      <c r="E39" s="1">
        <f t="shared" si="4"/>
        <v>677.38699999999994</v>
      </c>
      <c r="G39" s="1">
        <v>-36000000</v>
      </c>
      <c r="H39" s="1">
        <v>6612326</v>
      </c>
      <c r="I39" s="1">
        <v>-1730970</v>
      </c>
      <c r="J39" s="1">
        <v>1354774000</v>
      </c>
      <c r="AC39" s="11">
        <f t="shared" si="5"/>
        <v>6.5608170000000001</v>
      </c>
      <c r="AD39" s="1">
        <f t="shared" si="6"/>
        <v>0.33699829999999997</v>
      </c>
      <c r="AE39" s="7">
        <f t="shared" si="7"/>
        <v>1355.2919999999999</v>
      </c>
      <c r="AF39" s="12">
        <f t="shared" si="8"/>
        <v>677.64599999999996</v>
      </c>
      <c r="AH39" s="10">
        <v>6560817</v>
      </c>
      <c r="AI39" s="8">
        <v>336998.3</v>
      </c>
      <c r="AJ39" s="7">
        <v>1355292000</v>
      </c>
    </row>
    <row r="40" spans="1:36" x14ac:dyDescent="0.2">
      <c r="A40" s="1">
        <f t="shared" si="9"/>
        <v>-34.5</v>
      </c>
      <c r="B40" s="1">
        <f t="shared" si="10"/>
        <v>6.5867519999999997</v>
      </c>
      <c r="C40" s="1">
        <f t="shared" si="11"/>
        <v>-1.8115079999999999</v>
      </c>
      <c r="D40" s="1">
        <f t="shared" si="12"/>
        <v>1355.606</v>
      </c>
      <c r="E40" s="1">
        <f t="shared" si="4"/>
        <v>677.803</v>
      </c>
      <c r="G40" s="1">
        <v>-34500000</v>
      </c>
      <c r="H40" s="1">
        <v>6586752</v>
      </c>
      <c r="I40" s="1">
        <v>-1811508</v>
      </c>
      <c r="J40" s="1">
        <v>1355606000</v>
      </c>
      <c r="AC40" s="11">
        <f t="shared" si="5"/>
        <v>6.5352189999999997</v>
      </c>
      <c r="AD40" s="1">
        <f t="shared" si="6"/>
        <v>0.2587874</v>
      </c>
      <c r="AE40" s="7">
        <f t="shared" si="7"/>
        <v>1356.127</v>
      </c>
      <c r="AF40" s="12">
        <f t="shared" si="8"/>
        <v>678.06349999999998</v>
      </c>
      <c r="AH40" s="10">
        <v>6535219</v>
      </c>
      <c r="AI40" s="8">
        <v>258787.4</v>
      </c>
      <c r="AJ40" s="7">
        <v>1356127000</v>
      </c>
    </row>
    <row r="41" spans="1:36" x14ac:dyDescent="0.2">
      <c r="A41" s="1">
        <f t="shared" si="9"/>
        <v>-33</v>
      </c>
      <c r="B41" s="1">
        <f t="shared" si="10"/>
        <v>6.5605839999999995</v>
      </c>
      <c r="C41" s="1">
        <f t="shared" si="11"/>
        <v>-1.8906239999999999</v>
      </c>
      <c r="D41" s="1">
        <f t="shared" si="12"/>
        <v>1356.424</v>
      </c>
      <c r="E41" s="1">
        <f t="shared" si="4"/>
        <v>678.21199999999999</v>
      </c>
      <c r="G41" s="1">
        <v>-33000000</v>
      </c>
      <c r="H41" s="1">
        <v>6560584</v>
      </c>
      <c r="I41" s="1">
        <v>-1890624</v>
      </c>
      <c r="J41" s="1">
        <v>1356424000</v>
      </c>
      <c r="AC41" s="11">
        <f t="shared" si="5"/>
        <v>6.5089999999999995</v>
      </c>
      <c r="AD41" s="1">
        <f t="shared" si="6"/>
        <v>0.18194589999999999</v>
      </c>
      <c r="AE41" s="7">
        <f t="shared" si="7"/>
        <v>1356.9479999999999</v>
      </c>
      <c r="AF41" s="12">
        <f t="shared" si="8"/>
        <v>678.47399999999993</v>
      </c>
      <c r="AH41" s="10">
        <v>6509000</v>
      </c>
      <c r="AI41" s="8">
        <v>181945.9</v>
      </c>
      <c r="AJ41" s="7">
        <v>1356948000</v>
      </c>
    </row>
    <row r="42" spans="1:36" x14ac:dyDescent="0.2">
      <c r="A42" s="1">
        <f t="shared" si="9"/>
        <v>-31.5</v>
      </c>
      <c r="B42" s="1">
        <f t="shared" si="10"/>
        <v>6.5338229999999999</v>
      </c>
      <c r="C42" s="1">
        <f t="shared" si="11"/>
        <v>-1.9683089999999999</v>
      </c>
      <c r="D42" s="1">
        <f t="shared" si="12"/>
        <v>1357.23</v>
      </c>
      <c r="E42" s="1">
        <f t="shared" si="4"/>
        <v>678.61500000000001</v>
      </c>
      <c r="G42" s="1">
        <v>-31500000</v>
      </c>
      <c r="H42" s="1">
        <v>6533823</v>
      </c>
      <c r="I42" s="1">
        <v>-1968309</v>
      </c>
      <c r="J42" s="1">
        <v>1357230000</v>
      </c>
      <c r="AC42" s="11">
        <f t="shared" si="5"/>
        <v>6.4821589999999993</v>
      </c>
      <c r="AD42" s="1">
        <f t="shared" si="6"/>
        <v>0.1064812</v>
      </c>
      <c r="AE42" s="7">
        <f t="shared" si="7"/>
        <v>1357.7569999999998</v>
      </c>
      <c r="AF42" s="12">
        <f t="shared" si="8"/>
        <v>678.87849999999992</v>
      </c>
      <c r="AH42" s="10">
        <v>6482159</v>
      </c>
      <c r="AI42" s="8">
        <v>106481.2</v>
      </c>
      <c r="AJ42" s="7">
        <v>1357757000</v>
      </c>
    </row>
    <row r="43" spans="1:36" x14ac:dyDescent="0.2">
      <c r="A43" s="1">
        <f t="shared" si="9"/>
        <v>-30</v>
      </c>
      <c r="B43" s="1">
        <f t="shared" si="10"/>
        <v>6.5064669999999998</v>
      </c>
      <c r="C43" s="1">
        <f t="shared" si="11"/>
        <v>-2.0445549999999999</v>
      </c>
      <c r="D43" s="1">
        <f t="shared" si="12"/>
        <v>1358.0219999999999</v>
      </c>
      <c r="E43" s="1">
        <f t="shared" si="4"/>
        <v>679.01099999999997</v>
      </c>
      <c r="G43" s="1">
        <v>-30000000</v>
      </c>
      <c r="H43" s="1">
        <v>6506467</v>
      </c>
      <c r="I43" s="1">
        <v>-2044555</v>
      </c>
      <c r="J43" s="1">
        <v>1358022000</v>
      </c>
      <c r="AC43" s="11">
        <f t="shared" si="5"/>
        <v>6.4546969999999995</v>
      </c>
      <c r="AD43" s="1">
        <f t="shared" si="6"/>
        <v>3.2400989999999998E-2</v>
      </c>
      <c r="AE43" s="7">
        <f t="shared" si="7"/>
        <v>1358.5529999999999</v>
      </c>
      <c r="AF43" s="12">
        <f t="shared" si="8"/>
        <v>679.27649999999994</v>
      </c>
      <c r="AH43" s="10">
        <v>6454697</v>
      </c>
      <c r="AI43" s="8">
        <v>32400.99</v>
      </c>
      <c r="AJ43" s="7">
        <v>1358553000</v>
      </c>
    </row>
    <row r="44" spans="1:36" x14ac:dyDescent="0.2">
      <c r="A44" s="1">
        <f t="shared" si="9"/>
        <v>-28.5</v>
      </c>
      <c r="B44" s="1">
        <f t="shared" si="10"/>
        <v>6.4785170000000001</v>
      </c>
      <c r="C44" s="1">
        <f t="shared" si="11"/>
        <v>-2.1193520000000001</v>
      </c>
      <c r="D44" s="1">
        <f t="shared" si="12"/>
        <v>1358.8009999999999</v>
      </c>
      <c r="E44" s="1">
        <f t="shared" si="4"/>
        <v>679.40049999999997</v>
      </c>
      <c r="G44" s="1">
        <v>-28500000</v>
      </c>
      <c r="H44" s="1">
        <v>6478517</v>
      </c>
      <c r="I44" s="1">
        <v>-2119352</v>
      </c>
      <c r="J44" s="1">
        <v>1358801000</v>
      </c>
      <c r="AC44" s="11">
        <f t="shared" si="5"/>
        <v>6.4266129999999997</v>
      </c>
      <c r="AD44" s="1">
        <f t="shared" si="6"/>
        <v>-4.0286589999999997E-2</v>
      </c>
      <c r="AE44" s="7">
        <f t="shared" si="7"/>
        <v>1359.336</v>
      </c>
      <c r="AF44" s="12">
        <f t="shared" si="8"/>
        <v>679.66800000000001</v>
      </c>
      <c r="AH44" s="10">
        <v>6426613</v>
      </c>
      <c r="AI44" s="8">
        <v>-40286.589999999997</v>
      </c>
      <c r="AJ44" s="7">
        <v>1359336000</v>
      </c>
    </row>
    <row r="45" spans="1:36" x14ac:dyDescent="0.2">
      <c r="A45" s="1">
        <f t="shared" si="9"/>
        <v>-27</v>
      </c>
      <c r="B45" s="1">
        <f t="shared" si="10"/>
        <v>6.4499709999999997</v>
      </c>
      <c r="C45" s="1">
        <f t="shared" si="11"/>
        <v>-2.1926909999999999</v>
      </c>
      <c r="D45" s="1">
        <f t="shared" si="12"/>
        <v>1359.567</v>
      </c>
      <c r="E45" s="1">
        <f t="shared" si="4"/>
        <v>679.7835</v>
      </c>
      <c r="G45" s="1">
        <v>-27000000</v>
      </c>
      <c r="H45" s="1">
        <v>6449971</v>
      </c>
      <c r="I45" s="1">
        <v>-2192691</v>
      </c>
      <c r="J45" s="1">
        <v>1359567000</v>
      </c>
      <c r="AC45" s="11">
        <f t="shared" si="5"/>
        <v>6.3979049999999997</v>
      </c>
      <c r="AD45" s="1">
        <f t="shared" si="6"/>
        <v>-0.11157309999999999</v>
      </c>
      <c r="AE45" s="7">
        <f t="shared" si="7"/>
        <v>1360.107</v>
      </c>
      <c r="AF45" s="12">
        <f t="shared" si="8"/>
        <v>680.05349999999999</v>
      </c>
      <c r="AH45" s="10">
        <v>6397905</v>
      </c>
      <c r="AI45" s="8">
        <v>-111573.1</v>
      </c>
      <c r="AJ45" s="7">
        <v>1360107000</v>
      </c>
    </row>
    <row r="46" spans="1:36" x14ac:dyDescent="0.2">
      <c r="A46" s="1">
        <f t="shared" si="9"/>
        <v>-25.5</v>
      </c>
      <c r="B46" s="1">
        <f t="shared" si="10"/>
        <v>6.4208270000000001</v>
      </c>
      <c r="C46" s="1">
        <f t="shared" si="11"/>
        <v>-2.2645619999999997</v>
      </c>
      <c r="D46" s="1">
        <f t="shared" si="12"/>
        <v>1360.32</v>
      </c>
      <c r="E46" s="1">
        <f t="shared" si="4"/>
        <v>680.16</v>
      </c>
      <c r="G46" s="1">
        <v>-25500000</v>
      </c>
      <c r="H46" s="1">
        <v>6420827</v>
      </c>
      <c r="I46" s="1">
        <v>-2264562</v>
      </c>
      <c r="J46" s="1">
        <v>1360320000</v>
      </c>
      <c r="AC46" s="11">
        <f t="shared" si="5"/>
        <v>6.3685729999999996</v>
      </c>
      <c r="AD46" s="1">
        <f t="shared" si="6"/>
        <v>-0.18144979999999997</v>
      </c>
      <c r="AE46" s="7">
        <f t="shared" si="7"/>
        <v>1360.865</v>
      </c>
      <c r="AF46" s="12">
        <f t="shared" si="8"/>
        <v>680.4325</v>
      </c>
      <c r="AH46" s="10">
        <v>6368573</v>
      </c>
      <c r="AI46" s="8">
        <v>-181449.8</v>
      </c>
      <c r="AJ46" s="7">
        <v>1360865000</v>
      </c>
    </row>
    <row r="47" spans="1:36" x14ac:dyDescent="0.2">
      <c r="A47" s="1">
        <f t="shared" si="9"/>
        <v>-24</v>
      </c>
      <c r="B47" s="1">
        <f t="shared" si="10"/>
        <v>6.3910849999999995</v>
      </c>
      <c r="C47" s="1">
        <f t="shared" si="11"/>
        <v>-2.334956</v>
      </c>
      <c r="D47" s="1">
        <f t="shared" si="12"/>
        <v>1361.06</v>
      </c>
      <c r="E47" s="1">
        <f t="shared" si="4"/>
        <v>680.53</v>
      </c>
      <c r="G47" s="1">
        <v>-24000000</v>
      </c>
      <c r="H47" s="1">
        <v>6391085</v>
      </c>
      <c r="I47" s="1">
        <v>-2334956</v>
      </c>
      <c r="J47" s="1">
        <v>1361060000</v>
      </c>
      <c r="AC47" s="11">
        <f t="shared" si="5"/>
        <v>6.3386139999999997</v>
      </c>
      <c r="AD47" s="1">
        <f t="shared" si="6"/>
        <v>-0.24990739999999997</v>
      </c>
      <c r="AE47" s="7">
        <f t="shared" si="7"/>
        <v>1361.61</v>
      </c>
      <c r="AF47" s="12">
        <f t="shared" si="8"/>
        <v>680.80499999999995</v>
      </c>
      <c r="AH47" s="10">
        <v>6338614</v>
      </c>
      <c r="AI47" s="8">
        <v>-249907.4</v>
      </c>
      <c r="AJ47" s="7">
        <v>1361610000</v>
      </c>
    </row>
    <row r="48" spans="1:36" x14ac:dyDescent="0.2">
      <c r="A48" s="1">
        <f t="shared" si="9"/>
        <v>-22.5</v>
      </c>
      <c r="B48" s="1">
        <f t="shared" si="10"/>
        <v>6.3607420000000001</v>
      </c>
      <c r="C48" s="1">
        <f t="shared" si="11"/>
        <v>-2.403861</v>
      </c>
      <c r="D48" s="1">
        <f t="shared" si="12"/>
        <v>1361.787</v>
      </c>
      <c r="E48" s="1">
        <f t="shared" si="4"/>
        <v>680.89350000000002</v>
      </c>
      <c r="G48" s="1">
        <v>-22500000</v>
      </c>
      <c r="H48" s="1">
        <v>6360742</v>
      </c>
      <c r="I48" s="1">
        <v>-2403861</v>
      </c>
      <c r="J48" s="1">
        <v>1361787000</v>
      </c>
      <c r="AC48" s="11">
        <f t="shared" si="5"/>
        <v>6.3080270000000001</v>
      </c>
      <c r="AD48" s="1">
        <f t="shared" si="6"/>
        <v>-0.31693650000000001</v>
      </c>
      <c r="AE48" s="7">
        <f t="shared" si="7"/>
        <v>1362.3429999999998</v>
      </c>
      <c r="AF48" s="12">
        <f t="shared" si="8"/>
        <v>681.17149999999992</v>
      </c>
      <c r="AH48" s="10">
        <v>6308027</v>
      </c>
      <c r="AI48" s="8">
        <v>-316936.5</v>
      </c>
      <c r="AJ48" s="7">
        <v>1362343000</v>
      </c>
    </row>
    <row r="49" spans="1:36" x14ac:dyDescent="0.2">
      <c r="A49" s="1">
        <f t="shared" si="9"/>
        <v>-21</v>
      </c>
      <c r="B49" s="1">
        <f t="shared" si="10"/>
        <v>6.3297970000000001</v>
      </c>
      <c r="C49" s="1">
        <f t="shared" si="11"/>
        <v>-2.4712670000000001</v>
      </c>
      <c r="D49" s="1">
        <f t="shared" si="12"/>
        <v>1362.501</v>
      </c>
      <c r="E49" s="1">
        <f t="shared" si="4"/>
        <v>681.25049999999999</v>
      </c>
      <c r="G49" s="1">
        <v>-21000000</v>
      </c>
      <c r="H49" s="1">
        <v>6329797</v>
      </c>
      <c r="I49" s="1">
        <v>-2471267</v>
      </c>
      <c r="J49" s="1">
        <v>1362501000</v>
      </c>
      <c r="AC49" s="11">
        <f t="shared" si="5"/>
        <v>6.2768090000000001</v>
      </c>
      <c r="AD49" s="1">
        <f t="shared" si="6"/>
        <v>-0.38252720000000001</v>
      </c>
      <c r="AE49" s="7">
        <f t="shared" si="7"/>
        <v>1363.0629999999999</v>
      </c>
      <c r="AF49" s="12">
        <f t="shared" si="8"/>
        <v>681.53149999999994</v>
      </c>
      <c r="AH49" s="10">
        <v>6276809</v>
      </c>
      <c r="AI49" s="8">
        <v>-382527.2</v>
      </c>
      <c r="AJ49" s="7">
        <v>1363063000</v>
      </c>
    </row>
    <row r="50" spans="1:36" x14ac:dyDescent="0.2">
      <c r="A50" s="1">
        <f t="shared" si="9"/>
        <v>-19.5</v>
      </c>
      <c r="B50" s="1">
        <f t="shared" si="10"/>
        <v>6.2982449999999996</v>
      </c>
      <c r="C50" s="1">
        <f t="shared" si="11"/>
        <v>-2.5371619999999999</v>
      </c>
      <c r="D50" s="1">
        <f t="shared" si="12"/>
        <v>1363.202</v>
      </c>
      <c r="E50" s="1">
        <f t="shared" si="4"/>
        <v>681.601</v>
      </c>
      <c r="G50" s="1">
        <v>-19500000</v>
      </c>
      <c r="H50" s="1">
        <v>6298245</v>
      </c>
      <c r="I50" s="1">
        <v>-2537162</v>
      </c>
      <c r="J50" s="1">
        <v>1363202000</v>
      </c>
      <c r="AC50" s="11">
        <f t="shared" si="5"/>
        <v>6.2449589999999997</v>
      </c>
      <c r="AD50" s="1">
        <f t="shared" si="6"/>
        <v>-0.44666869999999997</v>
      </c>
      <c r="AE50" s="7">
        <f t="shared" si="7"/>
        <v>1363.771</v>
      </c>
      <c r="AF50" s="12">
        <f t="shared" si="8"/>
        <v>681.88549999999998</v>
      </c>
      <c r="AH50" s="10">
        <v>6244959</v>
      </c>
      <c r="AI50" s="8">
        <v>-446668.7</v>
      </c>
      <c r="AJ50" s="7">
        <v>1363771000</v>
      </c>
    </row>
    <row r="51" spans="1:36" x14ac:dyDescent="0.2">
      <c r="A51" s="1">
        <f t="shared" si="9"/>
        <v>-18</v>
      </c>
      <c r="B51" s="1">
        <f t="shared" si="10"/>
        <v>6.2660839999999993</v>
      </c>
      <c r="C51" s="1">
        <f t="shared" si="11"/>
        <v>-2.6015329999999999</v>
      </c>
      <c r="D51" s="1">
        <f t="shared" si="12"/>
        <v>1363.8899999999999</v>
      </c>
      <c r="E51" s="1">
        <f t="shared" si="4"/>
        <v>681.94499999999994</v>
      </c>
      <c r="G51" s="1">
        <v>-18000000</v>
      </c>
      <c r="H51" s="1">
        <v>6266084</v>
      </c>
      <c r="I51" s="1">
        <v>-2601533</v>
      </c>
      <c r="J51" s="1">
        <v>1363890000</v>
      </c>
      <c r="AC51" s="11">
        <f t="shared" si="5"/>
        <v>6.2124709999999999</v>
      </c>
      <c r="AD51" s="1">
        <f t="shared" si="6"/>
        <v>-0.50934990000000002</v>
      </c>
      <c r="AE51" s="7">
        <f t="shared" si="7"/>
        <v>1364.4659999999999</v>
      </c>
      <c r="AF51" s="12">
        <f t="shared" si="8"/>
        <v>682.23299999999995</v>
      </c>
      <c r="AH51" s="10">
        <v>6212471</v>
      </c>
      <c r="AI51" s="8">
        <v>-509349.9</v>
      </c>
      <c r="AJ51" s="7">
        <v>1364466000</v>
      </c>
    </row>
    <row r="52" spans="1:36" x14ac:dyDescent="0.2">
      <c r="A52" s="1">
        <f t="shared" si="9"/>
        <v>-16.5</v>
      </c>
      <c r="B52" s="1">
        <f t="shared" si="10"/>
        <v>6.2333099999999995</v>
      </c>
      <c r="C52" s="1">
        <f t="shared" si="11"/>
        <v>-2.6643689999999998</v>
      </c>
      <c r="D52" s="1">
        <f t="shared" si="12"/>
        <v>1364.566</v>
      </c>
      <c r="E52" s="1">
        <f t="shared" si="4"/>
        <v>682.28300000000002</v>
      </c>
      <c r="G52" s="1">
        <v>-16500000</v>
      </c>
      <c r="H52" s="1">
        <v>6233310</v>
      </c>
      <c r="I52" s="1">
        <v>-2664369</v>
      </c>
      <c r="J52" s="1">
        <v>1364566000</v>
      </c>
      <c r="AC52" s="11">
        <f t="shared" si="5"/>
        <v>6.1793420000000001</v>
      </c>
      <c r="AD52" s="1">
        <f t="shared" si="6"/>
        <v>-0.57055959999999994</v>
      </c>
      <c r="AE52" s="7">
        <f t="shared" si="7"/>
        <v>1365.1489999999999</v>
      </c>
      <c r="AF52" s="12">
        <f t="shared" si="8"/>
        <v>682.57449999999994</v>
      </c>
      <c r="AH52" s="10">
        <v>6179342</v>
      </c>
      <c r="AI52" s="8">
        <v>-570559.6</v>
      </c>
      <c r="AJ52" s="7">
        <v>1365149000</v>
      </c>
    </row>
    <row r="53" spans="1:36" x14ac:dyDescent="0.2">
      <c r="A53" s="1">
        <f t="shared" si="9"/>
        <v>-15</v>
      </c>
      <c r="B53" s="1">
        <f t="shared" si="10"/>
        <v>6.1999199999999997</v>
      </c>
      <c r="C53" s="1">
        <f t="shared" si="11"/>
        <v>-2.7256559999999999</v>
      </c>
      <c r="D53" s="1">
        <f t="shared" si="12"/>
        <v>1365.2279999999998</v>
      </c>
      <c r="E53" s="1">
        <f t="shared" si="4"/>
        <v>682.61399999999992</v>
      </c>
      <c r="G53" s="1">
        <v>-15000000</v>
      </c>
      <c r="H53" s="1">
        <v>6199920</v>
      </c>
      <c r="I53" s="1">
        <v>-2725656</v>
      </c>
      <c r="J53" s="1">
        <v>1365228000</v>
      </c>
      <c r="AC53" s="11">
        <f t="shared" si="5"/>
        <v>6.1455699999999993</v>
      </c>
      <c r="AD53" s="1">
        <f t="shared" si="6"/>
        <v>-0.63028609999999996</v>
      </c>
      <c r="AE53" s="7">
        <f t="shared" si="7"/>
        <v>1365.819</v>
      </c>
      <c r="AF53" s="12">
        <f t="shared" si="8"/>
        <v>682.90949999999998</v>
      </c>
      <c r="AH53" s="10">
        <v>6145570</v>
      </c>
      <c r="AI53" s="8">
        <v>-630286.1</v>
      </c>
      <c r="AJ53" s="7">
        <v>1365819000</v>
      </c>
    </row>
    <row r="54" spans="1:36" x14ac:dyDescent="0.2">
      <c r="A54" s="1">
        <f t="shared" si="9"/>
        <v>-13.5</v>
      </c>
      <c r="B54" s="1">
        <f t="shared" si="10"/>
        <v>6.1659079999999999</v>
      </c>
      <c r="C54" s="1">
        <f t="shared" si="11"/>
        <v>-2.7853809999999997</v>
      </c>
      <c r="D54" s="1">
        <f t="shared" si="12"/>
        <v>1365.8779999999999</v>
      </c>
      <c r="E54" s="1">
        <f t="shared" si="4"/>
        <v>682.93899999999996</v>
      </c>
      <c r="G54" s="1">
        <v>-13500000</v>
      </c>
      <c r="H54" s="1">
        <v>6165908</v>
      </c>
      <c r="I54" s="1">
        <v>-2785381</v>
      </c>
      <c r="J54" s="1">
        <v>1365878000</v>
      </c>
      <c r="AC54" s="11">
        <f t="shared" si="5"/>
        <v>6.1111490000000002</v>
      </c>
      <c r="AD54" s="1">
        <f t="shared" si="6"/>
        <v>-0.68851719999999994</v>
      </c>
      <c r="AE54" s="7">
        <f t="shared" si="7"/>
        <v>1366.4769999999999</v>
      </c>
      <c r="AF54" s="12">
        <f t="shared" si="8"/>
        <v>683.23849999999993</v>
      </c>
      <c r="AH54" s="10">
        <v>6111149</v>
      </c>
      <c r="AI54" s="8">
        <v>-688517.2</v>
      </c>
      <c r="AJ54" s="7">
        <v>1366477000</v>
      </c>
    </row>
    <row r="55" spans="1:36" x14ac:dyDescent="0.2">
      <c r="A55" s="1">
        <f t="shared" si="9"/>
        <v>-12</v>
      </c>
      <c r="B55" s="1">
        <f t="shared" si="10"/>
        <v>6.1312709999999999</v>
      </c>
      <c r="C55" s="1">
        <f t="shared" si="11"/>
        <v>-2.843531</v>
      </c>
      <c r="D55" s="1">
        <f t="shared" si="12"/>
        <v>1366.5139999999999</v>
      </c>
      <c r="E55" s="1">
        <f t="shared" si="4"/>
        <v>683.25699999999995</v>
      </c>
      <c r="G55" s="1">
        <v>-12000000</v>
      </c>
      <c r="H55" s="1">
        <v>6131271</v>
      </c>
      <c r="I55" s="1">
        <v>-2843531</v>
      </c>
      <c r="J55" s="1">
        <v>1366514000</v>
      </c>
      <c r="AC55" s="11">
        <f t="shared" si="5"/>
        <v>6.0760749999999994</v>
      </c>
      <c r="AD55" s="1">
        <f t="shared" si="6"/>
        <v>-0.74524059999999992</v>
      </c>
      <c r="AE55" s="7">
        <f t="shared" si="7"/>
        <v>1367.1219999999998</v>
      </c>
      <c r="AF55" s="12">
        <f t="shared" si="8"/>
        <v>683.56099999999992</v>
      </c>
      <c r="AH55" s="10">
        <v>6076075</v>
      </c>
      <c r="AI55" s="8">
        <v>-745240.6</v>
      </c>
      <c r="AJ55" s="7">
        <v>1367122000</v>
      </c>
    </row>
    <row r="56" spans="1:36" x14ac:dyDescent="0.2">
      <c r="A56" s="1">
        <f t="shared" si="9"/>
        <v>-10.5</v>
      </c>
      <c r="B56" s="1">
        <f t="shared" si="10"/>
        <v>6.0960039999999998</v>
      </c>
      <c r="C56" s="1">
        <f t="shared" si="11"/>
        <v>-2.9000909999999998</v>
      </c>
      <c r="D56" s="1">
        <f t="shared" si="12"/>
        <v>1367.1379999999999</v>
      </c>
      <c r="E56" s="1">
        <f t="shared" si="4"/>
        <v>683.56899999999996</v>
      </c>
      <c r="G56" s="1">
        <v>-10500000</v>
      </c>
      <c r="H56" s="1">
        <v>6096004</v>
      </c>
      <c r="I56" s="1">
        <v>-2900091</v>
      </c>
      <c r="J56" s="1">
        <v>1367138000</v>
      </c>
      <c r="AC56" s="11">
        <f t="shared" si="5"/>
        <v>6.040343</v>
      </c>
      <c r="AD56" s="1">
        <f t="shared" si="6"/>
        <v>-0.80044309999999996</v>
      </c>
      <c r="AE56" s="7">
        <f t="shared" si="7"/>
        <v>1367.7549999999999</v>
      </c>
      <c r="AF56" s="12">
        <f t="shared" si="8"/>
        <v>683.87749999999994</v>
      </c>
      <c r="AH56" s="10">
        <v>6040343</v>
      </c>
      <c r="AI56" s="8">
        <v>-800443.1</v>
      </c>
      <c r="AJ56" s="7">
        <v>1367755000</v>
      </c>
    </row>
    <row r="57" spans="1:36" x14ac:dyDescent="0.2">
      <c r="A57" s="1">
        <f t="shared" si="9"/>
        <v>-9</v>
      </c>
      <c r="B57" s="1">
        <f t="shared" si="10"/>
        <v>6.0601019999999997</v>
      </c>
      <c r="C57" s="1">
        <f t="shared" si="11"/>
        <v>-2.955047</v>
      </c>
      <c r="D57" s="1">
        <f t="shared" si="12"/>
        <v>1367.749</v>
      </c>
      <c r="E57" s="1">
        <f t="shared" si="4"/>
        <v>683.87450000000001</v>
      </c>
      <c r="G57" s="1">
        <v>-9000000</v>
      </c>
      <c r="H57" s="1">
        <v>6060102</v>
      </c>
      <c r="I57" s="1">
        <v>-2955047</v>
      </c>
      <c r="J57" s="1">
        <v>1367749000</v>
      </c>
      <c r="AC57" s="11">
        <f t="shared" si="5"/>
        <v>6.0039479999999994</v>
      </c>
      <c r="AD57" s="1">
        <f t="shared" si="6"/>
        <v>-0.85411149999999991</v>
      </c>
      <c r="AE57" s="7">
        <f t="shared" si="7"/>
        <v>1368.375</v>
      </c>
      <c r="AF57" s="12">
        <f t="shared" si="8"/>
        <v>684.1875</v>
      </c>
      <c r="AH57" s="10">
        <v>6003948</v>
      </c>
      <c r="AI57" s="8">
        <v>-854111.5</v>
      </c>
      <c r="AJ57" s="7">
        <v>1368375000</v>
      </c>
    </row>
    <row r="58" spans="1:36" x14ac:dyDescent="0.2">
      <c r="A58" s="1">
        <f t="shared" si="9"/>
        <v>-7.5</v>
      </c>
      <c r="B58" s="1">
        <f t="shared" si="10"/>
        <v>6.0235579999999995</v>
      </c>
      <c r="C58" s="1">
        <f t="shared" si="11"/>
        <v>-3.0083839999999999</v>
      </c>
      <c r="D58" s="1">
        <f t="shared" si="12"/>
        <v>1368.348</v>
      </c>
      <c r="E58" s="1">
        <f t="shared" si="4"/>
        <v>684.17399999999998</v>
      </c>
      <c r="G58" s="1">
        <v>-7500000</v>
      </c>
      <c r="H58" s="1">
        <v>6023558</v>
      </c>
      <c r="I58" s="1">
        <v>-3008384</v>
      </c>
      <c r="J58" s="1">
        <v>1368348000</v>
      </c>
      <c r="AC58" s="11">
        <f t="shared" si="5"/>
        <v>5.9668839999999994</v>
      </c>
      <c r="AD58" s="1">
        <f t="shared" si="6"/>
        <v>-0.90623189999999998</v>
      </c>
      <c r="AE58" s="7">
        <f t="shared" si="7"/>
        <v>1368.9829999999999</v>
      </c>
      <c r="AF58" s="12">
        <f t="shared" si="8"/>
        <v>684.49149999999997</v>
      </c>
      <c r="AH58" s="10">
        <v>5966884</v>
      </c>
      <c r="AI58" s="8">
        <v>-906231.9</v>
      </c>
      <c r="AJ58" s="7">
        <v>1368983000</v>
      </c>
    </row>
    <row r="59" spans="1:36" x14ac:dyDescent="0.2">
      <c r="A59" s="1">
        <f t="shared" si="9"/>
        <v>-6</v>
      </c>
      <c r="B59" s="1">
        <f t="shared" si="10"/>
        <v>5.9863679999999997</v>
      </c>
      <c r="C59" s="1">
        <f t="shared" si="11"/>
        <v>-3.0600849999999999</v>
      </c>
      <c r="D59" s="1">
        <f t="shared" si="12"/>
        <v>1368.933</v>
      </c>
      <c r="E59" s="1">
        <f t="shared" si="4"/>
        <v>684.4665</v>
      </c>
      <c r="G59" s="1">
        <v>-6000000</v>
      </c>
      <c r="H59" s="1">
        <v>5986368</v>
      </c>
      <c r="I59" s="1">
        <v>-3060085</v>
      </c>
      <c r="J59" s="1">
        <v>1368933000</v>
      </c>
      <c r="AC59" s="11">
        <f t="shared" si="5"/>
        <v>5.9291459999999994</v>
      </c>
      <c r="AD59" s="1">
        <f t="shared" si="6"/>
        <v>-0.95679019999999992</v>
      </c>
      <c r="AE59" s="7">
        <f t="shared" si="7"/>
        <v>1369.579</v>
      </c>
      <c r="AF59" s="12">
        <f t="shared" si="8"/>
        <v>684.78949999999998</v>
      </c>
      <c r="AH59" s="10">
        <v>5929146</v>
      </c>
      <c r="AI59" s="8">
        <v>-956790.2</v>
      </c>
      <c r="AJ59" s="7">
        <v>1369579000</v>
      </c>
    </row>
    <row r="60" spans="1:36" x14ac:dyDescent="0.2">
      <c r="A60" s="1">
        <f t="shared" si="9"/>
        <v>-4.5</v>
      </c>
      <c r="B60" s="1">
        <f t="shared" si="10"/>
        <v>5.9485239999999999</v>
      </c>
      <c r="C60" s="1">
        <f t="shared" si="11"/>
        <v>-3.1101369999999999</v>
      </c>
      <c r="D60" s="1">
        <f t="shared" si="12"/>
        <v>1369.5059999999999</v>
      </c>
      <c r="E60" s="1">
        <f t="shared" si="4"/>
        <v>684.75299999999993</v>
      </c>
      <c r="G60" s="1">
        <v>-4500000</v>
      </c>
      <c r="H60" s="1">
        <v>5948524</v>
      </c>
      <c r="I60" s="1">
        <v>-3110137</v>
      </c>
      <c r="J60" s="1">
        <v>1369506000</v>
      </c>
      <c r="AC60" s="11">
        <f t="shared" si="5"/>
        <v>5.8907259999999999</v>
      </c>
      <c r="AD60" s="1">
        <f t="shared" si="6"/>
        <v>-1.0057719999999999</v>
      </c>
      <c r="AE60" s="7">
        <f t="shared" si="7"/>
        <v>1370.162</v>
      </c>
      <c r="AF60" s="12">
        <f t="shared" si="8"/>
        <v>685.08100000000002</v>
      </c>
      <c r="AH60" s="10">
        <v>5890726</v>
      </c>
      <c r="AI60" s="8">
        <v>-1005772</v>
      </c>
      <c r="AJ60" s="7">
        <v>1370162000</v>
      </c>
    </row>
    <row r="61" spans="1:36" x14ac:dyDescent="0.2">
      <c r="A61" s="1">
        <f t="shared" si="9"/>
        <v>-3</v>
      </c>
      <c r="B61" s="1">
        <f t="shared" si="10"/>
        <v>5.9100190000000001</v>
      </c>
      <c r="C61" s="1">
        <f t="shared" si="11"/>
        <v>-3.1585209999999999</v>
      </c>
      <c r="D61" s="1">
        <f t="shared" si="12"/>
        <v>1370.067</v>
      </c>
      <c r="E61" s="1">
        <f t="shared" si="4"/>
        <v>685.0335</v>
      </c>
      <c r="G61" s="1">
        <v>-3000000</v>
      </c>
      <c r="H61" s="1">
        <v>5910019</v>
      </c>
      <c r="I61" s="1">
        <v>-3158521</v>
      </c>
      <c r="J61" s="1">
        <v>1370067000</v>
      </c>
      <c r="AC61" s="11">
        <f t="shared" si="5"/>
        <v>5.8516179999999993</v>
      </c>
      <c r="AD61" s="1">
        <f t="shared" si="6"/>
        <v>-1.053161</v>
      </c>
      <c r="AE61" s="7">
        <f t="shared" si="7"/>
        <v>1370.7329999999999</v>
      </c>
      <c r="AF61" s="12">
        <f t="shared" si="8"/>
        <v>685.36649999999997</v>
      </c>
      <c r="AH61" s="10">
        <v>5851618</v>
      </c>
      <c r="AI61" s="8">
        <v>-1053161</v>
      </c>
      <c r="AJ61" s="7">
        <v>1370733000</v>
      </c>
    </row>
    <row r="62" spans="1:36" x14ac:dyDescent="0.2">
      <c r="A62" s="1">
        <f t="shared" si="9"/>
        <v>-1.5</v>
      </c>
      <c r="B62" s="1">
        <f t="shared" si="10"/>
        <v>5.8708469999999995</v>
      </c>
      <c r="C62" s="1">
        <f t="shared" si="11"/>
        <v>-3.2052209999999999</v>
      </c>
      <c r="D62" s="1">
        <f t="shared" si="12"/>
        <v>1370.614</v>
      </c>
      <c r="E62" s="1">
        <f t="shared" si="4"/>
        <v>685.30700000000002</v>
      </c>
      <c r="G62" s="1">
        <v>-1500000</v>
      </c>
      <c r="H62" s="1">
        <v>5870847</v>
      </c>
      <c r="I62" s="1">
        <v>-3205221</v>
      </c>
      <c r="J62" s="1">
        <v>1370614000</v>
      </c>
      <c r="AC62" s="11">
        <f t="shared" si="5"/>
        <v>5.811814</v>
      </c>
      <c r="AD62" s="1">
        <f t="shared" si="6"/>
        <v>-1.098943</v>
      </c>
      <c r="AE62" s="7">
        <f t="shared" si="7"/>
        <v>1371.2919999999999</v>
      </c>
      <c r="AF62" s="12">
        <f t="shared" si="8"/>
        <v>685.64599999999996</v>
      </c>
      <c r="AH62" s="10">
        <v>5811814</v>
      </c>
      <c r="AI62" s="8">
        <v>-1098943</v>
      </c>
      <c r="AJ62" s="7">
        <v>1371292000</v>
      </c>
    </row>
    <row r="63" spans="1:36" x14ac:dyDescent="0.2">
      <c r="A63" s="1">
        <f t="shared" si="9"/>
        <v>-1.062972E-11</v>
      </c>
      <c r="B63" s="1">
        <f t="shared" si="10"/>
        <v>5.8309999999999995</v>
      </c>
      <c r="C63" s="1">
        <f t="shared" si="11"/>
        <v>-3.2502209999999998</v>
      </c>
      <c r="D63" s="1">
        <f t="shared" si="12"/>
        <v>1371.1489999999999</v>
      </c>
      <c r="E63" s="1">
        <f t="shared" si="4"/>
        <v>685.57449999999994</v>
      </c>
      <c r="G63" s="1">
        <v>-1.0629720000000001E-5</v>
      </c>
      <c r="H63" s="1">
        <v>5831000</v>
      </c>
      <c r="I63" s="1">
        <v>-3250221</v>
      </c>
      <c r="J63" s="1">
        <v>1371149000</v>
      </c>
      <c r="AC63" s="11">
        <f t="shared" si="5"/>
        <v>5.7713079999999994</v>
      </c>
      <c r="AD63" s="1">
        <f t="shared" si="6"/>
        <v>-1.1431019999999998</v>
      </c>
      <c r="AE63" s="7">
        <f t="shared" si="7"/>
        <v>1371.838</v>
      </c>
      <c r="AF63" s="12">
        <f t="shared" si="8"/>
        <v>685.91899999999998</v>
      </c>
      <c r="AH63" s="10">
        <v>5771308</v>
      </c>
      <c r="AI63" s="8">
        <v>-1143102</v>
      </c>
      <c r="AJ63" s="7">
        <v>1371838000</v>
      </c>
    </row>
    <row r="64" spans="1:36" x14ac:dyDescent="0.2">
      <c r="A64" s="1">
        <f t="shared" si="9"/>
        <v>1.5</v>
      </c>
      <c r="B64" s="1">
        <f t="shared" si="10"/>
        <v>5.79047</v>
      </c>
      <c r="C64" s="1">
        <f t="shared" si="11"/>
        <v>-3.293501</v>
      </c>
      <c r="D64" s="1">
        <f t="shared" si="12"/>
        <v>1371.672</v>
      </c>
      <c r="E64" s="1">
        <f t="shared" si="4"/>
        <v>685.83600000000001</v>
      </c>
      <c r="G64" s="1">
        <v>1500000</v>
      </c>
      <c r="H64" s="1">
        <v>5790470</v>
      </c>
      <c r="I64" s="1">
        <v>-3293501</v>
      </c>
      <c r="J64" s="1">
        <v>1371672000</v>
      </c>
      <c r="AC64" s="11">
        <f t="shared" si="5"/>
        <v>5.7300909999999998</v>
      </c>
      <c r="AD64" s="1">
        <f t="shared" si="6"/>
        <v>-1.1856199999999999</v>
      </c>
      <c r="AE64" s="7">
        <f t="shared" si="7"/>
        <v>1372.373</v>
      </c>
      <c r="AF64" s="12">
        <f t="shared" si="8"/>
        <v>686.18650000000002</v>
      </c>
      <c r="AH64" s="10">
        <v>5730091</v>
      </c>
      <c r="AI64" s="8">
        <v>-1185620</v>
      </c>
      <c r="AJ64" s="7">
        <v>1372373000</v>
      </c>
    </row>
    <row r="65" spans="1:36" x14ac:dyDescent="0.2">
      <c r="A65" s="1">
        <f t="shared" si="9"/>
        <v>3</v>
      </c>
      <c r="B65" s="1">
        <f t="shared" si="10"/>
        <v>5.7492489999999998</v>
      </c>
      <c r="C65" s="1">
        <f t="shared" si="11"/>
        <v>-3.3350429999999998</v>
      </c>
      <c r="D65" s="1">
        <f t="shared" si="12"/>
        <v>1372.182</v>
      </c>
      <c r="E65" s="1">
        <f t="shared" si="4"/>
        <v>686.09100000000001</v>
      </c>
      <c r="G65" s="1">
        <v>3000000</v>
      </c>
      <c r="H65" s="1">
        <v>5749249</v>
      </c>
      <c r="I65" s="1">
        <v>-3335043</v>
      </c>
      <c r="J65" s="1">
        <v>1372182000</v>
      </c>
      <c r="AC65" s="11">
        <f t="shared" si="5"/>
        <v>5.6881539999999999</v>
      </c>
      <c r="AD65" s="1">
        <f t="shared" si="6"/>
        <v>-1.2264809999999999</v>
      </c>
      <c r="AE65" s="7">
        <f t="shared" si="7"/>
        <v>1372.895</v>
      </c>
      <c r="AF65" s="12">
        <f t="shared" si="8"/>
        <v>686.44749999999999</v>
      </c>
      <c r="AH65" s="10">
        <v>5688154</v>
      </c>
      <c r="AI65" s="8">
        <v>-1226481</v>
      </c>
      <c r="AJ65" s="7">
        <v>1372895000</v>
      </c>
    </row>
    <row r="66" spans="1:36" x14ac:dyDescent="0.2">
      <c r="A66" s="1">
        <f t="shared" si="9"/>
        <v>4.5</v>
      </c>
      <c r="B66" s="1">
        <f t="shared" si="10"/>
        <v>5.7073269999999994</v>
      </c>
      <c r="C66" s="1">
        <f t="shared" si="11"/>
        <v>-3.3748299999999998</v>
      </c>
      <c r="D66" s="1">
        <f t="shared" si="12"/>
        <v>1372.6789999999999</v>
      </c>
      <c r="E66" s="1">
        <f t="shared" si="4"/>
        <v>686.33949999999993</v>
      </c>
      <c r="G66" s="1">
        <v>4500000</v>
      </c>
      <c r="H66" s="1">
        <v>5707327</v>
      </c>
      <c r="I66" s="1">
        <v>-3374830</v>
      </c>
      <c r="J66" s="1">
        <v>1372679000</v>
      </c>
      <c r="AC66" s="11">
        <f t="shared" si="5"/>
        <v>5.6454879999999994</v>
      </c>
      <c r="AD66" s="1">
        <f t="shared" si="6"/>
        <v>-1.265668</v>
      </c>
      <c r="AE66" s="7">
        <f t="shared" si="7"/>
        <v>1373.405</v>
      </c>
      <c r="AF66" s="12">
        <f t="shared" si="8"/>
        <v>686.70249999999999</v>
      </c>
      <c r="AH66" s="10">
        <v>5645488</v>
      </c>
      <c r="AI66" s="8">
        <v>-1265668</v>
      </c>
      <c r="AJ66" s="7">
        <v>1373405000</v>
      </c>
    </row>
    <row r="67" spans="1:36" x14ac:dyDescent="0.2">
      <c r="A67" s="1">
        <f t="shared" ref="A67:A103" si="13">G67*10^-6</f>
        <v>6</v>
      </c>
      <c r="B67" s="1">
        <f t="shared" ref="B67:B103" si="14">H67*10^-6</f>
        <v>5.664695</v>
      </c>
      <c r="C67" s="1">
        <f t="shared" ref="C67:C103" si="15">I67*10^-6</f>
        <v>-3.4128399999999997</v>
      </c>
      <c r="D67" s="1">
        <f t="shared" ref="D67:D103" si="16">J67*10^-6</f>
        <v>1373.164</v>
      </c>
      <c r="E67" s="1">
        <f t="shared" si="4"/>
        <v>686.58199999999999</v>
      </c>
      <c r="G67" s="1">
        <v>6000000</v>
      </c>
      <c r="H67" s="1">
        <v>5664695</v>
      </c>
      <c r="I67" s="1">
        <v>-3412840</v>
      </c>
      <c r="J67" s="1">
        <v>1373164000</v>
      </c>
      <c r="AC67" s="11">
        <f t="shared" si="5"/>
        <v>5.6020849999999998</v>
      </c>
      <c r="AD67" s="1">
        <f t="shared" si="6"/>
        <v>-1.3031629999999998</v>
      </c>
      <c r="AE67" s="7">
        <f t="shared" si="7"/>
        <v>1373.903</v>
      </c>
      <c r="AF67" s="12">
        <f t="shared" si="8"/>
        <v>686.95150000000001</v>
      </c>
      <c r="AH67" s="10">
        <v>5602085</v>
      </c>
      <c r="AI67" s="8">
        <v>-1303163</v>
      </c>
      <c r="AJ67" s="7">
        <v>1373903000</v>
      </c>
    </row>
    <row r="68" spans="1:36" x14ac:dyDescent="0.2">
      <c r="A68" s="1">
        <f t="shared" si="13"/>
        <v>7.5</v>
      </c>
      <c r="B68" s="1">
        <f t="shared" si="14"/>
        <v>5.6213439999999997</v>
      </c>
      <c r="C68" s="1">
        <f t="shared" si="15"/>
        <v>-3.4490559999999997</v>
      </c>
      <c r="D68" s="1">
        <f t="shared" si="16"/>
        <v>1373.6369999999999</v>
      </c>
      <c r="E68" s="1">
        <f t="shared" ref="E68:E103" si="17">D68/2</f>
        <v>686.81849999999997</v>
      </c>
      <c r="G68" s="1">
        <v>7500000</v>
      </c>
      <c r="H68" s="1">
        <v>5621344</v>
      </c>
      <c r="I68" s="1">
        <v>-3449056</v>
      </c>
      <c r="J68" s="1">
        <v>1373637000</v>
      </c>
      <c r="AC68" s="11">
        <f t="shared" ref="AC68:AC103" si="18">AH68*0.000001</f>
        <v>5.5579349999999996</v>
      </c>
      <c r="AD68" s="1">
        <f t="shared" ref="AD68:AD103" si="19">AI68*0.000001</f>
        <v>-1.3389469999999999</v>
      </c>
      <c r="AE68" s="7">
        <f t="shared" ref="AE68:AE103" si="20">AJ68*0.000001</f>
        <v>1374.3889999999999</v>
      </c>
      <c r="AF68" s="12">
        <f t="shared" ref="AF68:AF103" si="21">AE68/2</f>
        <v>687.19449999999995</v>
      </c>
      <c r="AH68" s="10">
        <v>5557935</v>
      </c>
      <c r="AI68" s="8">
        <v>-1338947</v>
      </c>
      <c r="AJ68" s="7">
        <v>1374389000</v>
      </c>
    </row>
    <row r="69" spans="1:36" x14ac:dyDescent="0.2">
      <c r="A69" s="1">
        <f t="shared" si="13"/>
        <v>9</v>
      </c>
      <c r="B69" s="1">
        <f t="shared" si="14"/>
        <v>5.5772629999999994</v>
      </c>
      <c r="C69" s="1">
        <f t="shared" si="15"/>
        <v>-3.4834549999999997</v>
      </c>
      <c r="D69" s="1">
        <f t="shared" si="16"/>
        <v>1374.097</v>
      </c>
      <c r="E69" s="1">
        <f t="shared" si="17"/>
        <v>687.04849999999999</v>
      </c>
      <c r="G69" s="1">
        <v>9000000</v>
      </c>
      <c r="H69" s="1">
        <v>5577263</v>
      </c>
      <c r="I69" s="1">
        <v>-3483455</v>
      </c>
      <c r="J69" s="1">
        <v>1374097000</v>
      </c>
      <c r="AC69" s="11">
        <f t="shared" si="18"/>
        <v>5.513026</v>
      </c>
      <c r="AD69" s="1">
        <f t="shared" si="19"/>
        <v>-1.3730009999999999</v>
      </c>
      <c r="AE69" s="7">
        <f t="shared" si="20"/>
        <v>1374.8619999999999</v>
      </c>
      <c r="AF69" s="12">
        <f t="shared" si="21"/>
        <v>687.43099999999993</v>
      </c>
      <c r="AH69" s="10">
        <v>5513026</v>
      </c>
      <c r="AI69" s="8">
        <v>-1373001</v>
      </c>
      <c r="AJ69" s="7">
        <v>1374862000</v>
      </c>
    </row>
    <row r="70" spans="1:36" x14ac:dyDescent="0.2">
      <c r="A70" s="1">
        <f t="shared" si="13"/>
        <v>10.5</v>
      </c>
      <c r="B70" s="1">
        <f t="shared" si="14"/>
        <v>5.5324399999999994</v>
      </c>
      <c r="C70" s="1">
        <f t="shared" si="15"/>
        <v>-3.5160169999999997</v>
      </c>
      <c r="D70" s="1">
        <f t="shared" si="16"/>
        <v>1374.5449999999998</v>
      </c>
      <c r="E70" s="1">
        <f t="shared" si="17"/>
        <v>687.27249999999992</v>
      </c>
      <c r="G70" s="1">
        <v>10500000</v>
      </c>
      <c r="H70" s="1">
        <v>5532440</v>
      </c>
      <c r="I70" s="1">
        <v>-3516017</v>
      </c>
      <c r="J70" s="1">
        <v>1374545000</v>
      </c>
      <c r="AC70" s="11">
        <f t="shared" si="18"/>
        <v>5.4673470000000002</v>
      </c>
      <c r="AD70" s="1">
        <f t="shared" si="19"/>
        <v>-1.405305</v>
      </c>
      <c r="AE70" s="7">
        <f t="shared" si="20"/>
        <v>1375.3239999999998</v>
      </c>
      <c r="AF70" s="12">
        <f t="shared" si="21"/>
        <v>687.66199999999992</v>
      </c>
      <c r="AH70" s="10">
        <v>5467347</v>
      </c>
      <c r="AI70" s="8">
        <v>-1405305</v>
      </c>
      <c r="AJ70" s="7">
        <v>1375324000</v>
      </c>
    </row>
    <row r="71" spans="1:36" x14ac:dyDescent="0.2">
      <c r="A71" s="1">
        <f t="shared" si="13"/>
        <v>12</v>
      </c>
      <c r="B71" s="1">
        <f t="shared" si="14"/>
        <v>5.4868639999999997</v>
      </c>
      <c r="C71" s="1">
        <f t="shared" si="15"/>
        <v>-3.5467179999999998</v>
      </c>
      <c r="D71" s="1">
        <f t="shared" si="16"/>
        <v>1374.981</v>
      </c>
      <c r="E71" s="1">
        <f t="shared" si="17"/>
        <v>687.4905</v>
      </c>
      <c r="G71" s="1">
        <v>12000000</v>
      </c>
      <c r="H71" s="1">
        <v>5486864</v>
      </c>
      <c r="I71" s="1">
        <v>-3546718</v>
      </c>
      <c r="J71" s="1">
        <v>1374981000</v>
      </c>
      <c r="AC71" s="11">
        <f t="shared" si="18"/>
        <v>5.4208859999999994</v>
      </c>
      <c r="AD71" s="1">
        <f t="shared" si="19"/>
        <v>-1.4358379999999999</v>
      </c>
      <c r="AE71" s="7">
        <f t="shared" si="20"/>
        <v>1375.7739999999999</v>
      </c>
      <c r="AF71" s="12">
        <f t="shared" si="21"/>
        <v>687.88699999999994</v>
      </c>
      <c r="AH71" s="10">
        <v>5420886</v>
      </c>
      <c r="AI71" s="8">
        <v>-1435838</v>
      </c>
      <c r="AJ71" s="7">
        <v>1375774000</v>
      </c>
    </row>
    <row r="72" spans="1:36" x14ac:dyDescent="0.2">
      <c r="A72" s="1">
        <f t="shared" si="13"/>
        <v>13.5</v>
      </c>
      <c r="B72" s="1">
        <f t="shared" si="14"/>
        <v>5.4405229999999998</v>
      </c>
      <c r="C72" s="1">
        <f t="shared" si="15"/>
        <v>-3.575539</v>
      </c>
      <c r="D72" s="1">
        <f t="shared" si="16"/>
        <v>1375.404</v>
      </c>
      <c r="E72" s="1">
        <f t="shared" si="17"/>
        <v>687.702</v>
      </c>
      <c r="G72" s="1">
        <v>13500000</v>
      </c>
      <c r="H72" s="1">
        <v>5440523</v>
      </c>
      <c r="I72" s="1">
        <v>-3575539</v>
      </c>
      <c r="J72" s="1">
        <v>1375404000</v>
      </c>
      <c r="AC72" s="11">
        <f t="shared" si="18"/>
        <v>5.3736319999999997</v>
      </c>
      <c r="AD72" s="1">
        <f t="shared" si="19"/>
        <v>-1.46458</v>
      </c>
      <c r="AE72" s="7">
        <f t="shared" si="20"/>
        <v>1376.212</v>
      </c>
      <c r="AF72" s="12">
        <f t="shared" si="21"/>
        <v>688.10599999999999</v>
      </c>
      <c r="AH72" s="10">
        <v>5373632</v>
      </c>
      <c r="AI72" s="8">
        <v>-1464580</v>
      </c>
      <c r="AJ72" s="7">
        <v>1376212000</v>
      </c>
    </row>
    <row r="73" spans="1:36" x14ac:dyDescent="0.2">
      <c r="A73" s="1">
        <f t="shared" si="13"/>
        <v>15</v>
      </c>
      <c r="B73" s="1">
        <f t="shared" si="14"/>
        <v>5.3934039999999994</v>
      </c>
      <c r="C73" s="1">
        <f t="shared" si="15"/>
        <v>-3.602455</v>
      </c>
      <c r="D73" s="1">
        <f t="shared" si="16"/>
        <v>1375.8149999999998</v>
      </c>
      <c r="E73" s="1">
        <f t="shared" si="17"/>
        <v>687.90749999999991</v>
      </c>
      <c r="G73" s="1">
        <v>15000000</v>
      </c>
      <c r="H73" s="1">
        <v>5393404</v>
      </c>
      <c r="I73" s="1">
        <v>-3602455</v>
      </c>
      <c r="J73" s="1">
        <v>1375815000</v>
      </c>
      <c r="AC73" s="11">
        <f t="shared" si="18"/>
        <v>5.3255729999999994</v>
      </c>
      <c r="AD73" s="1">
        <f t="shared" si="19"/>
        <v>-1.4915099999999999</v>
      </c>
      <c r="AE73" s="7">
        <f t="shared" si="20"/>
        <v>1376.6379999999999</v>
      </c>
      <c r="AF73" s="12">
        <f t="shared" si="21"/>
        <v>688.31899999999996</v>
      </c>
      <c r="AH73" s="10">
        <v>5325573</v>
      </c>
      <c r="AI73" s="8">
        <v>-1491510</v>
      </c>
      <c r="AJ73" s="7">
        <v>1376638000</v>
      </c>
    </row>
    <row r="74" spans="1:36" x14ac:dyDescent="0.2">
      <c r="A74" s="1">
        <f t="shared" si="13"/>
        <v>16.5</v>
      </c>
      <c r="B74" s="1">
        <f t="shared" si="14"/>
        <v>5.3454969999999999</v>
      </c>
      <c r="C74" s="1">
        <f t="shared" si="15"/>
        <v>-3.6274449999999998</v>
      </c>
      <c r="D74" s="1">
        <f t="shared" si="16"/>
        <v>1376.2139999999999</v>
      </c>
      <c r="E74" s="1">
        <f t="shared" si="17"/>
        <v>688.10699999999997</v>
      </c>
      <c r="G74" s="1">
        <v>16500000</v>
      </c>
      <c r="H74" s="1">
        <v>5345497</v>
      </c>
      <c r="I74" s="1">
        <v>-3627445</v>
      </c>
      <c r="J74" s="1">
        <v>1376214000</v>
      </c>
      <c r="AC74" s="11">
        <f t="shared" si="18"/>
        <v>5.2766959999999994</v>
      </c>
      <c r="AD74" s="1">
        <f t="shared" si="19"/>
        <v>-1.516607</v>
      </c>
      <c r="AE74" s="7">
        <f t="shared" si="20"/>
        <v>1377.0519999999999</v>
      </c>
      <c r="AF74" s="12">
        <f t="shared" si="21"/>
        <v>688.52599999999995</v>
      </c>
      <c r="AH74" s="10">
        <v>5276696</v>
      </c>
      <c r="AI74" s="8">
        <v>-1516607</v>
      </c>
      <c r="AJ74" s="7">
        <v>1377052000</v>
      </c>
    </row>
    <row r="75" spans="1:36" x14ac:dyDescent="0.2">
      <c r="A75" s="1">
        <f t="shared" si="13"/>
        <v>18</v>
      </c>
      <c r="B75" s="1">
        <f t="shared" si="14"/>
        <v>5.2967870000000001</v>
      </c>
      <c r="C75" s="1">
        <f t="shared" si="15"/>
        <v>-3.6504849999999998</v>
      </c>
      <c r="D75" s="1">
        <f t="shared" si="16"/>
        <v>1376.6</v>
      </c>
      <c r="E75" s="1">
        <f t="shared" si="17"/>
        <v>688.3</v>
      </c>
      <c r="G75" s="1">
        <v>18000000</v>
      </c>
      <c r="H75" s="1">
        <v>5296787</v>
      </c>
      <c r="I75" s="1">
        <v>-3650485</v>
      </c>
      <c r="J75" s="1">
        <v>1376600000</v>
      </c>
      <c r="AC75" s="11">
        <f t="shared" si="18"/>
        <v>5.2269869999999994</v>
      </c>
      <c r="AD75" s="1">
        <f t="shared" si="19"/>
        <v>-1.539849</v>
      </c>
      <c r="AE75" s="7">
        <f t="shared" si="20"/>
        <v>1377.454</v>
      </c>
      <c r="AF75" s="12">
        <f t="shared" si="21"/>
        <v>688.72699999999998</v>
      </c>
      <c r="AH75" s="10">
        <v>5226987</v>
      </c>
      <c r="AI75" s="8">
        <v>-1539849</v>
      </c>
      <c r="AJ75" s="7">
        <v>1377454000</v>
      </c>
    </row>
    <row r="76" spans="1:36" x14ac:dyDescent="0.2">
      <c r="A76" s="1">
        <f t="shared" si="13"/>
        <v>19.5</v>
      </c>
      <c r="B76" s="1">
        <f t="shared" si="14"/>
        <v>5.247261</v>
      </c>
      <c r="C76" s="1">
        <f t="shared" si="15"/>
        <v>-3.671551</v>
      </c>
      <c r="D76" s="1">
        <f t="shared" si="16"/>
        <v>1376.9749999999999</v>
      </c>
      <c r="E76" s="1">
        <f t="shared" si="17"/>
        <v>688.48749999999995</v>
      </c>
      <c r="G76" s="1">
        <v>19500000</v>
      </c>
      <c r="H76" s="1">
        <v>5247261</v>
      </c>
      <c r="I76" s="1">
        <v>-3671551</v>
      </c>
      <c r="J76" s="1">
        <v>1376975000</v>
      </c>
      <c r="AC76" s="11">
        <f t="shared" si="18"/>
        <v>5.1764349999999997</v>
      </c>
      <c r="AD76" s="1">
        <f t="shared" si="19"/>
        <v>-1.5612139999999999</v>
      </c>
      <c r="AE76" s="7">
        <f t="shared" si="20"/>
        <v>1377.845</v>
      </c>
      <c r="AF76" s="12">
        <f t="shared" si="21"/>
        <v>688.92250000000001</v>
      </c>
      <c r="AH76" s="10">
        <v>5176435</v>
      </c>
      <c r="AI76" s="8">
        <v>-1561214</v>
      </c>
      <c r="AJ76" s="7">
        <v>1377845000</v>
      </c>
    </row>
    <row r="77" spans="1:36" x14ac:dyDescent="0.2">
      <c r="A77" s="1">
        <f t="shared" si="13"/>
        <v>21</v>
      </c>
      <c r="B77" s="1">
        <f t="shared" si="14"/>
        <v>5.1969059999999994</v>
      </c>
      <c r="C77" s="1">
        <f t="shared" si="15"/>
        <v>-3.6906189999999999</v>
      </c>
      <c r="D77" s="1">
        <f t="shared" si="16"/>
        <v>1377.338</v>
      </c>
      <c r="E77" s="1">
        <f t="shared" si="17"/>
        <v>688.66899999999998</v>
      </c>
      <c r="G77" s="1">
        <v>21000000</v>
      </c>
      <c r="H77" s="1">
        <v>5196906</v>
      </c>
      <c r="I77" s="1">
        <v>-3690619</v>
      </c>
      <c r="J77" s="1">
        <v>1377338000</v>
      </c>
      <c r="AC77" s="11">
        <f t="shared" si="18"/>
        <v>5.1250239999999998</v>
      </c>
      <c r="AD77" s="1">
        <f t="shared" si="19"/>
        <v>-1.5806789999999999</v>
      </c>
      <c r="AE77" s="7">
        <f t="shared" si="20"/>
        <v>1378.2239999999999</v>
      </c>
      <c r="AF77" s="12">
        <f t="shared" si="21"/>
        <v>689.11199999999997</v>
      </c>
      <c r="AH77" s="10">
        <v>5125024</v>
      </c>
      <c r="AI77" s="8">
        <v>-1580679</v>
      </c>
      <c r="AJ77" s="7">
        <v>1378224000</v>
      </c>
    </row>
    <row r="78" spans="1:36" x14ac:dyDescent="0.2">
      <c r="A78" s="1">
        <f t="shared" si="13"/>
        <v>22.5</v>
      </c>
      <c r="B78" s="1">
        <f t="shared" si="14"/>
        <v>5.1457059999999997</v>
      </c>
      <c r="C78" s="1">
        <f t="shared" si="15"/>
        <v>-3.7076629999999997</v>
      </c>
      <c r="D78" s="1">
        <f t="shared" si="16"/>
        <v>1377.6879999999999</v>
      </c>
      <c r="E78" s="1">
        <f t="shared" si="17"/>
        <v>688.84399999999994</v>
      </c>
      <c r="G78" s="1">
        <v>22500000</v>
      </c>
      <c r="H78" s="1">
        <v>5145706</v>
      </c>
      <c r="I78" s="1">
        <v>-3707663</v>
      </c>
      <c r="J78" s="1">
        <v>1377688000</v>
      </c>
      <c r="AC78" s="11">
        <f t="shared" si="18"/>
        <v>5.0727399999999996</v>
      </c>
      <c r="AD78" s="1">
        <f t="shared" si="19"/>
        <v>-1.59822</v>
      </c>
      <c r="AE78" s="7">
        <f t="shared" si="20"/>
        <v>1378.5909999999999</v>
      </c>
      <c r="AF78" s="12">
        <f t="shared" si="21"/>
        <v>689.29549999999995</v>
      </c>
      <c r="AH78" s="10">
        <v>5072740</v>
      </c>
      <c r="AI78" s="8">
        <v>-1598220</v>
      </c>
      <c r="AJ78" s="7">
        <v>1378591000</v>
      </c>
    </row>
    <row r="79" spans="1:36" x14ac:dyDescent="0.2">
      <c r="A79" s="1">
        <f t="shared" si="13"/>
        <v>24</v>
      </c>
      <c r="B79" s="1">
        <f t="shared" si="14"/>
        <v>5.0936389999999996</v>
      </c>
      <c r="C79" s="1">
        <f t="shared" si="15"/>
        <v>-3.7226519999999996</v>
      </c>
      <c r="D79" s="1">
        <f t="shared" si="16"/>
        <v>1378.027</v>
      </c>
      <c r="E79" s="1">
        <f t="shared" si="17"/>
        <v>689.01350000000002</v>
      </c>
      <c r="G79" s="1">
        <v>24000000</v>
      </c>
      <c r="H79" s="1">
        <v>5093639</v>
      </c>
      <c r="I79" s="1">
        <v>-3722652</v>
      </c>
      <c r="J79" s="1">
        <v>1378027000</v>
      </c>
      <c r="AC79" s="11">
        <f t="shared" si="18"/>
        <v>5.0195599999999994</v>
      </c>
      <c r="AD79" s="1">
        <f t="shared" si="19"/>
        <v>-1.6138079999999999</v>
      </c>
      <c r="AE79" s="7">
        <f t="shared" si="20"/>
        <v>1378.9469999999999</v>
      </c>
      <c r="AF79" s="12">
        <f t="shared" si="21"/>
        <v>689.47349999999994</v>
      </c>
      <c r="AH79" s="10">
        <v>5019560</v>
      </c>
      <c r="AI79" s="8">
        <v>-1613808</v>
      </c>
      <c r="AJ79" s="7">
        <v>1378947000</v>
      </c>
    </row>
    <row r="80" spans="1:36" x14ac:dyDescent="0.2">
      <c r="A80" s="1">
        <f t="shared" si="13"/>
        <v>25.5</v>
      </c>
      <c r="B80" s="1">
        <f t="shared" si="14"/>
        <v>5.0406789999999999</v>
      </c>
      <c r="C80" s="1">
        <f t="shared" si="15"/>
        <v>-3.7355489999999998</v>
      </c>
      <c r="D80" s="1">
        <f t="shared" si="16"/>
        <v>1378.354</v>
      </c>
      <c r="E80" s="1">
        <f t="shared" si="17"/>
        <v>689.17700000000002</v>
      </c>
      <c r="G80" s="1">
        <v>25500000</v>
      </c>
      <c r="H80" s="1">
        <v>5040679</v>
      </c>
      <c r="I80" s="1">
        <v>-3735549</v>
      </c>
      <c r="J80" s="1">
        <v>1378354000</v>
      </c>
      <c r="AC80" s="11">
        <f t="shared" si="18"/>
        <v>4.9654579999999999</v>
      </c>
      <c r="AD80" s="1">
        <f t="shared" si="19"/>
        <v>-1.6274059999999999</v>
      </c>
      <c r="AE80" s="7">
        <f t="shared" si="20"/>
        <v>1379.2909999999999</v>
      </c>
      <c r="AF80" s="12">
        <f t="shared" si="21"/>
        <v>689.64549999999997</v>
      </c>
      <c r="AH80" s="10">
        <v>4965458</v>
      </c>
      <c r="AI80" s="8">
        <v>-1627406</v>
      </c>
      <c r="AJ80" s="7">
        <v>1379291000</v>
      </c>
    </row>
    <row r="81" spans="1:36" x14ac:dyDescent="0.2">
      <c r="A81" s="1">
        <f t="shared" si="13"/>
        <v>27</v>
      </c>
      <c r="B81" s="1">
        <f t="shared" si="14"/>
        <v>4.9868160000000001</v>
      </c>
      <c r="C81" s="1">
        <f t="shared" si="15"/>
        <v>-3.7463339999999996</v>
      </c>
      <c r="D81" s="1">
        <f t="shared" si="16"/>
        <v>1378.6679999999999</v>
      </c>
      <c r="E81" s="1">
        <f t="shared" si="17"/>
        <v>689.33399999999995</v>
      </c>
      <c r="G81" s="1">
        <v>27000000</v>
      </c>
      <c r="H81" s="1">
        <v>4986816</v>
      </c>
      <c r="I81" s="1">
        <v>-3746334</v>
      </c>
      <c r="J81" s="1">
        <v>1378668000</v>
      </c>
      <c r="AC81" s="11">
        <f t="shared" si="18"/>
        <v>4.910425</v>
      </c>
      <c r="AD81" s="1">
        <f t="shared" si="19"/>
        <v>-1.6389989999999999</v>
      </c>
      <c r="AE81" s="7">
        <f t="shared" si="20"/>
        <v>1379.623</v>
      </c>
      <c r="AF81" s="12">
        <f t="shared" si="21"/>
        <v>689.81150000000002</v>
      </c>
      <c r="AH81" s="10">
        <v>4910425</v>
      </c>
      <c r="AI81" s="8">
        <v>-1638999</v>
      </c>
      <c r="AJ81" s="7">
        <v>1379623000</v>
      </c>
    </row>
    <row r="82" spans="1:36" x14ac:dyDescent="0.2">
      <c r="A82" s="1">
        <f t="shared" si="13"/>
        <v>28.5</v>
      </c>
      <c r="B82" s="1">
        <f t="shared" si="14"/>
        <v>4.931978</v>
      </c>
      <c r="C82" s="1">
        <f t="shared" si="15"/>
        <v>-3.7549929999999998</v>
      </c>
      <c r="D82" s="1">
        <f t="shared" si="16"/>
        <v>1378.9749999999999</v>
      </c>
      <c r="E82" s="1">
        <f t="shared" si="17"/>
        <v>689.48749999999995</v>
      </c>
      <c r="G82" s="1">
        <v>28500000</v>
      </c>
      <c r="H82" s="1">
        <v>4931978</v>
      </c>
      <c r="I82" s="1">
        <v>-3754993</v>
      </c>
      <c r="J82" s="1">
        <v>1378975000</v>
      </c>
      <c r="AC82" s="11">
        <f t="shared" si="18"/>
        <v>4.8543969999999996</v>
      </c>
      <c r="AD82" s="1">
        <f t="shared" si="19"/>
        <v>-1.6485719999999999</v>
      </c>
      <c r="AE82" s="7">
        <f t="shared" si="20"/>
        <v>1379.9469999999999</v>
      </c>
      <c r="AF82" s="12">
        <f t="shared" si="21"/>
        <v>689.97349999999994</v>
      </c>
      <c r="AH82" s="10">
        <v>4854397</v>
      </c>
      <c r="AI82" s="8">
        <v>-1648572</v>
      </c>
      <c r="AJ82" s="7">
        <v>1379947000</v>
      </c>
    </row>
    <row r="83" spans="1:36" x14ac:dyDescent="0.2">
      <c r="A83" s="1">
        <f t="shared" si="13"/>
        <v>30</v>
      </c>
      <c r="B83" s="1">
        <f t="shared" si="14"/>
        <v>4.8761919999999996</v>
      </c>
      <c r="C83" s="1">
        <f t="shared" si="15"/>
        <v>-3.7615069999999999</v>
      </c>
      <c r="D83" s="1">
        <f t="shared" si="16"/>
        <v>1379.2719999999999</v>
      </c>
      <c r="E83" s="1">
        <f t="shared" si="17"/>
        <v>689.63599999999997</v>
      </c>
      <c r="G83" s="1">
        <v>30000000</v>
      </c>
      <c r="H83" s="1">
        <v>4876192</v>
      </c>
      <c r="I83" s="1">
        <v>-3761507</v>
      </c>
      <c r="J83" s="1">
        <v>1379272000</v>
      </c>
      <c r="AC83" s="11">
        <f t="shared" si="18"/>
        <v>4.7973869999999996</v>
      </c>
      <c r="AD83" s="1">
        <f t="shared" si="19"/>
        <v>-1.6561079999999999</v>
      </c>
      <c r="AE83" s="7">
        <f t="shared" si="20"/>
        <v>1380.2619999999999</v>
      </c>
      <c r="AF83" s="12">
        <f t="shared" si="21"/>
        <v>690.13099999999997</v>
      </c>
      <c r="AH83" s="10">
        <v>4797387</v>
      </c>
      <c r="AI83" s="8">
        <v>-1656108</v>
      </c>
      <c r="AJ83" s="7">
        <v>1380262000</v>
      </c>
    </row>
    <row r="84" spans="1:36" x14ac:dyDescent="0.2">
      <c r="A84" s="1">
        <f t="shared" si="13"/>
        <v>31.5</v>
      </c>
      <c r="B84" s="1">
        <f t="shared" si="14"/>
        <v>4.8194590000000002</v>
      </c>
      <c r="C84" s="1">
        <f t="shared" si="15"/>
        <v>-3.7658559999999999</v>
      </c>
      <c r="D84" s="1">
        <f t="shared" si="16"/>
        <v>1379.558</v>
      </c>
      <c r="E84" s="1">
        <f t="shared" si="17"/>
        <v>689.779</v>
      </c>
      <c r="G84" s="1">
        <v>31500000</v>
      </c>
      <c r="H84" s="1">
        <v>4819459</v>
      </c>
      <c r="I84" s="1">
        <v>-3765856</v>
      </c>
      <c r="J84" s="1">
        <v>1379558000</v>
      </c>
      <c r="AC84" s="11">
        <f t="shared" si="18"/>
        <v>4.7393989999999997</v>
      </c>
      <c r="AD84" s="1">
        <f t="shared" si="19"/>
        <v>-1.6615879999999998</v>
      </c>
      <c r="AE84" s="7">
        <f t="shared" si="20"/>
        <v>1380.566</v>
      </c>
      <c r="AF84" s="12">
        <f t="shared" si="21"/>
        <v>690.28300000000002</v>
      </c>
      <c r="AH84" s="10">
        <v>4739399</v>
      </c>
      <c r="AI84" s="8">
        <v>-1661588</v>
      </c>
      <c r="AJ84" s="7">
        <v>1380566000</v>
      </c>
    </row>
    <row r="85" spans="1:36" x14ac:dyDescent="0.2">
      <c r="A85" s="1">
        <f t="shared" si="13"/>
        <v>33</v>
      </c>
      <c r="B85" s="1">
        <f t="shared" si="14"/>
        <v>4.7617759999999993</v>
      </c>
      <c r="C85" s="1">
        <f t="shared" si="15"/>
        <v>-3.7680259999999999</v>
      </c>
      <c r="D85" s="1">
        <f t="shared" si="16"/>
        <v>1379.8329999999999</v>
      </c>
      <c r="E85" s="1">
        <f t="shared" si="17"/>
        <v>689.91649999999993</v>
      </c>
      <c r="G85" s="1">
        <v>33000000</v>
      </c>
      <c r="H85" s="1">
        <v>4761776</v>
      </c>
      <c r="I85" s="1">
        <v>-3768026</v>
      </c>
      <c r="J85" s="1">
        <v>1379833000</v>
      </c>
      <c r="AC85" s="11">
        <f t="shared" si="18"/>
        <v>4.6804319999999997</v>
      </c>
      <c r="AD85" s="1">
        <f t="shared" si="19"/>
        <v>-1.664998</v>
      </c>
      <c r="AE85" s="7">
        <f t="shared" si="20"/>
        <v>1380.86</v>
      </c>
      <c r="AF85" s="12">
        <f t="shared" si="21"/>
        <v>690.43</v>
      </c>
      <c r="AH85" s="10">
        <v>4680432</v>
      </c>
      <c r="AI85" s="8">
        <v>-1664998</v>
      </c>
      <c r="AJ85" s="7">
        <v>1380860000</v>
      </c>
    </row>
    <row r="86" spans="1:36" x14ac:dyDescent="0.2">
      <c r="A86" s="1">
        <f t="shared" si="13"/>
        <v>34.5</v>
      </c>
      <c r="B86" s="1">
        <f t="shared" si="14"/>
        <v>4.7031419999999997</v>
      </c>
      <c r="C86" s="1">
        <f t="shared" si="15"/>
        <v>-3.7679999999999998</v>
      </c>
      <c r="D86" s="1">
        <f t="shared" si="16"/>
        <v>1380.098</v>
      </c>
      <c r="E86" s="1">
        <f t="shared" si="17"/>
        <v>690.04899999999998</v>
      </c>
      <c r="G86" s="1">
        <v>34500000</v>
      </c>
      <c r="H86" s="1">
        <v>4703142</v>
      </c>
      <c r="I86" s="1">
        <v>-3768000</v>
      </c>
      <c r="J86" s="1">
        <v>1380098000</v>
      </c>
      <c r="AC86" s="11">
        <f t="shared" si="18"/>
        <v>4.6204839999999994</v>
      </c>
      <c r="AD86" s="1">
        <f t="shared" si="19"/>
        <v>-1.6663209999999999</v>
      </c>
      <c r="AE86" s="7">
        <f t="shared" si="20"/>
        <v>1381.144</v>
      </c>
      <c r="AF86" s="12">
        <f t="shared" si="21"/>
        <v>690.572</v>
      </c>
      <c r="AH86" s="10">
        <v>4620484</v>
      </c>
      <c r="AI86" s="8">
        <v>-1666321</v>
      </c>
      <c r="AJ86" s="7">
        <v>1381144000</v>
      </c>
    </row>
    <row r="87" spans="1:36" x14ac:dyDescent="0.2">
      <c r="A87" s="1">
        <f t="shared" si="13"/>
        <v>36</v>
      </c>
      <c r="B87" s="1">
        <f t="shared" si="14"/>
        <v>4.6435579999999996</v>
      </c>
      <c r="C87" s="1">
        <f t="shared" si="15"/>
        <v>-3.765765</v>
      </c>
      <c r="D87" s="1">
        <f t="shared" si="16"/>
        <v>1380.3519999999999</v>
      </c>
      <c r="E87" s="1">
        <f t="shared" si="17"/>
        <v>690.17599999999993</v>
      </c>
      <c r="G87" s="1">
        <v>36000000</v>
      </c>
      <c r="H87" s="1">
        <v>4643558</v>
      </c>
      <c r="I87" s="1">
        <v>-3765765</v>
      </c>
      <c r="J87" s="1">
        <v>1380352000</v>
      </c>
      <c r="AC87" s="11">
        <f t="shared" si="18"/>
        <v>4.5595549999999996</v>
      </c>
      <c r="AD87" s="1">
        <f t="shared" si="19"/>
        <v>-1.665546</v>
      </c>
      <c r="AE87" s="7">
        <f t="shared" si="20"/>
        <v>1381.4179999999999</v>
      </c>
      <c r="AF87" s="12">
        <f t="shared" si="21"/>
        <v>690.70899999999995</v>
      </c>
      <c r="AH87" s="10">
        <v>4559555</v>
      </c>
      <c r="AI87" s="8">
        <v>-1665546</v>
      </c>
      <c r="AJ87" s="7">
        <v>1381418000</v>
      </c>
    </row>
    <row r="88" spans="1:36" x14ac:dyDescent="0.2">
      <c r="A88" s="1">
        <f t="shared" si="13"/>
        <v>37.5</v>
      </c>
      <c r="B88" s="1">
        <f t="shared" si="14"/>
        <v>4.5830190000000002</v>
      </c>
      <c r="C88" s="1">
        <f t="shared" si="15"/>
        <v>-3.761301</v>
      </c>
      <c r="D88" s="1">
        <f t="shared" si="16"/>
        <v>1380.596</v>
      </c>
      <c r="E88" s="1">
        <f t="shared" si="17"/>
        <v>690.298</v>
      </c>
      <c r="G88" s="1">
        <v>37500000</v>
      </c>
      <c r="H88" s="1">
        <v>4583019</v>
      </c>
      <c r="I88" s="1">
        <v>-3761301</v>
      </c>
      <c r="J88" s="1">
        <v>1380596000</v>
      </c>
      <c r="AC88" s="11">
        <f t="shared" si="18"/>
        <v>4.4976409999999998</v>
      </c>
      <c r="AD88" s="1">
        <f t="shared" si="19"/>
        <v>-1.6626529999999999</v>
      </c>
      <c r="AE88" s="7">
        <f t="shared" si="20"/>
        <v>1381.6799999999998</v>
      </c>
      <c r="AF88" s="12">
        <f t="shared" si="21"/>
        <v>690.83999999999992</v>
      </c>
      <c r="AH88" s="10">
        <v>4497641</v>
      </c>
      <c r="AI88" s="8">
        <v>-1662653</v>
      </c>
      <c r="AJ88" s="7">
        <v>1381680000</v>
      </c>
    </row>
    <row r="89" spans="1:36" x14ac:dyDescent="0.2">
      <c r="A89" s="1">
        <f t="shared" si="13"/>
        <v>39</v>
      </c>
      <c r="B89" s="1">
        <f t="shared" si="14"/>
        <v>4.5214439999999998</v>
      </c>
      <c r="C89" s="1">
        <f t="shared" si="15"/>
        <v>-3.754518</v>
      </c>
      <c r="D89" s="1">
        <f t="shared" si="16"/>
        <v>1380.828</v>
      </c>
      <c r="E89" s="1">
        <f t="shared" si="17"/>
        <v>690.41399999999999</v>
      </c>
      <c r="G89" s="1">
        <v>39000000</v>
      </c>
      <c r="H89" s="1">
        <v>4521444</v>
      </c>
      <c r="I89" s="1">
        <v>-3754518</v>
      </c>
      <c r="J89" s="1">
        <v>1380828000</v>
      </c>
      <c r="AC89" s="11">
        <f t="shared" si="18"/>
        <v>4.4346629999999996</v>
      </c>
      <c r="AD89" s="1">
        <f t="shared" si="19"/>
        <v>-1.6575599999999999</v>
      </c>
      <c r="AE89" s="7">
        <f t="shared" si="20"/>
        <v>1381.932</v>
      </c>
      <c r="AF89" s="12">
        <f t="shared" si="21"/>
        <v>690.96600000000001</v>
      </c>
      <c r="AH89" s="10">
        <v>4434663</v>
      </c>
      <c r="AI89" s="8">
        <v>-1657560</v>
      </c>
      <c r="AJ89" s="7">
        <v>1381932000</v>
      </c>
    </row>
    <row r="90" spans="1:36" x14ac:dyDescent="0.2">
      <c r="A90" s="1">
        <f t="shared" si="13"/>
        <v>40.5</v>
      </c>
      <c r="B90" s="1">
        <f t="shared" si="14"/>
        <v>4.4587899999999996</v>
      </c>
      <c r="C90" s="1">
        <f t="shared" si="15"/>
        <v>-3.7453629999999998</v>
      </c>
      <c r="D90" s="1">
        <f t="shared" si="16"/>
        <v>1381.049</v>
      </c>
      <c r="E90" s="1">
        <f t="shared" si="17"/>
        <v>690.52449999999999</v>
      </c>
      <c r="G90" s="1">
        <v>40500000</v>
      </c>
      <c r="H90" s="1">
        <v>4458790</v>
      </c>
      <c r="I90" s="1">
        <v>-3745363</v>
      </c>
      <c r="J90" s="1">
        <v>1381049000</v>
      </c>
      <c r="AC90" s="11">
        <f t="shared" si="18"/>
        <v>4.3705759999999998</v>
      </c>
      <c r="AD90" s="1">
        <f t="shared" si="19"/>
        <v>-1.6502129999999999</v>
      </c>
      <c r="AE90" s="7">
        <f t="shared" si="20"/>
        <v>1382.173</v>
      </c>
      <c r="AF90" s="12">
        <f t="shared" si="21"/>
        <v>691.0865</v>
      </c>
      <c r="AH90" s="10">
        <v>4370576</v>
      </c>
      <c r="AI90" s="8">
        <v>-1650213</v>
      </c>
      <c r="AJ90" s="7">
        <v>1382173000</v>
      </c>
    </row>
    <row r="91" spans="1:36" x14ac:dyDescent="0.2">
      <c r="A91" s="1">
        <f t="shared" si="13"/>
        <v>42</v>
      </c>
      <c r="B91" s="1">
        <f t="shared" si="14"/>
        <v>4.3950389999999997</v>
      </c>
      <c r="C91" s="1">
        <f t="shared" si="15"/>
        <v>-3.7338009999999997</v>
      </c>
      <c r="D91" s="1">
        <f t="shared" si="16"/>
        <v>1381.258</v>
      </c>
      <c r="E91" s="1">
        <f t="shared" si="17"/>
        <v>690.62900000000002</v>
      </c>
      <c r="G91" s="1">
        <v>42000000</v>
      </c>
      <c r="H91" s="1">
        <v>4395039</v>
      </c>
      <c r="I91" s="1">
        <v>-3733801</v>
      </c>
      <c r="J91" s="1">
        <v>1381258000</v>
      </c>
      <c r="AC91" s="11">
        <f t="shared" si="18"/>
        <v>4.3053660000000002</v>
      </c>
      <c r="AD91" s="1">
        <f t="shared" si="19"/>
        <v>-1.6405859999999999</v>
      </c>
      <c r="AE91" s="7">
        <f t="shared" si="20"/>
        <v>1382.403</v>
      </c>
      <c r="AF91" s="12">
        <f t="shared" si="21"/>
        <v>691.20150000000001</v>
      </c>
      <c r="AH91" s="10">
        <v>4305366</v>
      </c>
      <c r="AI91" s="8">
        <v>-1640586</v>
      </c>
      <c r="AJ91" s="7">
        <v>1382403000</v>
      </c>
    </row>
    <row r="92" spans="1:36" x14ac:dyDescent="0.2">
      <c r="A92" s="1">
        <f t="shared" si="13"/>
        <v>43.5</v>
      </c>
      <c r="B92" s="1">
        <f t="shared" si="14"/>
        <v>4.3301869999999996</v>
      </c>
      <c r="C92" s="1">
        <f t="shared" si="15"/>
        <v>-3.7198189999999998</v>
      </c>
      <c r="D92" s="1">
        <f t="shared" si="16"/>
        <v>1381.4559999999999</v>
      </c>
      <c r="E92" s="1">
        <f t="shared" si="17"/>
        <v>690.72799999999995</v>
      </c>
      <c r="G92" s="1">
        <v>43500000</v>
      </c>
      <c r="H92" s="1">
        <v>4330187</v>
      </c>
      <c r="I92" s="1">
        <v>-3719819</v>
      </c>
      <c r="J92" s="1">
        <v>1381456000</v>
      </c>
      <c r="AC92" s="11">
        <f t="shared" si="18"/>
        <v>4.2390289999999995</v>
      </c>
      <c r="AD92" s="1">
        <f t="shared" si="19"/>
        <v>-1.6286609999999999</v>
      </c>
      <c r="AE92" s="7">
        <f t="shared" si="20"/>
        <v>1382.6219999999998</v>
      </c>
      <c r="AF92" s="12">
        <f t="shared" si="21"/>
        <v>691.31099999999992</v>
      </c>
      <c r="AH92" s="10">
        <v>4239029</v>
      </c>
      <c r="AI92" s="8">
        <v>-1628661</v>
      </c>
      <c r="AJ92" s="7">
        <v>1382622000</v>
      </c>
    </row>
    <row r="93" spans="1:36" x14ac:dyDescent="0.2">
      <c r="A93" s="1">
        <f t="shared" si="13"/>
        <v>45</v>
      </c>
      <c r="B93" s="1">
        <f t="shared" si="14"/>
        <v>4.2642150000000001</v>
      </c>
      <c r="C93" s="1">
        <f t="shared" si="15"/>
        <v>-3.7033809999999998</v>
      </c>
      <c r="D93" s="1">
        <f t="shared" si="16"/>
        <v>1381.6419999999998</v>
      </c>
      <c r="E93" s="1">
        <f t="shared" si="17"/>
        <v>690.82099999999991</v>
      </c>
      <c r="G93" s="1">
        <v>45000000</v>
      </c>
      <c r="H93" s="1">
        <v>4264215</v>
      </c>
      <c r="I93" s="1">
        <v>-3703381</v>
      </c>
      <c r="J93" s="1">
        <v>1381642000</v>
      </c>
      <c r="AC93" s="11">
        <f t="shared" si="18"/>
        <v>4.1715419999999996</v>
      </c>
      <c r="AD93" s="1">
        <f t="shared" si="19"/>
        <v>-1.614404</v>
      </c>
      <c r="AE93" s="7">
        <f t="shared" si="20"/>
        <v>1382.829</v>
      </c>
      <c r="AF93" s="12">
        <f t="shared" si="21"/>
        <v>691.41449999999998</v>
      </c>
      <c r="AH93" s="10">
        <v>4171542</v>
      </c>
      <c r="AI93" s="8">
        <v>-1614404</v>
      </c>
      <c r="AJ93" s="7">
        <v>1382829000</v>
      </c>
    </row>
    <row r="94" spans="1:36" x14ac:dyDescent="0.2">
      <c r="A94" s="1">
        <f t="shared" si="13"/>
        <v>46.5</v>
      </c>
      <c r="B94" s="1">
        <f t="shared" si="14"/>
        <v>4.1971069999999999</v>
      </c>
      <c r="C94" s="1">
        <f t="shared" si="15"/>
        <v>-3.68445</v>
      </c>
      <c r="D94" s="1">
        <f t="shared" si="16"/>
        <v>1381.817</v>
      </c>
      <c r="E94" s="1">
        <f t="shared" si="17"/>
        <v>690.9085</v>
      </c>
      <c r="G94" s="1">
        <v>46500000</v>
      </c>
      <c r="H94" s="1">
        <v>4197107</v>
      </c>
      <c r="I94" s="1">
        <v>-3684450</v>
      </c>
      <c r="J94" s="1">
        <v>1381817000</v>
      </c>
      <c r="AC94" s="11">
        <f t="shared" si="18"/>
        <v>4.1028839999999995</v>
      </c>
      <c r="AD94" s="1">
        <f t="shared" si="19"/>
        <v>-1.597777</v>
      </c>
      <c r="AE94" s="7">
        <f t="shared" si="20"/>
        <v>1383.0249999999999</v>
      </c>
      <c r="AF94" s="12">
        <f t="shared" si="21"/>
        <v>691.51249999999993</v>
      </c>
      <c r="AH94" s="10">
        <v>4102884</v>
      </c>
      <c r="AI94" s="8">
        <v>-1597777</v>
      </c>
      <c r="AJ94" s="7">
        <v>1383025000</v>
      </c>
    </row>
    <row r="95" spans="1:36" x14ac:dyDescent="0.2">
      <c r="A95" s="1">
        <f t="shared" si="13"/>
        <v>48</v>
      </c>
      <c r="B95" s="1">
        <f t="shared" si="14"/>
        <v>4.1288929999999997</v>
      </c>
      <c r="C95" s="1">
        <f t="shared" si="15"/>
        <v>-3.6629909999999999</v>
      </c>
      <c r="D95" s="1">
        <f t="shared" si="16"/>
        <v>1381.9769999999999</v>
      </c>
      <c r="E95" s="1">
        <f t="shared" si="17"/>
        <v>690.98849999999993</v>
      </c>
      <c r="G95" s="1">
        <v>48000000</v>
      </c>
      <c r="H95" s="1">
        <v>4128893</v>
      </c>
      <c r="I95" s="1">
        <v>-3662991</v>
      </c>
      <c r="J95" s="1">
        <v>1381977000</v>
      </c>
      <c r="AC95" s="11">
        <f t="shared" si="18"/>
        <v>4.0330859999999999</v>
      </c>
      <c r="AD95" s="1">
        <f t="shared" si="19"/>
        <v>-1.578746</v>
      </c>
      <c r="AE95" s="7">
        <f t="shared" si="20"/>
        <v>1383.2059999999999</v>
      </c>
      <c r="AF95" s="12">
        <f t="shared" si="21"/>
        <v>691.60299999999995</v>
      </c>
      <c r="AH95" s="10">
        <v>4033086</v>
      </c>
      <c r="AI95" s="8">
        <v>-1578746</v>
      </c>
      <c r="AJ95" s="7">
        <v>1383206000</v>
      </c>
    </row>
    <row r="96" spans="1:36" x14ac:dyDescent="0.2">
      <c r="A96" s="1">
        <f t="shared" si="13"/>
        <v>49.5</v>
      </c>
      <c r="B96" s="1">
        <f t="shared" si="14"/>
        <v>4.0595029999999994</v>
      </c>
      <c r="C96" s="1">
        <f t="shared" si="15"/>
        <v>-3.6389629999999999</v>
      </c>
      <c r="D96" s="1">
        <f t="shared" si="16"/>
        <v>1382.124</v>
      </c>
      <c r="E96" s="1">
        <f t="shared" si="17"/>
        <v>691.06200000000001</v>
      </c>
      <c r="G96" s="1">
        <v>49500000</v>
      </c>
      <c r="H96" s="1">
        <v>4059503</v>
      </c>
      <c r="I96" s="1">
        <v>-3638963</v>
      </c>
      <c r="J96" s="1">
        <v>1382124000</v>
      </c>
      <c r="AC96" s="11">
        <f t="shared" si="18"/>
        <v>3.9620889999999997</v>
      </c>
      <c r="AD96" s="1">
        <f t="shared" si="19"/>
        <v>-1.557272</v>
      </c>
      <c r="AE96" s="7">
        <f t="shared" si="20"/>
        <v>1383.376</v>
      </c>
      <c r="AF96" s="12">
        <f t="shared" si="21"/>
        <v>691.68799999999999</v>
      </c>
      <c r="AH96" s="10">
        <v>3962089</v>
      </c>
      <c r="AI96" s="8">
        <v>-1557272</v>
      </c>
      <c r="AJ96" s="7">
        <v>1383376000</v>
      </c>
    </row>
    <row r="97" spans="1:36" x14ac:dyDescent="0.2">
      <c r="A97" s="1">
        <f t="shared" si="13"/>
        <v>51</v>
      </c>
      <c r="B97" s="1">
        <f t="shared" si="14"/>
        <v>3.9888399999999997</v>
      </c>
      <c r="C97" s="1">
        <f t="shared" si="15"/>
        <v>-3.612317</v>
      </c>
      <c r="D97" s="1">
        <f t="shared" si="16"/>
        <v>1382.2619999999999</v>
      </c>
      <c r="E97" s="1">
        <f t="shared" si="17"/>
        <v>691.13099999999997</v>
      </c>
      <c r="G97" s="1">
        <v>51000000</v>
      </c>
      <c r="H97" s="1">
        <v>3988840</v>
      </c>
      <c r="I97" s="1">
        <v>-3612317</v>
      </c>
      <c r="J97" s="1">
        <v>1382262000</v>
      </c>
      <c r="AC97" s="11">
        <f t="shared" si="18"/>
        <v>3.8897999999999997</v>
      </c>
      <c r="AD97" s="1">
        <f t="shared" si="19"/>
        <v>-1.5333129999999999</v>
      </c>
      <c r="AE97" s="7">
        <f t="shared" si="20"/>
        <v>1383.5349999999999</v>
      </c>
      <c r="AF97" s="12">
        <f t="shared" si="21"/>
        <v>691.76749999999993</v>
      </c>
      <c r="AH97" s="10">
        <v>3889800</v>
      </c>
      <c r="AI97" s="8">
        <v>-1533313</v>
      </c>
      <c r="AJ97" s="7">
        <v>1383535000</v>
      </c>
    </row>
    <row r="98" spans="1:36" x14ac:dyDescent="0.2">
      <c r="A98" s="1">
        <f t="shared" si="13"/>
        <v>52.5</v>
      </c>
      <c r="B98" s="1">
        <f t="shared" si="14"/>
        <v>3.9168059999999998</v>
      </c>
      <c r="C98" s="1">
        <f t="shared" si="15"/>
        <v>-3.5830029999999997</v>
      </c>
      <c r="D98" s="1">
        <f t="shared" si="16"/>
        <v>1382.3919999999998</v>
      </c>
      <c r="E98" s="1">
        <f t="shared" si="17"/>
        <v>691.19599999999991</v>
      </c>
      <c r="G98" s="1">
        <v>52500000</v>
      </c>
      <c r="H98" s="1">
        <v>3916806</v>
      </c>
      <c r="I98" s="1">
        <v>-3583003</v>
      </c>
      <c r="J98" s="1">
        <v>1382392000</v>
      </c>
      <c r="AC98" s="11">
        <f t="shared" si="18"/>
        <v>3.816119</v>
      </c>
      <c r="AD98" s="1">
        <f t="shared" si="19"/>
        <v>-1.506821</v>
      </c>
      <c r="AE98" s="7">
        <f t="shared" si="20"/>
        <v>1383.6869999999999</v>
      </c>
      <c r="AF98" s="12">
        <f t="shared" si="21"/>
        <v>691.84349999999995</v>
      </c>
      <c r="AH98" s="10">
        <v>3816119</v>
      </c>
      <c r="AI98" s="8">
        <v>-1506821</v>
      </c>
      <c r="AJ98" s="7">
        <v>1383687000</v>
      </c>
    </row>
    <row r="99" spans="1:36" x14ac:dyDescent="0.2">
      <c r="A99" s="1">
        <f t="shared" si="13"/>
        <v>54</v>
      </c>
      <c r="B99" s="1">
        <f t="shared" si="14"/>
        <v>3.8432979999999999</v>
      </c>
      <c r="C99" s="1">
        <f t="shared" si="15"/>
        <v>-3.5509629999999999</v>
      </c>
      <c r="D99" s="1">
        <f t="shared" si="16"/>
        <v>1382.5159999999998</v>
      </c>
      <c r="E99" s="1">
        <f t="shared" si="17"/>
        <v>691.25799999999992</v>
      </c>
      <c r="G99" s="1">
        <v>54000000</v>
      </c>
      <c r="H99" s="1">
        <v>3843298</v>
      </c>
      <c r="I99" s="1">
        <v>-3550963</v>
      </c>
      <c r="J99" s="1">
        <v>1382516000</v>
      </c>
      <c r="AC99" s="11">
        <f t="shared" si="18"/>
        <v>3.7409459999999997</v>
      </c>
      <c r="AD99" s="1">
        <f t="shared" si="19"/>
        <v>-1.477746</v>
      </c>
      <c r="AE99" s="7">
        <f t="shared" si="20"/>
        <v>1383.8319999999999</v>
      </c>
      <c r="AF99" s="12">
        <f t="shared" si="21"/>
        <v>691.91599999999994</v>
      </c>
      <c r="AH99" s="10">
        <v>3740946</v>
      </c>
      <c r="AI99" s="8">
        <v>-1477746</v>
      </c>
      <c r="AJ99" s="7">
        <v>1383832000</v>
      </c>
    </row>
    <row r="100" spans="1:36" x14ac:dyDescent="0.2">
      <c r="A100" s="1">
        <f t="shared" si="13"/>
        <v>55.5</v>
      </c>
      <c r="B100" s="1">
        <f t="shared" si="14"/>
        <v>3.7682149999999996</v>
      </c>
      <c r="C100" s="1">
        <f t="shared" si="15"/>
        <v>-3.5161379999999998</v>
      </c>
      <c r="D100" s="1">
        <f t="shared" si="16"/>
        <v>1382.6369999999999</v>
      </c>
      <c r="E100" s="1">
        <f t="shared" si="17"/>
        <v>691.31849999999997</v>
      </c>
      <c r="G100" s="1">
        <v>55500000</v>
      </c>
      <c r="H100" s="1">
        <v>3768215</v>
      </c>
      <c r="I100" s="1">
        <v>-3516138</v>
      </c>
      <c r="J100" s="1">
        <v>1382637000</v>
      </c>
      <c r="AC100" s="11">
        <f t="shared" si="18"/>
        <v>3.66418</v>
      </c>
      <c r="AD100" s="1">
        <f t="shared" si="19"/>
        <v>-1.4460329999999999</v>
      </c>
      <c r="AE100" s="7">
        <f t="shared" si="20"/>
        <v>1383.9749999999999</v>
      </c>
      <c r="AF100" s="12">
        <f t="shared" si="21"/>
        <v>691.98749999999995</v>
      </c>
      <c r="AH100" s="10">
        <v>3664180</v>
      </c>
      <c r="AI100" s="8">
        <v>-1446033</v>
      </c>
      <c r="AJ100" s="7">
        <v>1383975000</v>
      </c>
    </row>
    <row r="101" spans="1:36" x14ac:dyDescent="0.2">
      <c r="A101" s="1">
        <f t="shared" si="13"/>
        <v>57</v>
      </c>
      <c r="B101" s="1">
        <f t="shared" si="14"/>
        <v>3.6914569999999998</v>
      </c>
      <c r="C101" s="1">
        <f t="shared" si="15"/>
        <v>-3.4784669999999998</v>
      </c>
      <c r="D101" s="1">
        <f t="shared" si="16"/>
        <v>1382.7559999999999</v>
      </c>
      <c r="E101" s="1">
        <f t="shared" si="17"/>
        <v>691.37799999999993</v>
      </c>
      <c r="G101" s="1">
        <v>57000000</v>
      </c>
      <c r="H101" s="1">
        <v>3691457</v>
      </c>
      <c r="I101" s="1">
        <v>-3478467</v>
      </c>
      <c r="J101" s="1">
        <v>1382756000</v>
      </c>
      <c r="AC101" s="11">
        <f t="shared" si="18"/>
        <v>3.5857219999999996</v>
      </c>
      <c r="AD101" s="1">
        <f t="shared" si="19"/>
        <v>-1.411624</v>
      </c>
      <c r="AE101" s="7">
        <f t="shared" si="20"/>
        <v>1384.115</v>
      </c>
      <c r="AF101" s="12">
        <f t="shared" si="21"/>
        <v>692.0575</v>
      </c>
      <c r="AH101" s="10">
        <v>3585722</v>
      </c>
      <c r="AI101" s="8">
        <v>-1411624</v>
      </c>
      <c r="AJ101" s="7">
        <v>1384115000</v>
      </c>
    </row>
    <row r="102" spans="1:36" x14ac:dyDescent="0.2">
      <c r="A102" s="1">
        <f t="shared" si="13"/>
        <v>58.5</v>
      </c>
      <c r="B102" s="1">
        <f t="shared" si="14"/>
        <v>3.61293</v>
      </c>
      <c r="C102" s="1">
        <f t="shared" si="15"/>
        <v>-3.4378839999999999</v>
      </c>
      <c r="D102" s="1">
        <f t="shared" si="16"/>
        <v>1382.873</v>
      </c>
      <c r="E102" s="1">
        <f t="shared" si="17"/>
        <v>691.43650000000002</v>
      </c>
      <c r="G102" s="1">
        <v>58500000</v>
      </c>
      <c r="H102" s="1">
        <v>3612930</v>
      </c>
      <c r="I102" s="1">
        <v>-3437884</v>
      </c>
      <c r="J102" s="1">
        <v>1382873000</v>
      </c>
      <c r="AC102" s="11">
        <f t="shared" si="18"/>
        <v>3.5054759999999998</v>
      </c>
      <c r="AD102" s="1">
        <f t="shared" si="19"/>
        <v>-1.37446</v>
      </c>
      <c r="AE102" s="7">
        <f t="shared" si="20"/>
        <v>1384.2539999999999</v>
      </c>
      <c r="AF102" s="12">
        <f t="shared" si="21"/>
        <v>692.12699999999995</v>
      </c>
      <c r="AH102" s="10">
        <v>3505476</v>
      </c>
      <c r="AI102" s="8">
        <v>-1374460</v>
      </c>
      <c r="AJ102" s="7">
        <v>1384254000</v>
      </c>
    </row>
    <row r="103" spans="1:36" x14ac:dyDescent="0.2">
      <c r="A103" s="1">
        <f t="shared" si="13"/>
        <v>60</v>
      </c>
      <c r="B103" s="1">
        <f t="shared" si="14"/>
        <v>3.5325849999999996</v>
      </c>
      <c r="C103" s="1">
        <f t="shared" si="15"/>
        <v>-3.3943289999999999</v>
      </c>
      <c r="D103" s="1">
        <f t="shared" si="16"/>
        <v>1382.99</v>
      </c>
      <c r="E103" s="1">
        <f t="shared" si="17"/>
        <v>691.495</v>
      </c>
      <c r="G103" s="1">
        <v>60000000</v>
      </c>
      <c r="H103" s="1">
        <v>3532585</v>
      </c>
      <c r="I103" s="1">
        <v>-3394329</v>
      </c>
      <c r="J103" s="1">
        <v>1382990000</v>
      </c>
      <c r="AC103" s="11">
        <f t="shared" si="18"/>
        <v>3.4233789999999997</v>
      </c>
      <c r="AD103" s="1">
        <f t="shared" si="19"/>
        <v>-1.3344829999999999</v>
      </c>
      <c r="AE103" s="7">
        <f t="shared" si="20"/>
        <v>1384.3909999999998</v>
      </c>
      <c r="AF103" s="12">
        <f t="shared" si="21"/>
        <v>692.19549999999992</v>
      </c>
      <c r="AH103" s="10">
        <v>3423379</v>
      </c>
      <c r="AI103" s="8">
        <v>-1334483</v>
      </c>
      <c r="AJ103" s="7">
        <v>1384391000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workbookViewId="0">
      <selection activeCell="U23" sqref="U23"/>
    </sheetView>
  </sheetViews>
  <sheetFormatPr baseColWidth="10" defaultColWidth="11.5" defaultRowHeight="15" x14ac:dyDescent="0.2"/>
  <sheetData>
    <row r="1" spans="1:10" x14ac:dyDescent="0.2">
      <c r="A1" s="3" t="s">
        <v>22</v>
      </c>
      <c r="B1" s="3"/>
      <c r="C1" s="3"/>
      <c r="D1" s="13"/>
      <c r="E1" s="3"/>
      <c r="F1" s="14"/>
      <c r="G1" s="3"/>
    </row>
    <row r="2" spans="1:10" x14ac:dyDescent="0.2">
      <c r="A2" s="3"/>
      <c r="B2" s="3"/>
      <c r="C2" s="3"/>
      <c r="D2" s="13"/>
      <c r="E2" s="3"/>
      <c r="F2" s="14"/>
      <c r="G2" s="3"/>
    </row>
    <row r="3" spans="1:10" x14ac:dyDescent="0.2">
      <c r="A3" s="3" t="s">
        <v>23</v>
      </c>
      <c r="B3" s="3">
        <v>24</v>
      </c>
      <c r="C3" s="3"/>
      <c r="D3" s="15">
        <v>-391</v>
      </c>
      <c r="E3" s="16" t="s">
        <v>24</v>
      </c>
      <c r="F3" s="17"/>
      <c r="G3" s="16" t="s">
        <v>25</v>
      </c>
      <c r="H3" s="18">
        <v>-230</v>
      </c>
    </row>
    <row r="4" spans="1:10" x14ac:dyDescent="0.2">
      <c r="A4" s="3" t="s">
        <v>32</v>
      </c>
      <c r="B4" s="3">
        <v>4195</v>
      </c>
      <c r="C4" s="3"/>
      <c r="D4" s="19">
        <v>-621</v>
      </c>
      <c r="E4" s="20" t="s">
        <v>26</v>
      </c>
      <c r="F4" s="21"/>
      <c r="G4" s="20" t="s">
        <v>27</v>
      </c>
      <c r="H4" s="22">
        <v>-369</v>
      </c>
    </row>
    <row r="5" spans="1:10" x14ac:dyDescent="0.2">
      <c r="A5" s="3" t="s">
        <v>33</v>
      </c>
      <c r="B5" s="23">
        <v>0.62330623299999999</v>
      </c>
      <c r="D5" s="24">
        <v>-760</v>
      </c>
      <c r="E5" s="25" t="s">
        <v>6</v>
      </c>
      <c r="F5" s="26"/>
      <c r="G5" s="25"/>
      <c r="H5" s="27"/>
    </row>
    <row r="6" spans="1:10" x14ac:dyDescent="0.2">
      <c r="A6" t="s">
        <v>34</v>
      </c>
      <c r="B6" s="28">
        <f>B4*B5</f>
        <v>2614.769647435</v>
      </c>
      <c r="D6" s="29"/>
      <c r="F6" s="30"/>
      <c r="G6" s="3"/>
    </row>
    <row r="7" spans="1:10" x14ac:dyDescent="0.2">
      <c r="A7" s="3" t="s">
        <v>35</v>
      </c>
      <c r="B7" s="30">
        <f>(B8+B9)/2</f>
        <v>-9.349593494999997</v>
      </c>
      <c r="D7" s="29"/>
      <c r="E7" s="3"/>
      <c r="F7" s="30"/>
    </row>
    <row r="8" spans="1:10" x14ac:dyDescent="0.2">
      <c r="A8" s="3" t="s">
        <v>36</v>
      </c>
      <c r="B8" s="14">
        <f>B10*$B$5</f>
        <v>37.398373980000002</v>
      </c>
      <c r="C8" s="3"/>
      <c r="D8" s="29" t="s">
        <v>37</v>
      </c>
      <c r="E8" s="3" t="s">
        <v>38</v>
      </c>
      <c r="F8" s="14" t="s">
        <v>39</v>
      </c>
      <c r="G8" s="3" t="s">
        <v>40</v>
      </c>
      <c r="H8" s="3" t="s">
        <v>41</v>
      </c>
      <c r="I8" s="3" t="s">
        <v>42</v>
      </c>
      <c r="J8" s="3" t="s">
        <v>43</v>
      </c>
    </row>
    <row r="9" spans="1:10" x14ac:dyDescent="0.2">
      <c r="A9" s="3" t="s">
        <v>44</v>
      </c>
      <c r="B9" s="14">
        <f>B11*$B$5</f>
        <v>-56.097560969999996</v>
      </c>
      <c r="C9" s="3"/>
      <c r="D9" s="13" t="s">
        <v>45</v>
      </c>
      <c r="E9" s="3" t="s">
        <v>45</v>
      </c>
      <c r="F9" s="14" t="s">
        <v>46</v>
      </c>
      <c r="G9" s="3" t="s">
        <v>46</v>
      </c>
      <c r="H9" s="3" t="s">
        <v>46</v>
      </c>
      <c r="I9" s="3" t="s">
        <v>46</v>
      </c>
      <c r="J9" s="3" t="s">
        <v>47</v>
      </c>
    </row>
    <row r="10" spans="1:10" x14ac:dyDescent="0.2">
      <c r="A10" s="3" t="s">
        <v>48</v>
      </c>
      <c r="B10">
        <v>60</v>
      </c>
      <c r="D10" s="31">
        <v>-90</v>
      </c>
      <c r="E10" s="32">
        <f>D10*$B$5</f>
        <v>-56.097560969999996</v>
      </c>
      <c r="F10" s="32">
        <f>$B$4+E10*$B$3</f>
        <v>2848.65853672</v>
      </c>
      <c r="G10" s="32">
        <f>$B$14*(E10-$B$13)^2</f>
        <v>1121.9512193999999</v>
      </c>
      <c r="H10" s="33">
        <f>F10-G10</f>
        <v>1726.7073173200001</v>
      </c>
      <c r="I10" s="33">
        <f>H10*$B$5</f>
        <v>1076.2674334522649</v>
      </c>
      <c r="J10" s="33"/>
    </row>
    <row r="11" spans="1:10" x14ac:dyDescent="0.2">
      <c r="A11" s="3" t="s">
        <v>49</v>
      </c>
      <c r="B11">
        <v>-90</v>
      </c>
      <c r="D11" s="31">
        <v>-88.5</v>
      </c>
      <c r="E11" s="32">
        <f t="shared" ref="E11:E74" si="0">D11*$B$5</f>
        <v>-55.162601620499998</v>
      </c>
      <c r="F11" s="32">
        <f t="shared" ref="F11:F74" si="1">$B$4+E11*$B$3</f>
        <v>2871.0975611080003</v>
      </c>
      <c r="G11" s="32">
        <f t="shared" ref="G11:G26" si="2">$B$14*(E11-$B$13)^2</f>
        <v>991.35609746184014</v>
      </c>
      <c r="H11" s="33">
        <f t="shared" ref="H11:H70" si="3">F11-G11</f>
        <v>1879.7414636461601</v>
      </c>
      <c r="I11" s="33">
        <f t="shared" ref="I11:I74" si="4">H11*$B$5</f>
        <v>1171.6545707191945</v>
      </c>
      <c r="J11" s="33">
        <f>(I11-I10)/(D11-D10)</f>
        <v>63.591424844619723</v>
      </c>
    </row>
    <row r="12" spans="1:10" x14ac:dyDescent="0.2">
      <c r="A12" s="3" t="s">
        <v>50</v>
      </c>
      <c r="B12" s="30">
        <f>B8-(B8-B7)/3</f>
        <v>21.815718155000006</v>
      </c>
      <c r="D12" s="31">
        <v>-87</v>
      </c>
      <c r="E12" s="32">
        <f t="shared" si="0"/>
        <v>-54.227642271000001</v>
      </c>
      <c r="F12" s="32">
        <f t="shared" si="1"/>
        <v>2893.536585496</v>
      </c>
      <c r="G12" s="32">
        <f t="shared" si="2"/>
        <v>868.83902430336036</v>
      </c>
      <c r="H12" s="33">
        <f t="shared" si="3"/>
        <v>2024.6975611926396</v>
      </c>
      <c r="I12" s="33">
        <f t="shared" si="4"/>
        <v>1262.0066098312711</v>
      </c>
      <c r="J12" s="33">
        <f t="shared" ref="J12:J75" si="5">(I12-I11)/(D12-D11)</f>
        <v>60.234692741384457</v>
      </c>
    </row>
    <row r="13" spans="1:10" x14ac:dyDescent="0.2">
      <c r="A13" s="3" t="s">
        <v>51</v>
      </c>
      <c r="B13" s="30">
        <f>B9-(B9-B7)/3</f>
        <v>-40.514905145</v>
      </c>
      <c r="D13" s="31">
        <v>-85.5</v>
      </c>
      <c r="E13" s="32">
        <f t="shared" si="0"/>
        <v>-53.292682921499996</v>
      </c>
      <c r="F13" s="32">
        <f t="shared" si="1"/>
        <v>2915.9756098839998</v>
      </c>
      <c r="G13" s="32">
        <f t="shared" si="2"/>
        <v>754.39999992455967</v>
      </c>
      <c r="H13" s="33">
        <f t="shared" si="3"/>
        <v>2161.57560995944</v>
      </c>
      <c r="I13" s="33">
        <f t="shared" si="4"/>
        <v>1347.3235507884958</v>
      </c>
      <c r="J13" s="33">
        <f t="shared" si="5"/>
        <v>56.877960638149794</v>
      </c>
    </row>
    <row r="14" spans="1:10" x14ac:dyDescent="0.2">
      <c r="A14" s="3" t="s">
        <v>52</v>
      </c>
      <c r="B14" s="30">
        <f>B3*(B8-B7)/(B8-B12)^2</f>
        <v>4.6205217395924887</v>
      </c>
      <c r="D14" s="31">
        <v>-84</v>
      </c>
      <c r="E14" s="32">
        <f t="shared" si="0"/>
        <v>-52.357723571999998</v>
      </c>
      <c r="F14" s="32">
        <f t="shared" si="1"/>
        <v>2938.4146342720001</v>
      </c>
      <c r="G14" s="32">
        <f t="shared" si="2"/>
        <v>648.03902432543987</v>
      </c>
      <c r="H14" s="33">
        <f t="shared" si="3"/>
        <v>2290.37560994656</v>
      </c>
      <c r="I14" s="33">
        <f t="shared" si="4"/>
        <v>1427.6053935908676</v>
      </c>
      <c r="J14" s="33">
        <f t="shared" si="5"/>
        <v>53.52122853491452</v>
      </c>
    </row>
    <row r="15" spans="1:10" x14ac:dyDescent="0.2">
      <c r="A15" s="3" t="s">
        <v>53</v>
      </c>
      <c r="B15" s="30">
        <f>$B$14*(B8-B12)^2</f>
        <v>1121.9512193999999</v>
      </c>
      <c r="D15" s="31">
        <v>-82.5</v>
      </c>
      <c r="E15" s="32">
        <f t="shared" si="0"/>
        <v>-51.4227642225</v>
      </c>
      <c r="F15" s="32">
        <f t="shared" si="1"/>
        <v>2960.8536586600003</v>
      </c>
      <c r="G15" s="32">
        <f t="shared" si="2"/>
        <v>549.75609750600017</v>
      </c>
      <c r="H15" s="33">
        <f t="shared" si="3"/>
        <v>2411.0975611540002</v>
      </c>
      <c r="I15" s="33">
        <f t="shared" si="4"/>
        <v>1502.8521382383869</v>
      </c>
      <c r="J15" s="33">
        <f t="shared" si="5"/>
        <v>50.164496431679559</v>
      </c>
    </row>
    <row r="16" spans="1:10" x14ac:dyDescent="0.2">
      <c r="A16" s="3" t="s">
        <v>54</v>
      </c>
      <c r="B16" s="30">
        <f>$B$14*(B9-B13)^2</f>
        <v>1121.9512193999999</v>
      </c>
      <c r="D16" s="31">
        <v>-81</v>
      </c>
      <c r="E16" s="32">
        <f t="shared" si="0"/>
        <v>-50.487804873000002</v>
      </c>
      <c r="F16" s="32">
        <f t="shared" si="1"/>
        <v>2983.2926830480001</v>
      </c>
      <c r="G16" s="32">
        <f t="shared" si="2"/>
        <v>459.5512194662403</v>
      </c>
      <c r="H16" s="33">
        <f t="shared" si="3"/>
        <v>2523.7414635817599</v>
      </c>
      <c r="I16" s="33">
        <f t="shared" si="4"/>
        <v>1573.0637847310534</v>
      </c>
      <c r="J16" s="33">
        <f t="shared" si="5"/>
        <v>46.807764328444286</v>
      </c>
    </row>
    <row r="17" spans="4:10" x14ac:dyDescent="0.2">
      <c r="D17" s="31">
        <v>-79.5</v>
      </c>
      <c r="E17" s="32">
        <f t="shared" si="0"/>
        <v>-49.552845523499997</v>
      </c>
      <c r="F17" s="32">
        <f t="shared" si="1"/>
        <v>3005.7317074359999</v>
      </c>
      <c r="G17" s="32">
        <f t="shared" si="2"/>
        <v>377.42439020615984</v>
      </c>
      <c r="H17" s="33">
        <f t="shared" si="3"/>
        <v>2628.30731722984</v>
      </c>
      <c r="I17" s="33">
        <f t="shared" si="4"/>
        <v>1638.2403330688676</v>
      </c>
      <c r="J17" s="33">
        <f t="shared" si="5"/>
        <v>43.451032225209474</v>
      </c>
    </row>
    <row r="18" spans="4:10" x14ac:dyDescent="0.2">
      <c r="D18" s="31">
        <v>-78</v>
      </c>
      <c r="E18" s="32">
        <f t="shared" si="0"/>
        <v>-48.617886173999999</v>
      </c>
      <c r="F18" s="32">
        <f t="shared" si="1"/>
        <v>3028.1707318240001</v>
      </c>
      <c r="G18" s="32">
        <f t="shared" si="2"/>
        <v>303.37560972576006</v>
      </c>
      <c r="H18" s="33">
        <f t="shared" si="3"/>
        <v>2724.79512209824</v>
      </c>
      <c r="I18" s="33">
        <f t="shared" si="4"/>
        <v>1698.3817832518289</v>
      </c>
      <c r="J18" s="33">
        <f t="shared" si="5"/>
        <v>40.094300121974207</v>
      </c>
    </row>
    <row r="19" spans="4:10" x14ac:dyDescent="0.2">
      <c r="D19" s="31">
        <v>-76.5</v>
      </c>
      <c r="E19" s="32">
        <f t="shared" si="0"/>
        <v>-47.682926824500001</v>
      </c>
      <c r="F19" s="32">
        <f t="shared" si="1"/>
        <v>3050.6097562119999</v>
      </c>
      <c r="G19" s="32">
        <f t="shared" si="2"/>
        <v>237.40487802504015</v>
      </c>
      <c r="H19" s="33">
        <f t="shared" si="3"/>
        <v>2813.2048781869598</v>
      </c>
      <c r="I19" s="33">
        <f t="shared" si="4"/>
        <v>1753.4881352799378</v>
      </c>
      <c r="J19" s="33">
        <f t="shared" si="5"/>
        <v>36.737568018739239</v>
      </c>
    </row>
    <row r="20" spans="4:10" x14ac:dyDescent="0.2">
      <c r="D20" s="31">
        <v>-75</v>
      </c>
      <c r="E20" s="32">
        <f t="shared" si="0"/>
        <v>-46.747967474999996</v>
      </c>
      <c r="F20" s="32">
        <f t="shared" si="1"/>
        <v>3073.0487806000001</v>
      </c>
      <c r="G20" s="32">
        <f t="shared" si="2"/>
        <v>179.51219510399983</v>
      </c>
      <c r="H20" s="33">
        <f t="shared" si="3"/>
        <v>2893.536585496</v>
      </c>
      <c r="I20" s="33">
        <f t="shared" si="4"/>
        <v>1803.5593891531942</v>
      </c>
      <c r="J20" s="33">
        <f t="shared" si="5"/>
        <v>33.380835915504271</v>
      </c>
    </row>
    <row r="21" spans="4:10" x14ac:dyDescent="0.2">
      <c r="D21" s="31">
        <v>-73.5</v>
      </c>
      <c r="E21" s="32">
        <f t="shared" si="0"/>
        <v>-45.813008125499998</v>
      </c>
      <c r="F21" s="32">
        <f t="shared" si="1"/>
        <v>3095.4878049879999</v>
      </c>
      <c r="G21" s="32">
        <f t="shared" si="2"/>
        <v>129.69756096263993</v>
      </c>
      <c r="H21" s="33">
        <f t="shared" si="3"/>
        <v>2965.7902440253602</v>
      </c>
      <c r="I21" s="33">
        <f t="shared" si="4"/>
        <v>1848.5955448715979</v>
      </c>
      <c r="J21" s="33">
        <f t="shared" si="5"/>
        <v>30.024103812269157</v>
      </c>
    </row>
    <row r="22" spans="4:10" x14ac:dyDescent="0.2">
      <c r="D22" s="31">
        <v>-72</v>
      </c>
      <c r="E22" s="32">
        <f t="shared" si="0"/>
        <v>-44.878048776</v>
      </c>
      <c r="F22" s="32">
        <f t="shared" si="1"/>
        <v>3117.9268293760001</v>
      </c>
      <c r="G22" s="32">
        <f t="shared" si="2"/>
        <v>87.960975600960026</v>
      </c>
      <c r="H22" s="33">
        <f t="shared" si="3"/>
        <v>3029.9658537750402</v>
      </c>
      <c r="I22" s="33">
        <f t="shared" si="4"/>
        <v>1888.5966024351492</v>
      </c>
      <c r="J22" s="33">
        <f t="shared" si="5"/>
        <v>26.667371709034189</v>
      </c>
    </row>
    <row r="23" spans="4:10" x14ac:dyDescent="0.2">
      <c r="D23" s="31">
        <v>-70.5</v>
      </c>
      <c r="E23" s="32">
        <f t="shared" si="0"/>
        <v>-43.943089426500002</v>
      </c>
      <c r="F23" s="32">
        <f t="shared" si="1"/>
        <v>3140.3658537639999</v>
      </c>
      <c r="G23" s="32">
        <f t="shared" si="2"/>
        <v>54.302439018960079</v>
      </c>
      <c r="H23" s="33">
        <f t="shared" si="3"/>
        <v>3086.0634147450396</v>
      </c>
      <c r="I23" s="33">
        <f t="shared" si="4"/>
        <v>1923.5625618438473</v>
      </c>
      <c r="J23" s="33">
        <f t="shared" si="5"/>
        <v>23.310639605798769</v>
      </c>
    </row>
    <row r="24" spans="4:10" x14ac:dyDescent="0.2">
      <c r="D24" s="31">
        <v>-69</v>
      </c>
      <c r="E24" s="32">
        <f t="shared" si="0"/>
        <v>-43.008130076999997</v>
      </c>
      <c r="F24" s="32">
        <f t="shared" si="1"/>
        <v>3162.8048781520001</v>
      </c>
      <c r="G24" s="32">
        <f t="shared" si="2"/>
        <v>28.721951216639937</v>
      </c>
      <c r="H24" s="33">
        <f t="shared" si="3"/>
        <v>3134.0829269353603</v>
      </c>
      <c r="I24" s="33">
        <f t="shared" si="4"/>
        <v>1953.4934230976937</v>
      </c>
      <c r="J24" s="33">
        <f t="shared" si="5"/>
        <v>19.95390750256426</v>
      </c>
    </row>
    <row r="25" spans="4:10" x14ac:dyDescent="0.2">
      <c r="D25" s="31">
        <v>-67.5</v>
      </c>
      <c r="E25" s="32">
        <f t="shared" si="0"/>
        <v>-42.073170727499999</v>
      </c>
      <c r="F25" s="32">
        <f t="shared" si="1"/>
        <v>3185.2439025399999</v>
      </c>
      <c r="G25" s="32">
        <f t="shared" si="2"/>
        <v>11.219512193999989</v>
      </c>
      <c r="H25" s="33">
        <f t="shared" si="3"/>
        <v>3174.024390346</v>
      </c>
      <c r="I25" s="33">
        <f t="shared" si="4"/>
        <v>1978.3891861966868</v>
      </c>
      <c r="J25" s="33">
        <f t="shared" si="5"/>
        <v>16.597175399328687</v>
      </c>
    </row>
    <row r="26" spans="4:10" x14ac:dyDescent="0.2">
      <c r="D26" s="31">
        <v>-66</v>
      </c>
      <c r="E26" s="32">
        <f t="shared" si="0"/>
        <v>-41.138211378000001</v>
      </c>
      <c r="F26" s="32">
        <f t="shared" si="1"/>
        <v>3207.6829269279997</v>
      </c>
      <c r="G26" s="32">
        <f t="shared" si="2"/>
        <v>1.7951219510400065</v>
      </c>
      <c r="H26" s="33">
        <f t="shared" si="3"/>
        <v>3205.8878049769596</v>
      </c>
      <c r="I26" s="33">
        <f t="shared" si="4"/>
        <v>1998.2498511408273</v>
      </c>
      <c r="J26" s="33">
        <f t="shared" si="5"/>
        <v>13.240443296093721</v>
      </c>
    </row>
    <row r="27" spans="4:10" x14ac:dyDescent="0.2">
      <c r="D27" s="34">
        <v>-64.5</v>
      </c>
      <c r="E27" s="7">
        <f t="shared" si="0"/>
        <v>-40.203252028499996</v>
      </c>
      <c r="F27" s="7">
        <f t="shared" si="1"/>
        <v>3230.1219513160004</v>
      </c>
      <c r="G27" s="35">
        <v>0</v>
      </c>
      <c r="H27" s="36">
        <f t="shared" si="3"/>
        <v>3230.1219513160004</v>
      </c>
      <c r="I27" s="30">
        <f t="shared" si="4"/>
        <v>2013.3551456053856</v>
      </c>
      <c r="J27" s="37">
        <f t="shared" si="5"/>
        <v>10.070196309705503</v>
      </c>
    </row>
    <row r="28" spans="4:10" x14ac:dyDescent="0.2">
      <c r="D28" s="34">
        <v>-63</v>
      </c>
      <c r="E28" s="7">
        <f t="shared" si="0"/>
        <v>-39.268292678999998</v>
      </c>
      <c r="F28" s="7">
        <f t="shared" si="1"/>
        <v>3252.5609757040002</v>
      </c>
      <c r="G28" s="35">
        <v>0</v>
      </c>
      <c r="H28" s="36">
        <f t="shared" si="3"/>
        <v>3252.5609757040002</v>
      </c>
      <c r="I28" s="30">
        <f t="shared" si="4"/>
        <v>2027.3415293688647</v>
      </c>
      <c r="J28" s="37">
        <f t="shared" si="5"/>
        <v>9.3242558423194168</v>
      </c>
    </row>
    <row r="29" spans="4:10" x14ac:dyDescent="0.2">
      <c r="D29" s="34">
        <v>-61.5</v>
      </c>
      <c r="E29" s="7">
        <f t="shared" si="0"/>
        <v>-38.3333333295</v>
      </c>
      <c r="F29" s="7">
        <f t="shared" si="1"/>
        <v>3275.0000000919999</v>
      </c>
      <c r="G29" s="35">
        <v>0</v>
      </c>
      <c r="H29" s="36">
        <f t="shared" si="3"/>
        <v>3275.0000000919999</v>
      </c>
      <c r="I29" s="30">
        <f t="shared" si="4"/>
        <v>2041.3279131323441</v>
      </c>
      <c r="J29" s="37">
        <f t="shared" si="5"/>
        <v>9.3242558423195678</v>
      </c>
    </row>
    <row r="30" spans="4:10" x14ac:dyDescent="0.2">
      <c r="D30" s="34">
        <v>-60</v>
      </c>
      <c r="E30" s="7">
        <f t="shared" si="0"/>
        <v>-37.398373980000002</v>
      </c>
      <c r="F30" s="7">
        <f t="shared" si="1"/>
        <v>3297.4390244799997</v>
      </c>
      <c r="G30" s="35">
        <v>0</v>
      </c>
      <c r="H30" s="36">
        <f t="shared" si="3"/>
        <v>3297.4390244799997</v>
      </c>
      <c r="I30" s="30">
        <f t="shared" si="4"/>
        <v>2055.3142968958232</v>
      </c>
      <c r="J30" s="37">
        <f t="shared" si="5"/>
        <v>9.3242558423194168</v>
      </c>
    </row>
    <row r="31" spans="4:10" x14ac:dyDescent="0.2">
      <c r="D31" s="34">
        <v>-58.5</v>
      </c>
      <c r="E31" s="7">
        <f t="shared" si="0"/>
        <v>-36.463414630499997</v>
      </c>
      <c r="F31" s="7">
        <f t="shared" si="1"/>
        <v>3319.878048868</v>
      </c>
      <c r="G31" s="35">
        <v>0</v>
      </c>
      <c r="H31" s="36">
        <f t="shared" si="3"/>
        <v>3319.878048868</v>
      </c>
      <c r="I31" s="30">
        <f t="shared" si="4"/>
        <v>2069.300680659303</v>
      </c>
      <c r="J31" s="37">
        <f t="shared" si="5"/>
        <v>9.3242558423198716</v>
      </c>
    </row>
    <row r="32" spans="4:10" x14ac:dyDescent="0.2">
      <c r="D32" s="34">
        <v>-57</v>
      </c>
      <c r="E32" s="7">
        <f t="shared" si="0"/>
        <v>-35.528455280999999</v>
      </c>
      <c r="F32" s="7">
        <f t="shared" si="1"/>
        <v>3342.3170732560002</v>
      </c>
      <c r="G32" s="35">
        <v>0</v>
      </c>
      <c r="H32" s="36">
        <f t="shared" si="3"/>
        <v>3342.3170732560002</v>
      </c>
      <c r="I32" s="30">
        <f t="shared" si="4"/>
        <v>2083.2870644227824</v>
      </c>
      <c r="J32" s="37">
        <f t="shared" si="5"/>
        <v>9.3242558423195678</v>
      </c>
    </row>
    <row r="33" spans="4:10" x14ac:dyDescent="0.2">
      <c r="D33" s="34">
        <v>-55.5</v>
      </c>
      <c r="E33" s="7">
        <f t="shared" si="0"/>
        <v>-34.593495931500001</v>
      </c>
      <c r="F33" s="7">
        <f t="shared" si="1"/>
        <v>3364.756097644</v>
      </c>
      <c r="G33" s="35">
        <v>0</v>
      </c>
      <c r="H33" s="36">
        <f t="shared" si="3"/>
        <v>3364.756097644</v>
      </c>
      <c r="I33" s="30">
        <f t="shared" si="4"/>
        <v>2097.2734481862617</v>
      </c>
      <c r="J33" s="37">
        <f t="shared" si="5"/>
        <v>9.3242558423195678</v>
      </c>
    </row>
    <row r="34" spans="4:10" x14ac:dyDescent="0.2">
      <c r="D34" s="34">
        <v>-54</v>
      </c>
      <c r="E34" s="7">
        <f t="shared" si="0"/>
        <v>-33.658536581999996</v>
      </c>
      <c r="F34" s="7">
        <f t="shared" si="1"/>
        <v>3387.1951220320002</v>
      </c>
      <c r="G34" s="35">
        <v>0</v>
      </c>
      <c r="H34" s="36">
        <f t="shared" si="3"/>
        <v>3387.1951220320002</v>
      </c>
      <c r="I34" s="30">
        <f t="shared" si="4"/>
        <v>2111.2598319497415</v>
      </c>
      <c r="J34" s="37">
        <f t="shared" si="5"/>
        <v>9.3242558423198716</v>
      </c>
    </row>
    <row r="35" spans="4:10" x14ac:dyDescent="0.2">
      <c r="D35" s="34">
        <v>-52.5</v>
      </c>
      <c r="E35" s="7">
        <f t="shared" si="0"/>
        <v>-32.723577232499999</v>
      </c>
      <c r="F35" s="7">
        <f t="shared" si="1"/>
        <v>3409.63414642</v>
      </c>
      <c r="G35" s="35">
        <v>0</v>
      </c>
      <c r="H35" s="36">
        <f t="shared" si="3"/>
        <v>3409.63414642</v>
      </c>
      <c r="I35" s="30">
        <f t="shared" si="4"/>
        <v>2125.2462157132204</v>
      </c>
      <c r="J35" s="37">
        <f t="shared" si="5"/>
        <v>9.3242558423192659</v>
      </c>
    </row>
    <row r="36" spans="4:10" x14ac:dyDescent="0.2">
      <c r="D36" s="34">
        <v>-51</v>
      </c>
      <c r="E36" s="7">
        <f t="shared" si="0"/>
        <v>-31.788617883000001</v>
      </c>
      <c r="F36" s="7">
        <f t="shared" si="1"/>
        <v>3432.0731708080002</v>
      </c>
      <c r="G36" s="35">
        <v>0</v>
      </c>
      <c r="H36" s="36">
        <f t="shared" si="3"/>
        <v>3432.0731708080002</v>
      </c>
      <c r="I36" s="30">
        <f t="shared" si="4"/>
        <v>2139.2325994767002</v>
      </c>
      <c r="J36" s="37">
        <f t="shared" si="5"/>
        <v>9.3242558423198716</v>
      </c>
    </row>
    <row r="37" spans="4:10" x14ac:dyDescent="0.2">
      <c r="D37" s="34">
        <v>-49.5</v>
      </c>
      <c r="E37" s="7">
        <f t="shared" si="0"/>
        <v>-30.853658533499999</v>
      </c>
      <c r="F37" s="7">
        <f t="shared" si="1"/>
        <v>3454.512195196</v>
      </c>
      <c r="G37" s="35">
        <v>0</v>
      </c>
      <c r="H37" s="36">
        <f t="shared" si="3"/>
        <v>3454.512195196</v>
      </c>
      <c r="I37" s="30">
        <f t="shared" si="4"/>
        <v>2153.2189832401796</v>
      </c>
      <c r="J37" s="37">
        <f t="shared" si="5"/>
        <v>9.3242558423195678</v>
      </c>
    </row>
    <row r="38" spans="4:10" x14ac:dyDescent="0.2">
      <c r="D38" s="34">
        <v>-48</v>
      </c>
      <c r="E38" s="7">
        <f t="shared" si="0"/>
        <v>-29.918699183999998</v>
      </c>
      <c r="F38" s="7">
        <f t="shared" si="1"/>
        <v>3476.9512195839998</v>
      </c>
      <c r="G38" s="35">
        <v>0</v>
      </c>
      <c r="H38" s="36">
        <f t="shared" si="3"/>
        <v>3476.9512195839998</v>
      </c>
      <c r="I38" s="30">
        <f t="shared" si="4"/>
        <v>2167.2053670036585</v>
      </c>
      <c r="J38" s="37">
        <f t="shared" si="5"/>
        <v>9.3242558423192659</v>
      </c>
    </row>
    <row r="39" spans="4:10" x14ac:dyDescent="0.2">
      <c r="D39" s="34">
        <v>-46.5</v>
      </c>
      <c r="E39" s="7">
        <f t="shared" si="0"/>
        <v>-28.9837398345</v>
      </c>
      <c r="F39" s="7">
        <f t="shared" si="1"/>
        <v>3499.390243972</v>
      </c>
      <c r="G39" s="35">
        <v>0</v>
      </c>
      <c r="H39" s="36">
        <f t="shared" si="3"/>
        <v>3499.390243972</v>
      </c>
      <c r="I39" s="30">
        <f t="shared" si="4"/>
        <v>2181.1917507671383</v>
      </c>
      <c r="J39" s="37">
        <f t="shared" si="5"/>
        <v>9.3242558423198716</v>
      </c>
    </row>
    <row r="40" spans="4:10" x14ac:dyDescent="0.2">
      <c r="D40" s="34">
        <v>-45</v>
      </c>
      <c r="E40" s="7">
        <f t="shared" si="0"/>
        <v>-28.048780484999998</v>
      </c>
      <c r="F40" s="7">
        <f t="shared" si="1"/>
        <v>3521.8292683600002</v>
      </c>
      <c r="G40" s="35">
        <v>0</v>
      </c>
      <c r="H40" s="36">
        <f t="shared" si="3"/>
        <v>3521.8292683600002</v>
      </c>
      <c r="I40" s="30">
        <f t="shared" si="4"/>
        <v>2195.1781345306176</v>
      </c>
      <c r="J40" s="37">
        <f t="shared" si="5"/>
        <v>9.3242558423195678</v>
      </c>
    </row>
    <row r="41" spans="4:10" x14ac:dyDescent="0.2">
      <c r="D41" s="34">
        <v>-43.5</v>
      </c>
      <c r="E41" s="7">
        <f t="shared" si="0"/>
        <v>-27.1138211355</v>
      </c>
      <c r="F41" s="7">
        <f t="shared" si="1"/>
        <v>3544.268292748</v>
      </c>
      <c r="G41" s="35">
        <v>0</v>
      </c>
      <c r="H41" s="36">
        <f t="shared" si="3"/>
        <v>3544.268292748</v>
      </c>
      <c r="I41" s="30">
        <f t="shared" si="4"/>
        <v>2209.164518294097</v>
      </c>
      <c r="J41" s="37">
        <f t="shared" si="5"/>
        <v>9.3242558423195678</v>
      </c>
    </row>
    <row r="42" spans="4:10" x14ac:dyDescent="0.2">
      <c r="D42" s="34">
        <v>-42</v>
      </c>
      <c r="E42" s="7">
        <f t="shared" si="0"/>
        <v>-26.178861785999999</v>
      </c>
      <c r="F42" s="7">
        <f t="shared" si="1"/>
        <v>3566.7073171359998</v>
      </c>
      <c r="G42" s="35">
        <v>0</v>
      </c>
      <c r="H42" s="36">
        <f t="shared" si="3"/>
        <v>3566.7073171359998</v>
      </c>
      <c r="I42" s="30">
        <f t="shared" si="4"/>
        <v>2223.1509020575763</v>
      </c>
      <c r="J42" s="37">
        <f t="shared" si="5"/>
        <v>9.3242558423195678</v>
      </c>
    </row>
    <row r="43" spans="4:10" x14ac:dyDescent="0.2">
      <c r="D43" s="34">
        <v>-40.5</v>
      </c>
      <c r="E43" s="7">
        <f t="shared" si="0"/>
        <v>-25.243902436500001</v>
      </c>
      <c r="F43" s="7">
        <f t="shared" si="1"/>
        <v>3589.146341524</v>
      </c>
      <c r="G43" s="35">
        <v>0</v>
      </c>
      <c r="H43" s="36">
        <f t="shared" si="3"/>
        <v>3589.146341524</v>
      </c>
      <c r="I43" s="30">
        <f t="shared" si="4"/>
        <v>2237.1372858210557</v>
      </c>
      <c r="J43" s="37">
        <f t="shared" si="5"/>
        <v>9.3242558423195678</v>
      </c>
    </row>
    <row r="44" spans="4:10" x14ac:dyDescent="0.2">
      <c r="D44" s="34">
        <v>-39</v>
      </c>
      <c r="E44" s="7">
        <f t="shared" si="0"/>
        <v>-24.308943086999999</v>
      </c>
      <c r="F44" s="7">
        <f t="shared" si="1"/>
        <v>3611.5853659120003</v>
      </c>
      <c r="G44" s="35">
        <v>0</v>
      </c>
      <c r="H44" s="36">
        <f t="shared" si="3"/>
        <v>3611.5853659120003</v>
      </c>
      <c r="I44" s="30">
        <f t="shared" si="4"/>
        <v>2251.1236695845355</v>
      </c>
      <c r="J44" s="37">
        <f t="shared" si="5"/>
        <v>9.3242558423198716</v>
      </c>
    </row>
    <row r="45" spans="4:10" x14ac:dyDescent="0.2">
      <c r="D45" s="34">
        <v>-37.5</v>
      </c>
      <c r="E45" s="7">
        <f t="shared" si="0"/>
        <v>-23.373983737499998</v>
      </c>
      <c r="F45" s="7">
        <f t="shared" si="1"/>
        <v>3634.0243903000001</v>
      </c>
      <c r="G45" s="35">
        <v>0</v>
      </c>
      <c r="H45" s="36">
        <f t="shared" si="3"/>
        <v>3634.0243903000001</v>
      </c>
      <c r="I45" s="30">
        <f t="shared" si="4"/>
        <v>2265.1100533480148</v>
      </c>
      <c r="J45" s="37">
        <f t="shared" si="5"/>
        <v>9.3242558423195678</v>
      </c>
    </row>
    <row r="46" spans="4:10" x14ac:dyDescent="0.2">
      <c r="D46" s="34">
        <v>-36</v>
      </c>
      <c r="E46" s="7">
        <f t="shared" si="0"/>
        <v>-22.439024388</v>
      </c>
      <c r="F46" s="7">
        <f t="shared" si="1"/>
        <v>3656.4634146879998</v>
      </c>
      <c r="G46" s="35">
        <v>0</v>
      </c>
      <c r="H46" s="36">
        <f t="shared" si="3"/>
        <v>3656.4634146879998</v>
      </c>
      <c r="I46" s="30">
        <f t="shared" si="4"/>
        <v>2279.0964371114942</v>
      </c>
      <c r="J46" s="37">
        <f t="shared" si="5"/>
        <v>9.3242558423195678</v>
      </c>
    </row>
    <row r="47" spans="4:10" x14ac:dyDescent="0.2">
      <c r="D47" s="34">
        <v>-34.5</v>
      </c>
      <c r="E47" s="7">
        <f t="shared" si="0"/>
        <v>-21.504065038499999</v>
      </c>
      <c r="F47" s="7">
        <f t="shared" si="1"/>
        <v>3678.9024390760001</v>
      </c>
      <c r="G47" s="35">
        <v>0</v>
      </c>
      <c r="H47" s="36">
        <f t="shared" si="3"/>
        <v>3678.9024390760001</v>
      </c>
      <c r="I47" s="30">
        <f t="shared" si="4"/>
        <v>2293.0828208749735</v>
      </c>
      <c r="J47" s="37">
        <f t="shared" si="5"/>
        <v>9.3242558423195678</v>
      </c>
    </row>
    <row r="48" spans="4:10" x14ac:dyDescent="0.2">
      <c r="D48" s="34">
        <v>-33</v>
      </c>
      <c r="E48" s="7">
        <f t="shared" si="0"/>
        <v>-20.569105689000001</v>
      </c>
      <c r="F48" s="7">
        <f t="shared" si="1"/>
        <v>3701.3414634639998</v>
      </c>
      <c r="G48" s="35">
        <v>0</v>
      </c>
      <c r="H48" s="36">
        <f t="shared" si="3"/>
        <v>3701.3414634639998</v>
      </c>
      <c r="I48" s="30">
        <f t="shared" si="4"/>
        <v>2307.0692046384529</v>
      </c>
      <c r="J48" s="37">
        <f t="shared" si="5"/>
        <v>9.3242558423195678</v>
      </c>
    </row>
    <row r="49" spans="4:10" x14ac:dyDescent="0.2">
      <c r="D49" s="34">
        <v>-31.5</v>
      </c>
      <c r="E49" s="7">
        <f t="shared" si="0"/>
        <v>-19.634146339499999</v>
      </c>
      <c r="F49" s="7">
        <f t="shared" si="1"/>
        <v>3723.7804878520001</v>
      </c>
      <c r="G49" s="35">
        <v>0</v>
      </c>
      <c r="H49" s="36">
        <f t="shared" si="3"/>
        <v>3723.7804878520001</v>
      </c>
      <c r="I49" s="30">
        <f t="shared" si="4"/>
        <v>2321.0555884019323</v>
      </c>
      <c r="J49" s="37">
        <f t="shared" si="5"/>
        <v>9.3242558423195678</v>
      </c>
    </row>
    <row r="50" spans="4:10" x14ac:dyDescent="0.2">
      <c r="D50" s="34">
        <v>-30</v>
      </c>
      <c r="E50" s="7">
        <f t="shared" si="0"/>
        <v>-18.699186990000001</v>
      </c>
      <c r="F50" s="7">
        <f t="shared" si="1"/>
        <v>3746.2195122399999</v>
      </c>
      <c r="G50" s="35">
        <v>0</v>
      </c>
      <c r="H50" s="36">
        <f t="shared" si="3"/>
        <v>3746.2195122399999</v>
      </c>
      <c r="I50" s="30">
        <f t="shared" si="4"/>
        <v>2335.0419721654116</v>
      </c>
      <c r="J50" s="37">
        <f t="shared" si="5"/>
        <v>9.3242558423195678</v>
      </c>
    </row>
    <row r="51" spans="4:10" x14ac:dyDescent="0.2">
      <c r="D51" s="34">
        <v>-28.5</v>
      </c>
      <c r="E51" s="7">
        <f t="shared" si="0"/>
        <v>-17.7642276405</v>
      </c>
      <c r="F51" s="7">
        <f t="shared" si="1"/>
        <v>3768.6585366280001</v>
      </c>
      <c r="G51" s="35">
        <v>0</v>
      </c>
      <c r="H51" s="36">
        <f t="shared" si="3"/>
        <v>3768.6585366280001</v>
      </c>
      <c r="I51" s="30">
        <f t="shared" si="4"/>
        <v>2349.0283559288914</v>
      </c>
      <c r="J51" s="37">
        <f t="shared" si="5"/>
        <v>9.3242558423198716</v>
      </c>
    </row>
    <row r="52" spans="4:10" x14ac:dyDescent="0.2">
      <c r="D52" s="34">
        <v>-27</v>
      </c>
      <c r="E52" s="7">
        <f t="shared" si="0"/>
        <v>-16.829268290999998</v>
      </c>
      <c r="F52" s="7">
        <f t="shared" si="1"/>
        <v>3791.0975610159999</v>
      </c>
      <c r="G52" s="35">
        <v>0</v>
      </c>
      <c r="H52" s="36">
        <f t="shared" si="3"/>
        <v>3791.0975610159999</v>
      </c>
      <c r="I52" s="30">
        <f t="shared" si="4"/>
        <v>2363.0147396923703</v>
      </c>
      <c r="J52" s="37">
        <f t="shared" si="5"/>
        <v>9.3242558423192659</v>
      </c>
    </row>
    <row r="53" spans="4:10" x14ac:dyDescent="0.2">
      <c r="D53" s="34">
        <v>-25.5</v>
      </c>
      <c r="E53" s="7">
        <f t="shared" si="0"/>
        <v>-15.8943089415</v>
      </c>
      <c r="F53" s="7">
        <f t="shared" si="1"/>
        <v>3813.5365854040001</v>
      </c>
      <c r="G53" s="35">
        <v>0</v>
      </c>
      <c r="H53" s="36">
        <f t="shared" si="3"/>
        <v>3813.5365854040001</v>
      </c>
      <c r="I53" s="30">
        <f t="shared" si="4"/>
        <v>2377.0011234558501</v>
      </c>
      <c r="J53" s="37">
        <f t="shared" si="5"/>
        <v>9.3242558423198716</v>
      </c>
    </row>
    <row r="54" spans="4:10" x14ac:dyDescent="0.2">
      <c r="D54" s="34">
        <v>-24</v>
      </c>
      <c r="E54" s="7">
        <f t="shared" si="0"/>
        <v>-14.959349591999999</v>
      </c>
      <c r="F54" s="7">
        <f t="shared" si="1"/>
        <v>3835.9756097919999</v>
      </c>
      <c r="G54" s="35">
        <v>0</v>
      </c>
      <c r="H54" s="36">
        <f t="shared" si="3"/>
        <v>3835.9756097919999</v>
      </c>
      <c r="I54" s="30">
        <f t="shared" si="4"/>
        <v>2390.9875072193295</v>
      </c>
      <c r="J54" s="37">
        <f t="shared" si="5"/>
        <v>9.3242558423195678</v>
      </c>
    </row>
    <row r="55" spans="4:10" x14ac:dyDescent="0.2">
      <c r="D55" s="34">
        <v>-22.5</v>
      </c>
      <c r="E55" s="7">
        <f t="shared" si="0"/>
        <v>-14.024390242499999</v>
      </c>
      <c r="F55" s="7">
        <f t="shared" si="1"/>
        <v>3858.4146341800001</v>
      </c>
      <c r="G55" s="35">
        <v>0</v>
      </c>
      <c r="H55" s="36">
        <f t="shared" si="3"/>
        <v>3858.4146341800001</v>
      </c>
      <c r="I55" s="30">
        <f t="shared" si="4"/>
        <v>2404.9738909828088</v>
      </c>
      <c r="J55" s="37">
        <f t="shared" si="5"/>
        <v>9.3242558423195678</v>
      </c>
    </row>
    <row r="56" spans="4:10" x14ac:dyDescent="0.2">
      <c r="D56" s="34">
        <v>-21</v>
      </c>
      <c r="E56" s="7">
        <f t="shared" si="0"/>
        <v>-13.089430892999999</v>
      </c>
      <c r="F56" s="7">
        <f t="shared" si="1"/>
        <v>3880.8536585679999</v>
      </c>
      <c r="G56" s="35">
        <v>0</v>
      </c>
      <c r="H56" s="36">
        <f t="shared" si="3"/>
        <v>3880.8536585679999</v>
      </c>
      <c r="I56" s="30">
        <f t="shared" si="4"/>
        <v>2418.9602747462882</v>
      </c>
      <c r="J56" s="37">
        <f t="shared" si="5"/>
        <v>9.3242558423195678</v>
      </c>
    </row>
    <row r="57" spans="4:10" x14ac:dyDescent="0.2">
      <c r="D57" s="34">
        <v>-19.5</v>
      </c>
      <c r="E57" s="7">
        <f t="shared" si="0"/>
        <v>-12.1544715435</v>
      </c>
      <c r="F57" s="7">
        <f t="shared" si="1"/>
        <v>3903.2926829560001</v>
      </c>
      <c r="G57" s="35">
        <v>0</v>
      </c>
      <c r="H57" s="36">
        <f t="shared" si="3"/>
        <v>3903.2926829560001</v>
      </c>
      <c r="I57" s="30">
        <f t="shared" si="4"/>
        <v>2432.9466585097675</v>
      </c>
      <c r="J57" s="37">
        <f t="shared" si="5"/>
        <v>9.3242558423195678</v>
      </c>
    </row>
    <row r="58" spans="4:10" x14ac:dyDescent="0.2">
      <c r="D58" s="34">
        <v>-18</v>
      </c>
      <c r="E58" s="7">
        <f t="shared" si="0"/>
        <v>-11.219512194</v>
      </c>
      <c r="F58" s="7">
        <f t="shared" si="1"/>
        <v>3925.7317073439999</v>
      </c>
      <c r="G58" s="35">
        <v>0</v>
      </c>
      <c r="H58" s="36">
        <f t="shared" si="3"/>
        <v>3925.7317073439999</v>
      </c>
      <c r="I58" s="30">
        <f t="shared" si="4"/>
        <v>2446.9330422732469</v>
      </c>
      <c r="J58" s="37">
        <f t="shared" si="5"/>
        <v>9.3242558423195678</v>
      </c>
    </row>
    <row r="59" spans="4:10" x14ac:dyDescent="0.2">
      <c r="D59" s="34">
        <v>-16.5</v>
      </c>
      <c r="E59" s="7">
        <f t="shared" si="0"/>
        <v>-10.2845528445</v>
      </c>
      <c r="F59" s="7">
        <f t="shared" si="1"/>
        <v>3948.1707317320001</v>
      </c>
      <c r="G59" s="35">
        <v>0</v>
      </c>
      <c r="H59" s="36">
        <f t="shared" si="3"/>
        <v>3948.1707317320001</v>
      </c>
      <c r="I59" s="30">
        <f t="shared" si="4"/>
        <v>2460.9194260367267</v>
      </c>
      <c r="J59" s="37">
        <f t="shared" si="5"/>
        <v>9.3242558423198716</v>
      </c>
    </row>
    <row r="60" spans="4:10" x14ac:dyDescent="0.2">
      <c r="D60" s="34">
        <v>-15</v>
      </c>
      <c r="E60" s="7">
        <f t="shared" si="0"/>
        <v>-9.3495934950000006</v>
      </c>
      <c r="F60" s="7">
        <f t="shared" si="1"/>
        <v>3970.6097561199999</v>
      </c>
      <c r="G60" s="35">
        <v>0</v>
      </c>
      <c r="H60" s="36">
        <f t="shared" si="3"/>
        <v>3970.6097561199999</v>
      </c>
      <c r="I60" s="30">
        <f t="shared" si="4"/>
        <v>2474.9058098002056</v>
      </c>
      <c r="J60" s="37">
        <f t="shared" si="5"/>
        <v>9.3242558423192659</v>
      </c>
    </row>
    <row r="61" spans="4:10" x14ac:dyDescent="0.2">
      <c r="D61" s="34">
        <v>-13.5</v>
      </c>
      <c r="E61" s="7">
        <f t="shared" si="0"/>
        <v>-8.4146341454999991</v>
      </c>
      <c r="F61" s="7">
        <f t="shared" si="1"/>
        <v>3993.0487805080002</v>
      </c>
      <c r="G61" s="35">
        <v>0</v>
      </c>
      <c r="H61" s="36">
        <f t="shared" si="3"/>
        <v>3993.0487805080002</v>
      </c>
      <c r="I61" s="30">
        <f t="shared" si="4"/>
        <v>2488.8921935636854</v>
      </c>
      <c r="J61" s="37">
        <f t="shared" si="5"/>
        <v>9.3242558423198716</v>
      </c>
    </row>
    <row r="62" spans="4:10" x14ac:dyDescent="0.2">
      <c r="D62" s="34">
        <v>-12</v>
      </c>
      <c r="E62" s="7">
        <f t="shared" si="0"/>
        <v>-7.4796747959999994</v>
      </c>
      <c r="F62" s="7">
        <f t="shared" si="1"/>
        <v>4015.4878048959999</v>
      </c>
      <c r="G62" s="35">
        <v>0</v>
      </c>
      <c r="H62" s="36">
        <f t="shared" si="3"/>
        <v>4015.4878048959999</v>
      </c>
      <c r="I62" s="30">
        <f t="shared" si="4"/>
        <v>2502.8785773271647</v>
      </c>
      <c r="J62" s="37">
        <f t="shared" si="5"/>
        <v>9.3242558423195678</v>
      </c>
    </row>
    <row r="63" spans="4:10" x14ac:dyDescent="0.2">
      <c r="D63" s="34">
        <v>-10.5</v>
      </c>
      <c r="E63" s="7">
        <f t="shared" si="0"/>
        <v>-6.5447154464999997</v>
      </c>
      <c r="F63" s="7">
        <f t="shared" si="1"/>
        <v>4037.9268292840002</v>
      </c>
      <c r="G63" s="35">
        <v>0</v>
      </c>
      <c r="H63" s="36">
        <f t="shared" si="3"/>
        <v>4037.9268292840002</v>
      </c>
      <c r="I63" s="30">
        <f t="shared" si="4"/>
        <v>2516.8649610906441</v>
      </c>
      <c r="J63" s="37">
        <f t="shared" si="5"/>
        <v>9.3242558423195678</v>
      </c>
    </row>
    <row r="64" spans="4:10" x14ac:dyDescent="0.2">
      <c r="D64" s="34">
        <v>-9</v>
      </c>
      <c r="E64" s="7">
        <f t="shared" si="0"/>
        <v>-5.609756097</v>
      </c>
      <c r="F64" s="7">
        <f t="shared" si="1"/>
        <v>4060.365853672</v>
      </c>
      <c r="G64" s="35">
        <v>0</v>
      </c>
      <c r="H64" s="36">
        <f t="shared" si="3"/>
        <v>4060.365853672</v>
      </c>
      <c r="I64" s="30">
        <f t="shared" si="4"/>
        <v>2530.8513448541235</v>
      </c>
      <c r="J64" s="37">
        <f t="shared" si="5"/>
        <v>9.3242558423195678</v>
      </c>
    </row>
    <row r="65" spans="4:10" x14ac:dyDescent="0.2">
      <c r="D65" s="34">
        <v>-7.5</v>
      </c>
      <c r="E65" s="7">
        <f t="shared" si="0"/>
        <v>-4.6747967475000003</v>
      </c>
      <c r="F65" s="7">
        <f t="shared" si="1"/>
        <v>4082.8048780600002</v>
      </c>
      <c r="G65" s="35">
        <v>0</v>
      </c>
      <c r="H65" s="36">
        <f t="shared" si="3"/>
        <v>4082.8048780600002</v>
      </c>
      <c r="I65" s="30">
        <f t="shared" si="4"/>
        <v>2544.8377286176028</v>
      </c>
      <c r="J65" s="37">
        <f t="shared" si="5"/>
        <v>9.3242558423195678</v>
      </c>
    </row>
    <row r="66" spans="4:10" x14ac:dyDescent="0.2">
      <c r="D66" s="34">
        <v>-6</v>
      </c>
      <c r="E66" s="7">
        <f t="shared" si="0"/>
        <v>-3.7398373979999997</v>
      </c>
      <c r="F66" s="7">
        <f t="shared" si="1"/>
        <v>4105.243902448</v>
      </c>
      <c r="G66" s="35">
        <v>0</v>
      </c>
      <c r="H66" s="36">
        <f t="shared" si="3"/>
        <v>4105.243902448</v>
      </c>
      <c r="I66" s="30">
        <f t="shared" si="4"/>
        <v>2558.8241123810822</v>
      </c>
      <c r="J66" s="37">
        <f t="shared" si="5"/>
        <v>9.3242558423195678</v>
      </c>
    </row>
    <row r="67" spans="4:10" x14ac:dyDescent="0.2">
      <c r="D67" s="34">
        <v>-4.5</v>
      </c>
      <c r="E67" s="7">
        <f t="shared" si="0"/>
        <v>-2.8048780485</v>
      </c>
      <c r="F67" s="7">
        <f t="shared" si="1"/>
        <v>4127.6829268359998</v>
      </c>
      <c r="G67" s="35">
        <v>0</v>
      </c>
      <c r="H67" s="36">
        <f t="shared" si="3"/>
        <v>4127.6829268359998</v>
      </c>
      <c r="I67" s="30">
        <f t="shared" si="4"/>
        <v>2572.8104961445615</v>
      </c>
      <c r="J67" s="37">
        <f t="shared" si="5"/>
        <v>9.3242558423195678</v>
      </c>
    </row>
    <row r="68" spans="4:10" x14ac:dyDescent="0.2">
      <c r="D68" s="34">
        <v>-3</v>
      </c>
      <c r="E68" s="7">
        <f t="shared" si="0"/>
        <v>-1.8699186989999999</v>
      </c>
      <c r="F68" s="7">
        <f t="shared" si="1"/>
        <v>4150.1219512240004</v>
      </c>
      <c r="G68" s="35">
        <v>0</v>
      </c>
      <c r="H68" s="36">
        <f t="shared" si="3"/>
        <v>4150.1219512240004</v>
      </c>
      <c r="I68" s="30">
        <f t="shared" si="4"/>
        <v>2586.7968799080413</v>
      </c>
      <c r="J68" s="37">
        <f t="shared" si="5"/>
        <v>9.3242558423198716</v>
      </c>
    </row>
    <row r="69" spans="4:10" x14ac:dyDescent="0.2">
      <c r="D69" s="34">
        <v>-1.5</v>
      </c>
      <c r="E69" s="7">
        <f t="shared" si="0"/>
        <v>-0.93495934949999993</v>
      </c>
      <c r="F69" s="7">
        <f t="shared" si="1"/>
        <v>4172.5609756120002</v>
      </c>
      <c r="G69" s="35">
        <v>0</v>
      </c>
      <c r="H69" s="36">
        <f t="shared" si="3"/>
        <v>4172.5609756120002</v>
      </c>
      <c r="I69" s="30">
        <f t="shared" si="4"/>
        <v>2600.7832636715207</v>
      </c>
      <c r="J69" s="37">
        <f t="shared" si="5"/>
        <v>9.3242558423195678</v>
      </c>
    </row>
    <row r="70" spans="4:10" x14ac:dyDescent="0.2">
      <c r="D70" s="34">
        <v>0</v>
      </c>
      <c r="E70" s="7">
        <f t="shared" si="0"/>
        <v>0</v>
      </c>
      <c r="F70" s="7">
        <f t="shared" si="1"/>
        <v>4195</v>
      </c>
      <c r="G70" s="35">
        <v>0</v>
      </c>
      <c r="H70" s="36">
        <f t="shared" si="3"/>
        <v>4195</v>
      </c>
      <c r="I70" s="30">
        <f t="shared" si="4"/>
        <v>2614.769647435</v>
      </c>
      <c r="J70" s="37">
        <f t="shared" si="5"/>
        <v>9.3242558423195678</v>
      </c>
    </row>
    <row r="71" spans="4:10" x14ac:dyDescent="0.2">
      <c r="D71" s="34">
        <v>1.5</v>
      </c>
      <c r="E71" s="7">
        <f t="shared" si="0"/>
        <v>0.93495934949999993</v>
      </c>
      <c r="F71" s="7">
        <f>$B$4+E71*$B$3</f>
        <v>4217.4390243879998</v>
      </c>
      <c r="G71" s="35">
        <v>0</v>
      </c>
      <c r="H71" s="36">
        <f>F71+G71</f>
        <v>4217.4390243879998</v>
      </c>
      <c r="I71" s="30">
        <f t="shared" si="4"/>
        <v>2628.7560311984794</v>
      </c>
      <c r="J71" s="37">
        <f t="shared" si="5"/>
        <v>9.3242558423195678</v>
      </c>
    </row>
    <row r="72" spans="4:10" x14ac:dyDescent="0.2">
      <c r="D72" s="34">
        <v>3</v>
      </c>
      <c r="E72" s="7">
        <f t="shared" si="0"/>
        <v>1.8699186989999999</v>
      </c>
      <c r="F72" s="7">
        <f t="shared" si="1"/>
        <v>4239.8780487759996</v>
      </c>
      <c r="G72" s="35">
        <v>0</v>
      </c>
      <c r="H72" s="36">
        <f t="shared" ref="H72:H110" si="6">F72+G72</f>
        <v>4239.8780487759996</v>
      </c>
      <c r="I72" s="30">
        <f t="shared" si="4"/>
        <v>2642.7424149619583</v>
      </c>
      <c r="J72" s="37">
        <f t="shared" si="5"/>
        <v>9.3242558423192659</v>
      </c>
    </row>
    <row r="73" spans="4:10" x14ac:dyDescent="0.2">
      <c r="D73" s="34">
        <v>4.5</v>
      </c>
      <c r="E73" s="7">
        <f t="shared" si="0"/>
        <v>2.8048780485</v>
      </c>
      <c r="F73" s="7">
        <f t="shared" si="1"/>
        <v>4262.3170731640002</v>
      </c>
      <c r="G73" s="35">
        <v>0</v>
      </c>
      <c r="H73" s="36">
        <f t="shared" si="6"/>
        <v>4262.3170731640002</v>
      </c>
      <c r="I73" s="30">
        <f t="shared" si="4"/>
        <v>2656.7287987254385</v>
      </c>
      <c r="J73" s="37">
        <f t="shared" si="5"/>
        <v>9.3242558423201753</v>
      </c>
    </row>
    <row r="74" spans="4:10" x14ac:dyDescent="0.2">
      <c r="D74" s="34">
        <v>6</v>
      </c>
      <c r="E74" s="7">
        <f t="shared" si="0"/>
        <v>3.7398373979999997</v>
      </c>
      <c r="F74" s="7">
        <f t="shared" si="1"/>
        <v>4284.756097552</v>
      </c>
      <c r="G74" s="35">
        <v>0</v>
      </c>
      <c r="H74" s="36">
        <f t="shared" si="6"/>
        <v>4284.756097552</v>
      </c>
      <c r="I74" s="30">
        <f t="shared" si="4"/>
        <v>2670.7151824889174</v>
      </c>
      <c r="J74" s="37">
        <f t="shared" si="5"/>
        <v>9.3242558423192659</v>
      </c>
    </row>
    <row r="75" spans="4:10" x14ac:dyDescent="0.2">
      <c r="D75" s="34">
        <v>7.5</v>
      </c>
      <c r="E75" s="7">
        <f t="shared" ref="E75:E110" si="7">D75*$B$5</f>
        <v>4.6747967475000003</v>
      </c>
      <c r="F75" s="7">
        <f t="shared" ref="F75:F110" si="8">$B$4+E75*$B$3</f>
        <v>4307.1951219399998</v>
      </c>
      <c r="G75" s="35">
        <v>0</v>
      </c>
      <c r="H75" s="36">
        <f t="shared" si="6"/>
        <v>4307.1951219399998</v>
      </c>
      <c r="I75" s="30">
        <f t="shared" ref="I75:I110" si="9">H75*$B$5</f>
        <v>2684.7015662523968</v>
      </c>
      <c r="J75" s="37">
        <f t="shared" si="5"/>
        <v>9.3242558423195678</v>
      </c>
    </row>
    <row r="76" spans="4:10" x14ac:dyDescent="0.2">
      <c r="D76" s="34">
        <v>9</v>
      </c>
      <c r="E76" s="7">
        <f t="shared" si="7"/>
        <v>5.609756097</v>
      </c>
      <c r="F76" s="7">
        <f t="shared" si="8"/>
        <v>4329.6341463279996</v>
      </c>
      <c r="G76" s="35">
        <v>0</v>
      </c>
      <c r="H76" s="36">
        <f t="shared" si="6"/>
        <v>4329.6341463279996</v>
      </c>
      <c r="I76" s="30">
        <f t="shared" si="9"/>
        <v>2698.6879500158761</v>
      </c>
      <c r="J76" s="37">
        <f t="shared" ref="J76:J110" si="10">(I76-I75)/(D76-D75)</f>
        <v>9.3242558423195678</v>
      </c>
    </row>
    <row r="77" spans="4:10" x14ac:dyDescent="0.2">
      <c r="D77" s="34">
        <v>10.5</v>
      </c>
      <c r="E77" s="7">
        <f t="shared" si="7"/>
        <v>6.5447154464999997</v>
      </c>
      <c r="F77" s="7">
        <f t="shared" si="8"/>
        <v>4352.0731707160003</v>
      </c>
      <c r="G77" s="35">
        <v>0</v>
      </c>
      <c r="H77" s="36">
        <f t="shared" si="6"/>
        <v>4352.0731707160003</v>
      </c>
      <c r="I77" s="30">
        <f t="shared" si="9"/>
        <v>2712.6743337793559</v>
      </c>
      <c r="J77" s="37">
        <f t="shared" si="10"/>
        <v>9.3242558423198716</v>
      </c>
    </row>
    <row r="78" spans="4:10" x14ac:dyDescent="0.2">
      <c r="D78" s="34">
        <v>12</v>
      </c>
      <c r="E78" s="7">
        <f t="shared" si="7"/>
        <v>7.4796747959999994</v>
      </c>
      <c r="F78" s="7">
        <f t="shared" si="8"/>
        <v>4374.5121951040001</v>
      </c>
      <c r="G78" s="35">
        <v>0</v>
      </c>
      <c r="H78" s="36">
        <f t="shared" si="6"/>
        <v>4374.5121951040001</v>
      </c>
      <c r="I78" s="30">
        <f t="shared" si="9"/>
        <v>2726.6607175428353</v>
      </c>
      <c r="J78" s="37">
        <f t="shared" si="10"/>
        <v>9.3242558423195678</v>
      </c>
    </row>
    <row r="79" spans="4:10" x14ac:dyDescent="0.2">
      <c r="D79" s="34">
        <v>13.5</v>
      </c>
      <c r="E79" s="7">
        <f t="shared" si="7"/>
        <v>8.4146341454999991</v>
      </c>
      <c r="F79" s="7">
        <f t="shared" si="8"/>
        <v>4396.9512194919998</v>
      </c>
      <c r="G79" s="35">
        <v>0</v>
      </c>
      <c r="H79" s="36">
        <f t="shared" si="6"/>
        <v>4396.9512194919998</v>
      </c>
      <c r="I79" s="30">
        <f t="shared" si="9"/>
        <v>2740.6471013063147</v>
      </c>
      <c r="J79" s="37">
        <f t="shared" si="10"/>
        <v>9.3242558423195678</v>
      </c>
    </row>
    <row r="80" spans="4:10" x14ac:dyDescent="0.2">
      <c r="D80" s="34">
        <v>15</v>
      </c>
      <c r="E80" s="7">
        <f t="shared" si="7"/>
        <v>9.3495934950000006</v>
      </c>
      <c r="F80" s="7">
        <f t="shared" si="8"/>
        <v>4419.3902438799996</v>
      </c>
      <c r="G80" s="35">
        <v>0</v>
      </c>
      <c r="H80" s="36">
        <f t="shared" si="6"/>
        <v>4419.3902438799996</v>
      </c>
      <c r="I80" s="30">
        <f t="shared" si="9"/>
        <v>2754.633485069794</v>
      </c>
      <c r="J80" s="37">
        <f t="shared" si="10"/>
        <v>9.3242558423195678</v>
      </c>
    </row>
    <row r="81" spans="4:10" x14ac:dyDescent="0.2">
      <c r="D81" s="34">
        <v>16.5</v>
      </c>
      <c r="E81" s="7">
        <f t="shared" si="7"/>
        <v>10.2845528445</v>
      </c>
      <c r="F81" s="7">
        <f t="shared" si="8"/>
        <v>4441.8292682680003</v>
      </c>
      <c r="G81" s="35">
        <v>0</v>
      </c>
      <c r="H81" s="36">
        <f t="shared" si="6"/>
        <v>4441.8292682680003</v>
      </c>
      <c r="I81" s="30">
        <f t="shared" si="9"/>
        <v>2768.6198688332738</v>
      </c>
      <c r="J81" s="37">
        <f t="shared" si="10"/>
        <v>9.3242558423198716</v>
      </c>
    </row>
    <row r="82" spans="4:10" x14ac:dyDescent="0.2">
      <c r="D82" s="34">
        <v>18</v>
      </c>
      <c r="E82" s="7">
        <f t="shared" si="7"/>
        <v>11.219512194</v>
      </c>
      <c r="F82" s="7">
        <f t="shared" si="8"/>
        <v>4464.2682926560001</v>
      </c>
      <c r="G82" s="35">
        <v>0</v>
      </c>
      <c r="H82" s="36">
        <f t="shared" si="6"/>
        <v>4464.2682926560001</v>
      </c>
      <c r="I82" s="30">
        <f t="shared" si="9"/>
        <v>2782.6062525967527</v>
      </c>
      <c r="J82" s="37">
        <f t="shared" si="10"/>
        <v>9.3242558423192659</v>
      </c>
    </row>
    <row r="83" spans="4:10" x14ac:dyDescent="0.2">
      <c r="D83" s="34">
        <v>19.5</v>
      </c>
      <c r="E83" s="7">
        <f t="shared" si="7"/>
        <v>12.1544715435</v>
      </c>
      <c r="F83" s="7">
        <f t="shared" si="8"/>
        <v>4486.7073170439999</v>
      </c>
      <c r="G83" s="35">
        <v>0</v>
      </c>
      <c r="H83" s="36">
        <f t="shared" si="6"/>
        <v>4486.7073170439999</v>
      </c>
      <c r="I83" s="30">
        <f t="shared" si="9"/>
        <v>2796.5926363602321</v>
      </c>
      <c r="J83" s="37">
        <f t="shared" si="10"/>
        <v>9.3242558423195678</v>
      </c>
    </row>
    <row r="84" spans="4:10" x14ac:dyDescent="0.2">
      <c r="D84" s="34">
        <v>21</v>
      </c>
      <c r="E84" s="7">
        <f t="shared" si="7"/>
        <v>13.089430892999999</v>
      </c>
      <c r="F84" s="7">
        <f t="shared" si="8"/>
        <v>4509.1463414319996</v>
      </c>
      <c r="G84" s="35">
        <v>0</v>
      </c>
      <c r="H84" s="36">
        <f t="shared" si="6"/>
        <v>4509.1463414319996</v>
      </c>
      <c r="I84" s="30">
        <f t="shared" si="9"/>
        <v>2810.5790201237114</v>
      </c>
      <c r="J84" s="37">
        <f t="shared" si="10"/>
        <v>9.3242558423195678</v>
      </c>
    </row>
    <row r="85" spans="4:10" x14ac:dyDescent="0.2">
      <c r="D85" s="34">
        <v>22.5</v>
      </c>
      <c r="E85" s="7">
        <f t="shared" si="7"/>
        <v>14.024390242499999</v>
      </c>
      <c r="F85" s="7">
        <f t="shared" si="8"/>
        <v>4531.5853658200003</v>
      </c>
      <c r="G85" s="35">
        <v>0</v>
      </c>
      <c r="H85" s="36">
        <f t="shared" si="6"/>
        <v>4531.5853658200003</v>
      </c>
      <c r="I85" s="30">
        <f t="shared" si="9"/>
        <v>2824.5654038871912</v>
      </c>
      <c r="J85" s="37">
        <f t="shared" si="10"/>
        <v>9.3242558423198716</v>
      </c>
    </row>
    <row r="86" spans="4:10" x14ac:dyDescent="0.2">
      <c r="D86" s="34">
        <v>24</v>
      </c>
      <c r="E86" s="7">
        <f t="shared" si="7"/>
        <v>14.959349591999999</v>
      </c>
      <c r="F86" s="7">
        <f t="shared" si="8"/>
        <v>4554.0243902080001</v>
      </c>
      <c r="G86" s="35">
        <v>0</v>
      </c>
      <c r="H86" s="36">
        <f t="shared" si="6"/>
        <v>4554.0243902080001</v>
      </c>
      <c r="I86" s="30">
        <f t="shared" si="9"/>
        <v>2838.5517876506706</v>
      </c>
      <c r="J86" s="37">
        <f t="shared" si="10"/>
        <v>9.3242558423195678</v>
      </c>
    </row>
    <row r="87" spans="4:10" x14ac:dyDescent="0.2">
      <c r="D87" s="34">
        <v>25.5</v>
      </c>
      <c r="E87" s="7">
        <f t="shared" si="7"/>
        <v>15.8943089415</v>
      </c>
      <c r="F87" s="7">
        <f t="shared" si="8"/>
        <v>4576.4634145959999</v>
      </c>
      <c r="G87" s="35">
        <v>0</v>
      </c>
      <c r="H87" s="36">
        <f t="shared" si="6"/>
        <v>4576.4634145959999</v>
      </c>
      <c r="I87" s="30">
        <f t="shared" si="9"/>
        <v>2852.5381714141499</v>
      </c>
      <c r="J87" s="37">
        <f t="shared" si="10"/>
        <v>9.3242558423195678</v>
      </c>
    </row>
    <row r="88" spans="4:10" x14ac:dyDescent="0.2">
      <c r="D88" s="34">
        <v>27</v>
      </c>
      <c r="E88" s="7">
        <f t="shared" si="7"/>
        <v>16.829268290999998</v>
      </c>
      <c r="F88" s="7">
        <f t="shared" si="8"/>
        <v>4598.9024389839997</v>
      </c>
      <c r="G88" s="35">
        <v>0</v>
      </c>
      <c r="H88" s="36">
        <f t="shared" si="6"/>
        <v>4598.9024389839997</v>
      </c>
      <c r="I88" s="30">
        <f t="shared" si="9"/>
        <v>2866.5245551776293</v>
      </c>
      <c r="J88" s="37">
        <f t="shared" si="10"/>
        <v>9.3242558423195678</v>
      </c>
    </row>
    <row r="89" spans="4:10" x14ac:dyDescent="0.2">
      <c r="D89" s="34">
        <v>28.5</v>
      </c>
      <c r="E89" s="7">
        <f t="shared" si="7"/>
        <v>17.7642276405</v>
      </c>
      <c r="F89" s="7">
        <f t="shared" si="8"/>
        <v>4621.3414633720004</v>
      </c>
      <c r="G89" s="35">
        <v>0</v>
      </c>
      <c r="H89" s="36">
        <f t="shared" si="6"/>
        <v>4621.3414633720004</v>
      </c>
      <c r="I89" s="30">
        <f t="shared" si="9"/>
        <v>2880.5109389411091</v>
      </c>
      <c r="J89" s="37">
        <f t="shared" si="10"/>
        <v>9.3242558423198716</v>
      </c>
    </row>
    <row r="90" spans="4:10" x14ac:dyDescent="0.2">
      <c r="D90" s="34">
        <v>30</v>
      </c>
      <c r="E90" s="7">
        <f t="shared" si="7"/>
        <v>18.699186990000001</v>
      </c>
      <c r="F90" s="7">
        <f t="shared" si="8"/>
        <v>4643.7804877600001</v>
      </c>
      <c r="G90" s="35">
        <v>0</v>
      </c>
      <c r="H90" s="36">
        <f t="shared" si="6"/>
        <v>4643.7804877600001</v>
      </c>
      <c r="I90" s="30">
        <f t="shared" si="9"/>
        <v>2894.4973227045884</v>
      </c>
      <c r="J90" s="37">
        <f t="shared" si="10"/>
        <v>9.3242558423195678</v>
      </c>
    </row>
    <row r="91" spans="4:10" x14ac:dyDescent="0.2">
      <c r="D91" s="34">
        <v>31.5</v>
      </c>
      <c r="E91" s="7">
        <f t="shared" si="7"/>
        <v>19.634146339499999</v>
      </c>
      <c r="F91" s="7">
        <f t="shared" si="8"/>
        <v>4666.2195121479999</v>
      </c>
      <c r="G91" s="35">
        <v>0</v>
      </c>
      <c r="H91" s="36">
        <f t="shared" si="6"/>
        <v>4666.2195121479999</v>
      </c>
      <c r="I91" s="30">
        <f t="shared" si="9"/>
        <v>2908.4837064680673</v>
      </c>
      <c r="J91" s="37">
        <f t="shared" si="10"/>
        <v>9.3242558423192659</v>
      </c>
    </row>
    <row r="92" spans="4:10" x14ac:dyDescent="0.2">
      <c r="D92" s="34">
        <v>33</v>
      </c>
      <c r="E92" s="7">
        <f t="shared" si="7"/>
        <v>20.569105689000001</v>
      </c>
      <c r="F92" s="7">
        <f t="shared" si="8"/>
        <v>4688.6585365359997</v>
      </c>
      <c r="G92" s="35">
        <v>0</v>
      </c>
      <c r="H92" s="36">
        <f t="shared" si="6"/>
        <v>4688.6585365359997</v>
      </c>
      <c r="I92" s="30">
        <f t="shared" si="9"/>
        <v>2922.4700902315467</v>
      </c>
      <c r="J92" s="37">
        <f t="shared" si="10"/>
        <v>9.3242558423195678</v>
      </c>
    </row>
    <row r="93" spans="4:10" x14ac:dyDescent="0.2">
      <c r="D93" s="34">
        <v>34.5</v>
      </c>
      <c r="E93" s="7">
        <f t="shared" si="7"/>
        <v>21.504065038499999</v>
      </c>
      <c r="F93" s="7">
        <f t="shared" si="8"/>
        <v>4711.0975609239995</v>
      </c>
      <c r="G93" s="35">
        <v>0</v>
      </c>
      <c r="H93" s="36">
        <f t="shared" si="6"/>
        <v>4711.0975609239995</v>
      </c>
      <c r="I93" s="30">
        <f t="shared" si="9"/>
        <v>2936.456473995026</v>
      </c>
      <c r="J93" s="37">
        <f t="shared" si="10"/>
        <v>9.3242558423195678</v>
      </c>
    </row>
    <row r="94" spans="4:10" x14ac:dyDescent="0.2">
      <c r="D94" s="38">
        <v>36</v>
      </c>
      <c r="E94" s="39">
        <f t="shared" si="7"/>
        <v>22.439024388</v>
      </c>
      <c r="F94" s="39">
        <f t="shared" si="8"/>
        <v>4733.5365853120002</v>
      </c>
      <c r="G94" s="39">
        <f t="shared" ref="G94:G109" si="11">$B$14*(E94-$B$12)^2</f>
        <v>1.7951219510399654</v>
      </c>
      <c r="H94" s="40">
        <f t="shared" si="6"/>
        <v>4735.3317072630398</v>
      </c>
      <c r="I94" s="40">
        <f t="shared" si="9"/>
        <v>2951.5617684595841</v>
      </c>
      <c r="J94" s="33">
        <f t="shared" si="10"/>
        <v>10.070196309705352</v>
      </c>
    </row>
    <row r="95" spans="4:10" x14ac:dyDescent="0.2">
      <c r="D95" s="38">
        <v>37.5</v>
      </c>
      <c r="E95" s="39">
        <f t="shared" si="7"/>
        <v>23.373983737499998</v>
      </c>
      <c r="F95" s="39">
        <f t="shared" si="8"/>
        <v>4755.9756096999999</v>
      </c>
      <c r="G95" s="39">
        <f t="shared" si="11"/>
        <v>11.219512193999886</v>
      </c>
      <c r="H95" s="40">
        <f t="shared" si="6"/>
        <v>4767.1951218939994</v>
      </c>
      <c r="I95" s="40">
        <f t="shared" si="9"/>
        <v>2971.4224334037244</v>
      </c>
      <c r="J95" s="33">
        <f t="shared" si="10"/>
        <v>13.240443296093568</v>
      </c>
    </row>
    <row r="96" spans="4:10" x14ac:dyDescent="0.2">
      <c r="D96" s="38">
        <v>39</v>
      </c>
      <c r="E96" s="39">
        <f t="shared" si="7"/>
        <v>24.308943086999999</v>
      </c>
      <c r="F96" s="39">
        <f t="shared" si="8"/>
        <v>4778.4146340879997</v>
      </c>
      <c r="G96" s="39">
        <f t="shared" si="11"/>
        <v>28.721951216639855</v>
      </c>
      <c r="H96" s="40">
        <f t="shared" si="6"/>
        <v>4807.13658530464</v>
      </c>
      <c r="I96" s="40">
        <f t="shared" si="9"/>
        <v>2996.3181965027184</v>
      </c>
      <c r="J96" s="33">
        <f t="shared" si="10"/>
        <v>16.597175399329291</v>
      </c>
    </row>
    <row r="97" spans="4:10" x14ac:dyDescent="0.2">
      <c r="D97" s="38">
        <v>40.5</v>
      </c>
      <c r="E97" s="39">
        <f t="shared" si="7"/>
        <v>25.243902436500001</v>
      </c>
      <c r="F97" s="39">
        <f t="shared" si="8"/>
        <v>4800.8536584760004</v>
      </c>
      <c r="G97" s="39">
        <f t="shared" si="11"/>
        <v>54.302439018959859</v>
      </c>
      <c r="H97" s="40">
        <f t="shared" si="6"/>
        <v>4855.1560974949607</v>
      </c>
      <c r="I97" s="40">
        <f t="shared" si="9"/>
        <v>3026.2490577565645</v>
      </c>
      <c r="J97" s="33">
        <f t="shared" si="10"/>
        <v>19.953907502564107</v>
      </c>
    </row>
    <row r="98" spans="4:10" x14ac:dyDescent="0.2">
      <c r="D98" s="38">
        <v>42</v>
      </c>
      <c r="E98" s="39">
        <f t="shared" si="7"/>
        <v>26.178861785999999</v>
      </c>
      <c r="F98" s="39">
        <f t="shared" si="8"/>
        <v>4823.2926828640002</v>
      </c>
      <c r="G98" s="39">
        <f t="shared" si="11"/>
        <v>87.960975600959728</v>
      </c>
      <c r="H98" s="40">
        <f t="shared" si="6"/>
        <v>4911.2536584649597</v>
      </c>
      <c r="I98" s="40">
        <f t="shared" si="9"/>
        <v>3061.2150171652625</v>
      </c>
      <c r="J98" s="33">
        <f t="shared" si="10"/>
        <v>23.310639605798617</v>
      </c>
    </row>
    <row r="99" spans="4:10" x14ac:dyDescent="0.2">
      <c r="D99" s="38">
        <v>43.5</v>
      </c>
      <c r="E99" s="39">
        <f t="shared" si="7"/>
        <v>27.1138211355</v>
      </c>
      <c r="F99" s="39">
        <f t="shared" si="8"/>
        <v>4845.731707252</v>
      </c>
      <c r="G99" s="39">
        <f t="shared" si="11"/>
        <v>129.69756096263976</v>
      </c>
      <c r="H99" s="40">
        <f t="shared" si="6"/>
        <v>4975.4292682146397</v>
      </c>
      <c r="I99" s="40">
        <f t="shared" si="9"/>
        <v>3101.2160747288135</v>
      </c>
      <c r="J99" s="33">
        <f t="shared" si="10"/>
        <v>26.66737170903404</v>
      </c>
    </row>
    <row r="100" spans="4:10" x14ac:dyDescent="0.2">
      <c r="D100" s="38">
        <v>45</v>
      </c>
      <c r="E100" s="39">
        <f t="shared" si="7"/>
        <v>28.048780484999998</v>
      </c>
      <c r="F100" s="39">
        <f t="shared" si="8"/>
        <v>4868.1707316399998</v>
      </c>
      <c r="G100" s="39">
        <f t="shared" si="11"/>
        <v>179.51219510399963</v>
      </c>
      <c r="H100" s="40">
        <f t="shared" si="6"/>
        <v>5047.6829267439998</v>
      </c>
      <c r="I100" s="40">
        <f t="shared" si="9"/>
        <v>3146.2522304472172</v>
      </c>
      <c r="J100" s="33">
        <f t="shared" si="10"/>
        <v>30.024103812269157</v>
      </c>
    </row>
    <row r="101" spans="4:10" x14ac:dyDescent="0.2">
      <c r="D101" s="38">
        <v>46.5</v>
      </c>
      <c r="E101" s="39">
        <f t="shared" si="7"/>
        <v>28.9837398345</v>
      </c>
      <c r="F101" s="39">
        <f t="shared" si="8"/>
        <v>4890.6097560279995</v>
      </c>
      <c r="G101" s="39">
        <f t="shared" si="11"/>
        <v>237.40487802503964</v>
      </c>
      <c r="H101" s="40">
        <f t="shared" si="6"/>
        <v>5128.0146340530391</v>
      </c>
      <c r="I101" s="40">
        <f t="shared" si="9"/>
        <v>3196.3234843204732</v>
      </c>
      <c r="J101" s="33">
        <f t="shared" si="10"/>
        <v>33.380835915503972</v>
      </c>
    </row>
    <row r="102" spans="4:10" x14ac:dyDescent="0.2">
      <c r="D102" s="38">
        <v>48</v>
      </c>
      <c r="E102" s="39">
        <f t="shared" si="7"/>
        <v>29.918699183999998</v>
      </c>
      <c r="F102" s="39">
        <f t="shared" si="8"/>
        <v>4913.0487804160002</v>
      </c>
      <c r="G102" s="39">
        <f t="shared" si="11"/>
        <v>303.37560972575949</v>
      </c>
      <c r="H102" s="40">
        <f t="shared" si="6"/>
        <v>5216.4243901417594</v>
      </c>
      <c r="I102" s="40">
        <f t="shared" si="9"/>
        <v>3251.4298363485823</v>
      </c>
      <c r="J102" s="33">
        <f t="shared" si="10"/>
        <v>36.737568018739388</v>
      </c>
    </row>
    <row r="103" spans="4:10" x14ac:dyDescent="0.2">
      <c r="D103" s="38">
        <v>49.5</v>
      </c>
      <c r="E103" s="39">
        <f t="shared" si="7"/>
        <v>30.853658533499999</v>
      </c>
      <c r="F103" s="39">
        <f t="shared" si="8"/>
        <v>4935.487804804</v>
      </c>
      <c r="G103" s="39">
        <f t="shared" si="11"/>
        <v>377.42439020615956</v>
      </c>
      <c r="H103" s="40">
        <f t="shared" si="6"/>
        <v>5312.9121950101598</v>
      </c>
      <c r="I103" s="40">
        <f t="shared" si="9"/>
        <v>3311.571286531544</v>
      </c>
      <c r="J103" s="33">
        <f t="shared" si="10"/>
        <v>40.094300121974506</v>
      </c>
    </row>
    <row r="104" spans="4:10" x14ac:dyDescent="0.2">
      <c r="D104" s="38">
        <v>51</v>
      </c>
      <c r="E104" s="39">
        <f t="shared" si="7"/>
        <v>31.788617883000001</v>
      </c>
      <c r="F104" s="39">
        <f t="shared" si="8"/>
        <v>4957.9268291919998</v>
      </c>
      <c r="G104" s="39">
        <f t="shared" si="11"/>
        <v>459.55121946623967</v>
      </c>
      <c r="H104" s="40">
        <f t="shared" si="6"/>
        <v>5417.4780486582395</v>
      </c>
      <c r="I104" s="40">
        <f t="shared" si="9"/>
        <v>3376.747834869358</v>
      </c>
      <c r="J104" s="33">
        <f t="shared" si="10"/>
        <v>43.451032225209325</v>
      </c>
    </row>
    <row r="105" spans="4:10" x14ac:dyDescent="0.2">
      <c r="D105" s="38">
        <v>52.5</v>
      </c>
      <c r="E105" s="39">
        <f t="shared" si="7"/>
        <v>32.723577232499999</v>
      </c>
      <c r="F105" s="39">
        <f t="shared" si="8"/>
        <v>4980.3658535800005</v>
      </c>
      <c r="G105" s="39">
        <f t="shared" si="11"/>
        <v>549.75609750599949</v>
      </c>
      <c r="H105" s="40">
        <f t="shared" si="6"/>
        <v>5530.1219510860001</v>
      </c>
      <c r="I105" s="40">
        <f t="shared" si="9"/>
        <v>3446.9594813620247</v>
      </c>
      <c r="J105" s="33">
        <f t="shared" si="10"/>
        <v>46.807764328444442</v>
      </c>
    </row>
    <row r="106" spans="4:10" x14ac:dyDescent="0.2">
      <c r="D106" s="38">
        <v>54</v>
      </c>
      <c r="E106" s="39">
        <f t="shared" si="7"/>
        <v>33.658536581999996</v>
      </c>
      <c r="F106" s="39">
        <f t="shared" si="8"/>
        <v>5002.8048779680003</v>
      </c>
      <c r="G106" s="39">
        <f t="shared" si="11"/>
        <v>648.0390243254393</v>
      </c>
      <c r="H106" s="40">
        <f t="shared" si="6"/>
        <v>5650.8439022934399</v>
      </c>
      <c r="I106" s="40">
        <f t="shared" si="9"/>
        <v>3522.206226009544</v>
      </c>
      <c r="J106" s="33">
        <f t="shared" si="10"/>
        <v>50.164496431679559</v>
      </c>
    </row>
    <row r="107" spans="4:10" x14ac:dyDescent="0.2">
      <c r="D107" s="38">
        <v>55.5</v>
      </c>
      <c r="E107" s="39">
        <f t="shared" si="7"/>
        <v>34.593495931500001</v>
      </c>
      <c r="F107" s="39">
        <f t="shared" si="8"/>
        <v>5025.243902356</v>
      </c>
      <c r="G107" s="39">
        <f t="shared" si="11"/>
        <v>754.39999992455967</v>
      </c>
      <c r="H107" s="40">
        <f t="shared" si="6"/>
        <v>5779.6439022805598</v>
      </c>
      <c r="I107" s="40">
        <f t="shared" si="9"/>
        <v>3602.4880688119156</v>
      </c>
      <c r="J107" s="33">
        <f t="shared" si="10"/>
        <v>53.521228534914371</v>
      </c>
    </row>
    <row r="108" spans="4:10" x14ac:dyDescent="0.2">
      <c r="D108" s="38">
        <v>57</v>
      </c>
      <c r="E108" s="39">
        <f t="shared" si="7"/>
        <v>35.528455280999999</v>
      </c>
      <c r="F108" s="39">
        <f t="shared" si="8"/>
        <v>5047.6829267439998</v>
      </c>
      <c r="G108" s="39">
        <f t="shared" si="11"/>
        <v>868.83902430335945</v>
      </c>
      <c r="H108" s="40">
        <f t="shared" si="6"/>
        <v>5916.5219510473589</v>
      </c>
      <c r="I108" s="40">
        <f t="shared" si="9"/>
        <v>3687.8050097691398</v>
      </c>
      <c r="J108" s="33">
        <f t="shared" si="10"/>
        <v>56.877960638149489</v>
      </c>
    </row>
    <row r="109" spans="4:10" x14ac:dyDescent="0.2">
      <c r="D109" s="38">
        <v>58.5</v>
      </c>
      <c r="E109" s="39">
        <f t="shared" si="7"/>
        <v>36.463414630499997</v>
      </c>
      <c r="F109" s="39">
        <f t="shared" si="8"/>
        <v>5070.1219511319996</v>
      </c>
      <c r="G109" s="39">
        <f t="shared" si="11"/>
        <v>991.35609746183911</v>
      </c>
      <c r="H109" s="40">
        <f t="shared" si="6"/>
        <v>6061.478048593839</v>
      </c>
      <c r="I109" s="40">
        <f t="shared" si="9"/>
        <v>3778.1570488812167</v>
      </c>
      <c r="J109" s="33">
        <f t="shared" si="10"/>
        <v>60.234692741384606</v>
      </c>
    </row>
    <row r="110" spans="4:10" x14ac:dyDescent="0.2">
      <c r="D110" s="38">
        <v>60</v>
      </c>
      <c r="E110" s="39">
        <f t="shared" si="7"/>
        <v>37.398373980000002</v>
      </c>
      <c r="F110" s="39">
        <f t="shared" si="8"/>
        <v>5092.5609755200003</v>
      </c>
      <c r="G110" s="39">
        <f>$B$14*(E110-$B$12)^2</f>
        <v>1121.9512193999999</v>
      </c>
      <c r="H110" s="40">
        <f t="shared" si="6"/>
        <v>6214.5121949200002</v>
      </c>
      <c r="I110" s="40">
        <f t="shared" si="9"/>
        <v>3873.5441861481468</v>
      </c>
      <c r="J110" s="33">
        <f t="shared" si="10"/>
        <v>63.591424844620029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 Points</vt:lpstr>
      <vt:lpstr>Part 1</vt:lpstr>
      <vt:lpstr>Part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 NICCOLO'</dc:creator>
  <cp:lastModifiedBy>Microsoft Office User</cp:lastModifiedBy>
  <dcterms:created xsi:type="dcterms:W3CDTF">2017-11-13T11:23:23Z</dcterms:created>
  <dcterms:modified xsi:type="dcterms:W3CDTF">2017-12-02T16:35:03Z</dcterms:modified>
</cp:coreProperties>
</file>