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Roopa\Downloads\"/>
    </mc:Choice>
  </mc:AlternateContent>
  <xr:revisionPtr revIDLastSave="0" documentId="13_ncr:1_{F8482CB8-DACA-47E1-A801-25629B6B89B7}" xr6:coauthVersionLast="47" xr6:coauthVersionMax="47" xr10:uidLastSave="{00000000-0000-0000-0000-000000000000}"/>
  <bookViews>
    <workbookView xWindow="-120" yWindow="-120" windowWidth="20730" windowHeight="11040" xr2:uid="{0FF2BC7E-4F18-40EC-9BC4-CF6DC5931B47}"/>
  </bookViews>
  <sheets>
    <sheet name="Expected Valuation of Whats App" sheetId="1" r:id="rId1"/>
  </sheets>
  <externalReferences>
    <externalReference r:id="rId2"/>
    <externalReference r:id="rId3"/>
    <externalReference r:id="rId4"/>
    <externalReference r:id="rId5"/>
    <externalReference r:id="rId6"/>
    <externalReference r:id="rId7"/>
    <externalReference r:id="rId8"/>
  </externalReferences>
  <definedNames>
    <definedName name="aa">#REF!</definedName>
    <definedName name="abc">#REF!</definedName>
    <definedName name="Apr">'[1]Intersector Operator'!$C$11:$G$11</definedName>
    <definedName name="BoomName">[1]VLOOKUP!$B$31:$B$39</definedName>
    <definedName name="CCF">#REF!</definedName>
    <definedName name="CCFNew">#REF!</definedName>
    <definedName name="Costs_per_Unit">#REF!</definedName>
    <definedName name="Cover">#REF!</definedName>
    <definedName name="Cover_Page">'[2]Intersector Operator'!$C$11:$G$11</definedName>
    <definedName name="_xlnm.Criteria">'[3]Any-Column Lookup'!#REF!</definedName>
    <definedName name="_xlnm.Database">#REF!</definedName>
    <definedName name="Dept03">'[1]Intersector Operator'!$E$8:$E$19</definedName>
    <definedName name="Dept04">'[1]Intersector Operator'!$F$8:$F$19</definedName>
    <definedName name="Fac">#REF!</definedName>
    <definedName name="FebSales">#REF!</definedName>
    <definedName name="iemr">#REF!</definedName>
    <definedName name="JanSales">#REF!</definedName>
    <definedName name="k">[0]!p</definedName>
    <definedName name="MarSales">#REF!</definedName>
    <definedName name="Max_CFA">#REF!</definedName>
    <definedName name="Max_FRMPRM">#REF!</definedName>
    <definedName name="May">'[1]Intersector Operator'!$C$12:$G$12</definedName>
    <definedName name="NAME">[1]Table1!$A$1:$B$4</definedName>
    <definedName name="NFB">#REF!</definedName>
    <definedName name="p">INDEX(#REF!,MATCH(#REF!,#REF!,0),1)</definedName>
    <definedName name="Pristine_Course">#REF!</definedName>
    <definedName name="Pristine_Month">'[4]D-I'!$K$3:$K$5</definedName>
    <definedName name="Pristine_product">'[5]D-I'!$I$3:$I$6</definedName>
    <definedName name="pristine_region">'[5]D-I'!$G$3:$G$7</definedName>
    <definedName name="product">#REF!</definedName>
    <definedName name="Prov">#REF!</definedName>
    <definedName name="RAROC">#REF!</definedName>
    <definedName name="Rating">#REF!</definedName>
    <definedName name="region">#REF!</definedName>
    <definedName name="RR">#REF!</definedName>
    <definedName name="RW">#REF!</definedName>
    <definedName name="ss">#REF!</definedName>
    <definedName name="Tax">[1]VLOOKUP!$I$70:$M$77</definedName>
    <definedName name="Tenor">#REF!</definedName>
    <definedName name="test">'[6]Scroll Bars and Spinners'!#REF!</definedName>
    <definedName name="TL">#REF!</definedName>
    <definedName name="Total_Costs">'[7]Break Even (Solver)'!$B$10:$C$10</definedName>
    <definedName name="Total_Revenue">#REF!</definedName>
    <definedName name="valuevx">42.314159</definedName>
    <definedName name="WC">#REF!</definedName>
    <definedName name="WCFB">#REF!</definedName>
  </definedNames>
  <calcPr calcId="191029" iterate="1"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9" i="1" l="1"/>
  <c r="E33" i="1"/>
  <c r="E34" i="1"/>
  <c r="E35" i="1"/>
  <c r="E36" i="1"/>
  <c r="E37" i="1"/>
  <c r="D33" i="1"/>
  <c r="E38" i="1"/>
  <c r="E39" i="1"/>
  <c r="E40" i="1"/>
  <c r="E27" i="1"/>
  <c r="E44" i="1"/>
  <c r="F29" i="1"/>
  <c r="F31" i="1"/>
  <c r="F32" i="1"/>
  <c r="F33" i="1"/>
  <c r="F34" i="1"/>
  <c r="F35" i="1"/>
  <c r="F36" i="1"/>
  <c r="F37" i="1"/>
  <c r="F38" i="1"/>
  <c r="F39" i="1"/>
  <c r="F40" i="1"/>
  <c r="F27" i="1"/>
  <c r="F44" i="1"/>
  <c r="G29" i="1"/>
  <c r="G31" i="1"/>
  <c r="G32" i="1"/>
  <c r="G33" i="1"/>
  <c r="G34" i="1"/>
  <c r="G35" i="1"/>
  <c r="G36" i="1"/>
  <c r="G37" i="1"/>
  <c r="G38" i="1"/>
  <c r="G39" i="1"/>
  <c r="G40" i="1"/>
  <c r="G27" i="1"/>
  <c r="G44" i="1"/>
  <c r="H29" i="1"/>
  <c r="H31" i="1"/>
  <c r="H32" i="1"/>
  <c r="H33" i="1"/>
  <c r="H34" i="1"/>
  <c r="H35" i="1"/>
  <c r="H36" i="1"/>
  <c r="H37" i="1"/>
  <c r="H38" i="1"/>
  <c r="H39" i="1"/>
  <c r="H40" i="1"/>
  <c r="H27" i="1"/>
  <c r="H44" i="1"/>
  <c r="I29" i="1"/>
  <c r="I31" i="1"/>
  <c r="I32" i="1"/>
  <c r="I33" i="1"/>
  <c r="I34" i="1"/>
  <c r="I35" i="1"/>
  <c r="I36" i="1"/>
  <c r="I37" i="1"/>
  <c r="I38" i="1"/>
  <c r="I39" i="1"/>
  <c r="I40" i="1"/>
  <c r="I27" i="1"/>
  <c r="I44" i="1"/>
  <c r="I43" i="1"/>
  <c r="I45" i="1"/>
  <c r="D46" i="1"/>
  <c r="D47" i="1"/>
  <c r="D49" i="1"/>
  <c r="D51" i="1"/>
  <c r="F28" i="1"/>
  <c r="G28" i="1"/>
  <c r="H28" i="1"/>
  <c r="I28" i="1"/>
</calcChain>
</file>

<file path=xl/sharedStrings.xml><?xml version="1.0" encoding="utf-8"?>
<sst xmlns="http://schemas.openxmlformats.org/spreadsheetml/2006/main" count="46" uniqueCount="35">
  <si>
    <t>Sl. No.</t>
  </si>
  <si>
    <t>Parameter</t>
  </si>
  <si>
    <t>Unit</t>
  </si>
  <si>
    <t>Year</t>
  </si>
  <si>
    <t>Users</t>
  </si>
  <si>
    <t>mn</t>
  </si>
  <si>
    <t>Growth</t>
  </si>
  <si>
    <t>%</t>
  </si>
  <si>
    <t>Usage Charges per annum</t>
  </si>
  <si>
    <t>$</t>
  </si>
  <si>
    <t>Revenue</t>
  </si>
  <si>
    <t>$ mn</t>
  </si>
  <si>
    <t>[-] Cash Expenses</t>
  </si>
  <si>
    <t>PBT</t>
  </si>
  <si>
    <t>[-] Taxes</t>
  </si>
  <si>
    <t>PAT</t>
  </si>
  <si>
    <t>[-] Incremental Working Capital (% of incremental revenue, assumed)</t>
  </si>
  <si>
    <t>[-] Capital Expenditure (% of Sales, assumed)</t>
  </si>
  <si>
    <t>Free Cash Flow to the firm (FCFF)</t>
  </si>
  <si>
    <t>S mn</t>
  </si>
  <si>
    <t>Terminal Growth Rate</t>
  </si>
  <si>
    <t>Discount Rate</t>
  </si>
  <si>
    <t>Terminal Value</t>
  </si>
  <si>
    <t>PV of FCFF</t>
  </si>
  <si>
    <t>[+] PV of TV</t>
  </si>
  <si>
    <t>Enterprise Valuation</t>
  </si>
  <si>
    <t>[+] Control Premium</t>
  </si>
  <si>
    <t>[+] Synergistic Values in future, growth platform</t>
  </si>
  <si>
    <t>Total Consideration</t>
  </si>
  <si>
    <t>[-] Net Debt</t>
  </si>
  <si>
    <t>Equity Valuation</t>
  </si>
  <si>
    <t>Percentage of paying users</t>
  </si>
  <si>
    <t>Note that this is an indicative model and may not represent actual WhatsApp scenario.</t>
  </si>
  <si>
    <t xml:space="preserve"> WhatsApp Valuation Model</t>
  </si>
  <si>
    <r>
      <rPr>
        <b/>
        <sz val="11"/>
        <color theme="1"/>
        <rFont val="Bahnschrift"/>
        <family val="2"/>
      </rPr>
      <t>Case Study: 
 WhatsApp Valuation:</t>
    </r>
    <r>
      <rPr>
        <sz val="11"/>
        <color theme="1"/>
        <rFont val="Bahnschrift"/>
        <family val="2"/>
      </rPr>
      <t xml:space="preserve"> Discounted Cash Flow Method You’re in Year 2013-14, Facebook Inc is planning to acquire WhatsApp a fast-growing social media mobile app. The App provides chat messaging service that is non-intrusive and provides a seamless and encrypted chat, video calling and file sharing services. The app has grown extremely fast and currently has close to 450 million daily active users. The App claims to charge US$ 1 per user. However, only 2.2 percent of its users pay which leads to a Revenue of US$ 10 million. It doesn’t sell advertisements and this feature makes the app more popular among its users. WhatsApp has reported a Loss of US$ 138 million in its latest audited financial statements. Facebook still finds this app to be a potential strategic asset and is planning to acquire WhatsApp. Its internal team has come up with the following conclusions:
1. The number of active users can grow at 35 percent for the next 4 years, 25 percent for the fifth year and 5 percent thereafter. 
2. With Facebooks’s efficient management, the percent of paying users may be increased from 2.2 percent to 10%, though the subscription fee should remain constant at US$1. 
3. Though the company reports a loss now, this is primarily due to poor cost management. Facebook can cap the operating expenses at 30 percent of revenues. 
4. The marginal tax rate is 27 percent (ignore carry forward of losses). 
5. Incremental Working Capital as a percent of incremental Revenues is 5 percent 
6. Capital Expenditure is assumed to be 5 percent of Revenues. 
7. WhatsApp is debt-free 8. Applicable cost of funds is 10 percent. This can be used as a discount rate. 
9. Since the company is planning to acquire the entire company, even though WhatsApp is privately held, WhatsApp shareholders may command a Control premium over its calculated value. This can be up to 10 percent. 
10. Facebook believes that it can derive additional benefit because of WhatsApp’s increasing user base and analysis of customer’s behaviour that can drive additional revenue for Facebook. 
The value of such synergies can be at least US$ 500 million. What should be the indicative value of WhatsApp for Facebook?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</si>
</sst>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0.00_);_(* \(#,##0.00\);_(* &quot;-&quot;??_);_(@_)"/>
    <numFmt numFmtId="165" formatCode="_(* #,##0_);_(* \(#,##0\);_(* &quot;-&quot;??_);_(@_)"/>
    <numFmt numFmtId="166" formatCode="0.0%"/>
  </numFmts>
  <fonts count="9" x14ac:knownFonts="1">
    <font>
      <sz val="11"/>
      <color theme="1"/>
      <name val="Calibri"/>
      <family val="2"/>
      <scheme val="minor"/>
    </font>
    <font>
      <sz val="11"/>
      <color theme="1"/>
      <name val="Calibri"/>
      <family val="2"/>
      <scheme val="minor"/>
    </font>
    <font>
      <sz val="11"/>
      <color theme="1"/>
      <name val="Bahnschrift"/>
      <family val="2"/>
    </font>
    <font>
      <b/>
      <sz val="11"/>
      <color theme="1"/>
      <name val="Bahnschrift"/>
      <family val="2"/>
    </font>
    <font>
      <b/>
      <sz val="11"/>
      <color rgb="FFFF0000"/>
      <name val="Bahnschrift"/>
      <family val="2"/>
    </font>
    <font>
      <b/>
      <sz val="10"/>
      <color theme="1"/>
      <name val="Bahnschrift"/>
      <family val="2"/>
    </font>
    <font>
      <b/>
      <sz val="20"/>
      <color theme="1"/>
      <name val="Arial"/>
      <family val="2"/>
    </font>
    <font>
      <b/>
      <sz val="11"/>
      <color theme="1"/>
      <name val="Arial"/>
      <family val="2"/>
    </font>
    <font>
      <sz val="11"/>
      <color theme="1"/>
      <name val="Arial"/>
      <family val="2"/>
    </font>
  </fonts>
  <fills count="4">
    <fill>
      <patternFill patternType="none"/>
    </fill>
    <fill>
      <patternFill patternType="gray125"/>
    </fill>
    <fill>
      <patternFill patternType="solid">
        <fgColor theme="4" tint="0.59999389629810485"/>
        <bgColor indexed="64"/>
      </patternFill>
    </fill>
    <fill>
      <patternFill patternType="solid">
        <fgColor theme="9" tint="0.79998168889431442"/>
        <bgColor indexed="64"/>
      </patternFill>
    </fill>
  </fills>
  <borders count="1">
    <border>
      <left/>
      <right/>
      <top/>
      <bottom/>
      <diagonal/>
    </border>
  </borders>
  <cellStyleXfs count="3">
    <xf numFmtId="0" fontId="0" fillId="0" borderId="0"/>
    <xf numFmtId="164" fontId="1" fillId="0" borderId="0" applyFont="0" applyFill="0" applyBorder="0" applyAlignment="0" applyProtection="0"/>
    <xf numFmtId="164" fontId="1" fillId="0" borderId="0" applyFont="0" applyFill="0" applyBorder="0" applyAlignment="0" applyProtection="0"/>
  </cellStyleXfs>
  <cellXfs count="32">
    <xf numFmtId="0" fontId="0" fillId="0" borderId="0" xfId="0"/>
    <xf numFmtId="0" fontId="2" fillId="0" borderId="0" xfId="0" applyFont="1"/>
    <xf numFmtId="0" fontId="2" fillId="0" borderId="0" xfId="0" applyFont="1" applyAlignment="1">
      <alignment vertical="center"/>
    </xf>
    <xf numFmtId="0" fontId="2" fillId="0" borderId="0" xfId="0" applyFont="1" applyAlignment="1">
      <alignment horizontal="center" vertical="center"/>
    </xf>
    <xf numFmtId="0" fontId="3" fillId="0" borderId="0" xfId="0" applyFont="1" applyAlignment="1">
      <alignment vertical="center"/>
    </xf>
    <xf numFmtId="0" fontId="3" fillId="0" borderId="0" xfId="0" applyFont="1"/>
    <xf numFmtId="0" fontId="4" fillId="0" borderId="0" xfId="0" applyFont="1" applyAlignment="1">
      <alignment vertical="center"/>
    </xf>
    <xf numFmtId="0" fontId="2" fillId="0" borderId="0" xfId="0" applyFont="1" applyAlignment="1">
      <alignment horizontal="center"/>
    </xf>
    <xf numFmtId="0" fontId="5" fillId="0" borderId="0" xfId="0" applyFont="1"/>
    <xf numFmtId="0" fontId="6" fillId="0" borderId="0" xfId="0" applyFont="1" applyAlignment="1">
      <alignment horizontal="center"/>
    </xf>
    <xf numFmtId="0" fontId="7" fillId="2" borderId="0" xfId="0" applyFont="1" applyFill="1" applyAlignment="1">
      <alignment horizontal="center" vertical="center"/>
    </xf>
    <xf numFmtId="0" fontId="7" fillId="2" borderId="0" xfId="0" applyFont="1" applyFill="1" applyAlignment="1">
      <alignment vertical="center"/>
    </xf>
    <xf numFmtId="0" fontId="8" fillId="0" borderId="0" xfId="0" applyFont="1" applyAlignment="1">
      <alignment horizontal="center" vertical="center"/>
    </xf>
    <xf numFmtId="0" fontId="8" fillId="0" borderId="0" xfId="0" applyFont="1" applyAlignment="1">
      <alignment vertical="center"/>
    </xf>
    <xf numFmtId="0" fontId="8" fillId="3" borderId="0" xfId="0" applyFont="1" applyFill="1" applyAlignment="1">
      <alignment vertical="center"/>
    </xf>
    <xf numFmtId="165" fontId="8" fillId="0" borderId="0" xfId="1" applyNumberFormat="1" applyFont="1" applyBorder="1" applyAlignment="1">
      <alignment vertical="center"/>
    </xf>
    <xf numFmtId="166" fontId="8" fillId="0" borderId="0" xfId="0" applyNumberFormat="1" applyFont="1" applyAlignment="1">
      <alignment vertical="center"/>
    </xf>
    <xf numFmtId="166" fontId="8" fillId="3" borderId="0" xfId="0" applyNumberFormat="1" applyFont="1" applyFill="1" applyAlignment="1">
      <alignment vertical="center"/>
    </xf>
    <xf numFmtId="165" fontId="8" fillId="3" borderId="0" xfId="1" applyNumberFormat="1" applyFont="1" applyFill="1" applyBorder="1" applyAlignment="1">
      <alignment vertical="center"/>
    </xf>
    <xf numFmtId="0" fontId="7" fillId="0" borderId="0" xfId="0" applyFont="1" applyAlignment="1">
      <alignment horizontal="center" vertical="center"/>
    </xf>
    <xf numFmtId="0" fontId="7" fillId="0" borderId="0" xfId="0" applyFont="1" applyAlignment="1">
      <alignment vertical="center"/>
    </xf>
    <xf numFmtId="165" fontId="7" fillId="0" borderId="0" xfId="1" applyNumberFormat="1" applyFont="1" applyBorder="1" applyAlignment="1">
      <alignment vertical="center"/>
    </xf>
    <xf numFmtId="9" fontId="8" fillId="3" borderId="0" xfId="0" applyNumberFormat="1" applyFont="1" applyFill="1" applyAlignment="1">
      <alignment horizontal="center" vertical="center"/>
    </xf>
    <xf numFmtId="9" fontId="8" fillId="0" borderId="0" xfId="0" applyNumberFormat="1" applyFont="1" applyAlignment="1">
      <alignment horizontal="center" vertical="center"/>
    </xf>
    <xf numFmtId="0" fontId="8" fillId="0" borderId="0" xfId="0" applyFont="1" applyAlignment="1">
      <alignment vertical="center" wrapText="1"/>
    </xf>
    <xf numFmtId="43" fontId="8" fillId="0" borderId="0" xfId="1" applyNumberFormat="1" applyFont="1" applyBorder="1" applyAlignment="1">
      <alignment vertical="center"/>
    </xf>
    <xf numFmtId="9" fontId="7" fillId="0" borderId="0" xfId="0" applyNumberFormat="1" applyFont="1" applyAlignment="1">
      <alignment vertical="center"/>
    </xf>
    <xf numFmtId="9" fontId="8" fillId="3" borderId="0" xfId="0" applyNumberFormat="1" applyFont="1" applyFill="1" applyAlignment="1">
      <alignment vertical="center"/>
    </xf>
    <xf numFmtId="9" fontId="7" fillId="0" borderId="0" xfId="0" applyNumberFormat="1" applyFont="1" applyAlignment="1">
      <alignment horizontal="center" vertical="center"/>
    </xf>
    <xf numFmtId="165" fontId="8" fillId="3" borderId="0" xfId="2" applyNumberFormat="1" applyFont="1" applyFill="1" applyBorder="1" applyAlignment="1">
      <alignment horizontal="center" vertical="center"/>
    </xf>
    <xf numFmtId="0" fontId="2" fillId="0" borderId="0" xfId="0" applyFont="1" applyAlignment="1">
      <alignment horizontal="left" vertical="center" wrapText="1"/>
    </xf>
    <xf numFmtId="0" fontId="2" fillId="0" borderId="0" xfId="0" applyFont="1" applyAlignment="1">
      <alignment vertical="top" wrapText="1"/>
    </xf>
  </cellXfs>
  <cellStyles count="3">
    <cellStyle name="Comma" xfId="2" builtinId="3"/>
    <cellStyle name="Comma 2" xfId="1" xr:uid="{C5D75ABC-9850-40E0-84DA-3C77236B3C5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haredStrings" Target="sharedStrings.xml"/><Relationship Id="rId5" Type="http://schemas.openxmlformats.org/officeDocument/2006/relationships/externalLink" Target="externalLinks/externalLink4.xml"/><Relationship Id="rId10"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PD\Documents\Downloads\ExcelLookupFunctionsSeries1-15%20Finishe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Users\PD\Documents\Downloads\ExcelLookupFunctionsSeries1-15%20Finishe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Users\PRISTINE\AppData\Local\Temp\Rar$DI29.6424\exercise-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Documents%20and%20Settings\PRISTINE_PC\Desktop\PD\Mizuho\Day7\Ques-Day7-v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Documents%20and%20Settings\PRISTINE_PC\Desktop\PD\Mizuho\Day7\Answers-Day7-v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Documents%20and%20Settings\PRISTINE_PC\Desktop\PD\Mizuho\Day5\Ques-Day5-v4.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pd\HP%20Laptop\PD\HSBC%20v2\Excel%20Books\Excel\examples%202003\Excel%20ExamplesConverted\Chapter14\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Details"/>
      <sheetName val="Table1"/>
      <sheetName val="VLOOKUP"/>
      <sheetName val="HLOOKUP"/>
      <sheetName val="LOOKUP"/>
      <sheetName val="MATCH"/>
      <sheetName val="INDEX"/>
      <sheetName val="MATCH &amp; INDEX"/>
      <sheetName val="CHOOSE"/>
      <sheetName val="Intersector Operator"/>
    </sheetNames>
    <sheetDataSet>
      <sheetData sheetId="0" refreshError="1"/>
      <sheetData sheetId="1">
        <row r="1">
          <cell r="A1">
            <v>1</v>
          </cell>
          <cell r="B1" t="str">
            <v>Suix</v>
          </cell>
        </row>
        <row r="2">
          <cell r="A2">
            <v>2</v>
          </cell>
          <cell r="B2" t="str">
            <v>Fred</v>
          </cell>
        </row>
        <row r="3">
          <cell r="A3">
            <v>3</v>
          </cell>
          <cell r="B3" t="str">
            <v>Chin</v>
          </cell>
        </row>
        <row r="4">
          <cell r="A4">
            <v>4</v>
          </cell>
          <cell r="B4" t="str">
            <v>Sheliadawn</v>
          </cell>
        </row>
      </sheetData>
      <sheetData sheetId="2">
        <row r="20">
          <cell r="B20" t="str">
            <v>Product 1</v>
          </cell>
        </row>
        <row r="31">
          <cell r="B31" t="str">
            <v>Boom01</v>
          </cell>
        </row>
        <row r="32">
          <cell r="B32" t="str">
            <v>Boom02</v>
          </cell>
        </row>
        <row r="33">
          <cell r="B33" t="str">
            <v>Boom03</v>
          </cell>
        </row>
        <row r="34">
          <cell r="B34" t="str">
            <v>Boom04</v>
          </cell>
        </row>
        <row r="35">
          <cell r="B35" t="str">
            <v>Boom05</v>
          </cell>
        </row>
        <row r="36">
          <cell r="B36" t="str">
            <v>Boom06</v>
          </cell>
        </row>
        <row r="37">
          <cell r="B37" t="str">
            <v>Boom07</v>
          </cell>
        </row>
        <row r="38">
          <cell r="B38" t="str">
            <v>Boom08</v>
          </cell>
        </row>
        <row r="39">
          <cell r="B39" t="str">
            <v>Boom09</v>
          </cell>
        </row>
        <row r="70">
          <cell r="I70">
            <v>0</v>
          </cell>
          <cell r="J70">
            <v>0</v>
          </cell>
          <cell r="K70">
            <v>50000</v>
          </cell>
          <cell r="M70">
            <v>0.15</v>
          </cell>
        </row>
        <row r="71">
          <cell r="I71">
            <v>50001</v>
          </cell>
          <cell r="J71">
            <v>50000</v>
          </cell>
          <cell r="K71">
            <v>75000</v>
          </cell>
          <cell r="L71">
            <v>7500</v>
          </cell>
          <cell r="M71">
            <v>0.25</v>
          </cell>
        </row>
        <row r="72">
          <cell r="I72">
            <v>75001</v>
          </cell>
          <cell r="J72">
            <v>75000</v>
          </cell>
          <cell r="K72">
            <v>100000</v>
          </cell>
          <cell r="L72">
            <v>13750</v>
          </cell>
          <cell r="M72">
            <v>0.34</v>
          </cell>
        </row>
        <row r="73">
          <cell r="I73">
            <v>100001</v>
          </cell>
          <cell r="J73">
            <v>100000</v>
          </cell>
          <cell r="K73">
            <v>335000</v>
          </cell>
          <cell r="L73">
            <v>22250</v>
          </cell>
          <cell r="M73">
            <v>0.39</v>
          </cell>
        </row>
        <row r="74">
          <cell r="I74">
            <v>335001</v>
          </cell>
          <cell r="J74">
            <v>335000</v>
          </cell>
          <cell r="K74">
            <v>10000000</v>
          </cell>
          <cell r="L74">
            <v>113900</v>
          </cell>
          <cell r="M74">
            <v>0.34</v>
          </cell>
        </row>
        <row r="75">
          <cell r="I75">
            <v>10000001</v>
          </cell>
          <cell r="J75">
            <v>10000000</v>
          </cell>
          <cell r="K75">
            <v>15000000</v>
          </cell>
          <cell r="L75">
            <v>3400000.0000000005</v>
          </cell>
          <cell r="M75">
            <v>0.35</v>
          </cell>
        </row>
        <row r="76">
          <cell r="I76">
            <v>15000001</v>
          </cell>
          <cell r="J76">
            <v>15000000</v>
          </cell>
          <cell r="K76">
            <v>18333333</v>
          </cell>
          <cell r="L76">
            <v>5150000</v>
          </cell>
          <cell r="M76">
            <v>0.38</v>
          </cell>
        </row>
        <row r="77">
          <cell r="I77">
            <v>18333334</v>
          </cell>
          <cell r="J77">
            <v>18333333</v>
          </cell>
          <cell r="L77">
            <v>6416666.54</v>
          </cell>
          <cell r="M77">
            <v>0.35</v>
          </cell>
        </row>
      </sheetData>
      <sheetData sheetId="3" refreshError="1"/>
      <sheetData sheetId="4" refreshError="1"/>
      <sheetData sheetId="5" refreshError="1"/>
      <sheetData sheetId="6" refreshError="1"/>
      <sheetData sheetId="7" refreshError="1"/>
      <sheetData sheetId="8" refreshError="1"/>
      <sheetData sheetId="9">
        <row r="8">
          <cell r="E8">
            <v>2709</v>
          </cell>
          <cell r="F8">
            <v>1623</v>
          </cell>
        </row>
        <row r="9">
          <cell r="E9">
            <v>3629</v>
          </cell>
          <cell r="F9">
            <v>2750</v>
          </cell>
        </row>
        <row r="10">
          <cell r="E10">
            <v>4783</v>
          </cell>
          <cell r="F10">
            <v>3708</v>
          </cell>
        </row>
        <row r="11">
          <cell r="C11">
            <v>7659</v>
          </cell>
          <cell r="D11">
            <v>6812</v>
          </cell>
          <cell r="E11">
            <v>5626</v>
          </cell>
          <cell r="F11">
            <v>5000</v>
          </cell>
          <cell r="G11">
            <v>3650</v>
          </cell>
        </row>
        <row r="12">
          <cell r="C12">
            <v>8816</v>
          </cell>
          <cell r="D12">
            <v>7938</v>
          </cell>
          <cell r="E12">
            <v>6596</v>
          </cell>
          <cell r="F12">
            <v>5864</v>
          </cell>
          <cell r="G12">
            <v>4679</v>
          </cell>
        </row>
        <row r="13">
          <cell r="E13">
            <v>7992</v>
          </cell>
          <cell r="F13">
            <v>6900</v>
          </cell>
        </row>
        <row r="14">
          <cell r="E14">
            <v>8761</v>
          </cell>
          <cell r="F14">
            <v>7914</v>
          </cell>
        </row>
        <row r="15">
          <cell r="E15">
            <v>9782</v>
          </cell>
          <cell r="F15">
            <v>8736</v>
          </cell>
        </row>
        <row r="16">
          <cell r="E16">
            <v>10937</v>
          </cell>
          <cell r="F16">
            <v>9746</v>
          </cell>
        </row>
        <row r="17">
          <cell r="E17">
            <v>11732</v>
          </cell>
          <cell r="F17">
            <v>10792</v>
          </cell>
        </row>
        <row r="18">
          <cell r="E18">
            <v>12904</v>
          </cell>
          <cell r="F18">
            <v>11667</v>
          </cell>
        </row>
        <row r="19">
          <cell r="E19">
            <v>13840</v>
          </cell>
          <cell r="F19">
            <v>12792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Details"/>
      <sheetName val="Table1"/>
      <sheetName val="VLOOKUP"/>
      <sheetName val="HLOOKUP"/>
      <sheetName val="LOOKUP"/>
      <sheetName val="MATCH"/>
      <sheetName val="INDEX"/>
      <sheetName val="MATCH &amp; INDEX"/>
      <sheetName val="CHOOSE"/>
      <sheetName val="Intersector Operator"/>
    </sheetNames>
    <sheetDataSet>
      <sheetData sheetId="0" refreshError="1"/>
      <sheetData sheetId="1">
        <row r="1">
          <cell r="A1">
            <v>1</v>
          </cell>
        </row>
      </sheetData>
      <sheetData sheetId="2">
        <row r="20">
          <cell r="B20" t="str">
            <v>Product 1</v>
          </cell>
        </row>
      </sheetData>
      <sheetData sheetId="3" refreshError="1"/>
      <sheetData sheetId="4" refreshError="1"/>
      <sheetData sheetId="5" refreshError="1"/>
      <sheetData sheetId="6" refreshError="1"/>
      <sheetData sheetId="7" refreshError="1"/>
      <sheetData sheetId="8" refreshError="1"/>
      <sheetData sheetId="9">
        <row r="8">
          <cell r="E8">
            <v>2709</v>
          </cell>
        </row>
        <row r="11">
          <cell r="C11">
            <v>7659</v>
          </cell>
          <cell r="D11">
            <v>6812</v>
          </cell>
          <cell r="E11">
            <v>5626</v>
          </cell>
          <cell r="F11">
            <v>5000</v>
          </cell>
          <cell r="G11">
            <v>3650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ting"/>
      <sheetName val="Any-Column Lookup"/>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B"/>
      <sheetName val="C"/>
      <sheetName val="D-I"/>
      <sheetName val="DJan"/>
      <sheetName val="DFeb"/>
      <sheetName val="DMar"/>
      <sheetName val="DConsolidated"/>
      <sheetName val="E"/>
      <sheetName val="G"/>
      <sheetName val="H"/>
      <sheetName val="I"/>
      <sheetName val="J"/>
      <sheetName val="J-I"/>
      <sheetName val="J-II"/>
      <sheetName val="J-III"/>
      <sheetName val="J-IV"/>
      <sheetName val="J-V"/>
    </sheetNames>
    <sheetDataSet>
      <sheetData sheetId="0" refreshError="1"/>
      <sheetData sheetId="1" refreshError="1"/>
      <sheetData sheetId="2" refreshError="1"/>
      <sheetData sheetId="3">
        <row r="3">
          <cell r="K3" t="str">
            <v>Jan</v>
          </cell>
        </row>
        <row r="4">
          <cell r="K4" t="str">
            <v>Feb</v>
          </cell>
        </row>
        <row r="5">
          <cell r="K5" t="str">
            <v>Mar</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
      <sheetName val="C"/>
      <sheetName val="D-I"/>
      <sheetName val="DJan"/>
      <sheetName val="DFeb"/>
      <sheetName val="DMar"/>
      <sheetName val="DConsolidated"/>
      <sheetName val="E"/>
      <sheetName val="G"/>
      <sheetName val="H"/>
      <sheetName val="I"/>
      <sheetName val="J"/>
      <sheetName val="J-I"/>
      <sheetName val="J-II"/>
      <sheetName val="J-III"/>
      <sheetName val="J-IV"/>
      <sheetName val="J-V"/>
    </sheetNames>
    <sheetDataSet>
      <sheetData sheetId="0" refreshError="1"/>
      <sheetData sheetId="1" refreshError="1"/>
      <sheetData sheetId="2">
        <row r="3">
          <cell r="G3" t="str">
            <v>Bombay</v>
          </cell>
          <cell r="I3" t="str">
            <v>FRM Comprehensive</v>
          </cell>
        </row>
        <row r="4">
          <cell r="G4" t="str">
            <v>Delhi</v>
          </cell>
          <cell r="I4" t="str">
            <v>CFA Comprehensive</v>
          </cell>
        </row>
        <row r="5">
          <cell r="G5" t="str">
            <v>Bangalore</v>
          </cell>
          <cell r="I5" t="str">
            <v>VisualizeFRM</v>
          </cell>
        </row>
        <row r="6">
          <cell r="G6" t="str">
            <v>Singapore</v>
          </cell>
          <cell r="I6" t="str">
            <v>Corporate Training</v>
          </cell>
        </row>
        <row r="7">
          <cell r="G7" t="str">
            <v>Online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B"/>
      <sheetName val="C"/>
      <sheetName val="D"/>
      <sheetName val="E"/>
      <sheetName val="F"/>
      <sheetName val="G"/>
      <sheetName val="H"/>
      <sheetName val="I"/>
      <sheetName val="J"/>
      <sheetName val="K"/>
      <sheetName val="K Answer"/>
      <sheetName val="K Sensitivity"/>
      <sheetName val="K Limits"/>
      <sheetName val="L"/>
      <sheetName val="L-Sol"/>
      <sheetName val="M"/>
      <sheetName val="N"/>
      <sheetName val="O"/>
      <sheetName val="Scroll Bars and Spinners"/>
    </sheetNames>
    <sheetDataSet>
      <sheetData sheetId="0" refreshError="1"/>
      <sheetData sheetId="1" refreshError="1"/>
      <sheetData sheetId="2" refreshError="1"/>
      <sheetData sheetId="3" refreshError="1"/>
      <sheetData sheetId="4"/>
      <sheetData sheetId="5" refreshError="1"/>
      <sheetData sheetId="6"/>
      <sheetData sheetId="7">
        <row r="7">
          <cell r="C7">
            <v>7200</v>
          </cell>
        </row>
      </sheetData>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ture Value"/>
      <sheetName val="Future Value (Data Table)"/>
      <sheetName val="Future Value (2-Inputs)"/>
      <sheetName val="Trend"/>
      <sheetName val="Iterate"/>
      <sheetName val="Correlation"/>
      <sheetName val="Descriptive"/>
      <sheetName val="Histogram"/>
      <sheetName val="Random (Dice Roll)"/>
      <sheetName val="Rank &amp; Percentile"/>
      <sheetName val="Goal Seek"/>
      <sheetName val="Margin"/>
      <sheetName val="Break Even"/>
      <sheetName val="Equations"/>
      <sheetName val="Chart Goal Seek"/>
      <sheetName val="Break Even (Goal Seek)"/>
      <sheetName val="Break Even (Solver)"/>
      <sheetName val="Sheet14"/>
      <sheetName val="Sheet15"/>
      <sheetName val="Sheet16"/>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row r="10">
          <cell r="B10">
            <v>193224.57293287982</v>
          </cell>
          <cell r="C10">
            <v>135149.68966776197</v>
          </cell>
        </row>
      </sheetData>
      <sheetData sheetId="17" refreshError="1"/>
      <sheetData sheetId="18" refreshError="1"/>
      <sheetData sheetId="1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CA36F-C80E-4922-A590-67A511439CA9}">
  <dimension ref="A1:L53"/>
  <sheetViews>
    <sheetView tabSelected="1" topLeftCell="A12" zoomScaleNormal="100" workbookViewId="0">
      <selection activeCell="A10" sqref="A10"/>
    </sheetView>
  </sheetViews>
  <sheetFormatPr defaultColWidth="8.85546875" defaultRowHeight="14.25" x14ac:dyDescent="0.2"/>
  <cols>
    <col min="1" max="1" width="7.28515625" style="1" bestFit="1" customWidth="1"/>
    <col min="2" max="2" width="63.28515625" style="1" bestFit="1" customWidth="1"/>
    <col min="3" max="3" width="8.85546875" style="7"/>
    <col min="4" max="16384" width="8.85546875" style="1"/>
  </cols>
  <sheetData>
    <row r="1" spans="1:12" ht="15" customHeight="1" x14ac:dyDescent="0.2">
      <c r="A1" s="8"/>
      <c r="B1" s="30" t="s">
        <v>34</v>
      </c>
      <c r="C1" s="30"/>
      <c r="D1" s="30"/>
      <c r="E1" s="30"/>
      <c r="F1" s="30"/>
      <c r="G1" s="30"/>
      <c r="H1" s="30"/>
      <c r="I1" s="30"/>
      <c r="J1" s="30"/>
      <c r="K1" s="30"/>
      <c r="L1" s="30"/>
    </row>
    <row r="2" spans="1:12" ht="14.25" customHeight="1" x14ac:dyDescent="0.2">
      <c r="B2" s="30"/>
      <c r="C2" s="30"/>
      <c r="D2" s="30"/>
      <c r="E2" s="30"/>
      <c r="F2" s="30"/>
      <c r="G2" s="30"/>
      <c r="H2" s="30"/>
      <c r="I2" s="30"/>
      <c r="J2" s="30"/>
      <c r="K2" s="30"/>
      <c r="L2" s="30"/>
    </row>
    <row r="3" spans="1:12" ht="14.25" customHeight="1" x14ac:dyDescent="0.2">
      <c r="B3" s="30"/>
      <c r="C3" s="30"/>
      <c r="D3" s="30"/>
      <c r="E3" s="30"/>
      <c r="F3" s="30"/>
      <c r="G3" s="30"/>
      <c r="H3" s="30"/>
      <c r="I3" s="30"/>
      <c r="J3" s="30"/>
      <c r="K3" s="30"/>
      <c r="L3" s="30"/>
    </row>
    <row r="4" spans="1:12" ht="14.25" customHeight="1" x14ac:dyDescent="0.2">
      <c r="B4" s="30"/>
      <c r="C4" s="30"/>
      <c r="D4" s="30"/>
      <c r="E4" s="30"/>
      <c r="F4" s="30"/>
      <c r="G4" s="30"/>
      <c r="H4" s="30"/>
      <c r="I4" s="30"/>
      <c r="J4" s="30"/>
      <c r="K4" s="30"/>
      <c r="L4" s="30"/>
    </row>
    <row r="5" spans="1:12" ht="14.25" customHeight="1" x14ac:dyDescent="0.2">
      <c r="B5" s="30"/>
      <c r="C5" s="30"/>
      <c r="D5" s="30"/>
      <c r="E5" s="30"/>
      <c r="F5" s="30"/>
      <c r="G5" s="30"/>
      <c r="H5" s="30"/>
      <c r="I5" s="30"/>
      <c r="J5" s="30"/>
      <c r="K5" s="30"/>
      <c r="L5" s="30"/>
    </row>
    <row r="6" spans="1:12" ht="14.25" customHeight="1" x14ac:dyDescent="0.2">
      <c r="B6" s="30"/>
      <c r="C6" s="30"/>
      <c r="D6" s="30"/>
      <c r="E6" s="30"/>
      <c r="F6" s="30"/>
      <c r="G6" s="30"/>
      <c r="H6" s="30"/>
      <c r="I6" s="30"/>
      <c r="J6" s="30"/>
      <c r="K6" s="30"/>
      <c r="L6" s="30"/>
    </row>
    <row r="7" spans="1:12" ht="14.25" customHeight="1" x14ac:dyDescent="0.2">
      <c r="B7" s="30"/>
      <c r="C7" s="30"/>
      <c r="D7" s="30"/>
      <c r="E7" s="30"/>
      <c r="F7" s="30"/>
      <c r="G7" s="30"/>
      <c r="H7" s="30"/>
      <c r="I7" s="30"/>
      <c r="J7" s="30"/>
      <c r="K7" s="30"/>
      <c r="L7" s="30"/>
    </row>
    <row r="8" spans="1:12" s="5" customFormat="1" ht="14.25" customHeight="1" x14ac:dyDescent="0.2">
      <c r="B8" s="30"/>
      <c r="C8" s="30"/>
      <c r="D8" s="30"/>
      <c r="E8" s="30"/>
      <c r="F8" s="30"/>
      <c r="G8" s="30"/>
      <c r="H8" s="30"/>
      <c r="I8" s="30"/>
      <c r="J8" s="30"/>
      <c r="K8" s="30"/>
      <c r="L8" s="30"/>
    </row>
    <row r="9" spans="1:12" ht="14.25" customHeight="1" x14ac:dyDescent="0.2">
      <c r="B9" s="30"/>
      <c r="C9" s="30"/>
      <c r="D9" s="30"/>
      <c r="E9" s="30"/>
      <c r="F9" s="30"/>
      <c r="G9" s="30"/>
      <c r="H9" s="30"/>
      <c r="I9" s="30"/>
      <c r="J9" s="30"/>
      <c r="K9" s="30"/>
      <c r="L9" s="30"/>
    </row>
    <row r="10" spans="1:12" ht="14.25" customHeight="1" x14ac:dyDescent="0.2">
      <c r="B10" s="30"/>
      <c r="C10" s="30"/>
      <c r="D10" s="30"/>
      <c r="E10" s="30"/>
      <c r="F10" s="30"/>
      <c r="G10" s="30"/>
      <c r="H10" s="30"/>
      <c r="I10" s="30"/>
      <c r="J10" s="30"/>
      <c r="K10" s="30"/>
      <c r="L10" s="30"/>
    </row>
    <row r="11" spans="1:12" ht="14.25" customHeight="1" x14ac:dyDescent="0.2">
      <c r="B11" s="30"/>
      <c r="C11" s="30"/>
      <c r="D11" s="30"/>
      <c r="E11" s="30"/>
      <c r="F11" s="30"/>
      <c r="G11" s="30"/>
      <c r="H11" s="30"/>
      <c r="I11" s="30"/>
      <c r="J11" s="30"/>
      <c r="K11" s="30"/>
      <c r="L11" s="30"/>
    </row>
    <row r="12" spans="1:12" ht="14.25" customHeight="1" x14ac:dyDescent="0.2">
      <c r="B12" s="30"/>
      <c r="C12" s="30"/>
      <c r="D12" s="30"/>
      <c r="E12" s="30"/>
      <c r="F12" s="30"/>
      <c r="G12" s="30"/>
      <c r="H12" s="30"/>
      <c r="I12" s="30"/>
      <c r="J12" s="30"/>
      <c r="K12" s="30"/>
      <c r="L12" s="30"/>
    </row>
    <row r="13" spans="1:12" ht="14.25" customHeight="1" x14ac:dyDescent="0.2">
      <c r="B13" s="30"/>
      <c r="C13" s="30"/>
      <c r="D13" s="30"/>
      <c r="E13" s="30"/>
      <c r="F13" s="30"/>
      <c r="G13" s="30"/>
      <c r="H13" s="30"/>
      <c r="I13" s="30"/>
      <c r="J13" s="30"/>
      <c r="K13" s="30"/>
      <c r="L13" s="30"/>
    </row>
    <row r="14" spans="1:12" ht="14.25" customHeight="1" x14ac:dyDescent="0.2">
      <c r="B14" s="30"/>
      <c r="C14" s="30"/>
      <c r="D14" s="30"/>
      <c r="E14" s="30"/>
      <c r="F14" s="30"/>
      <c r="G14" s="30"/>
      <c r="H14" s="30"/>
      <c r="I14" s="30"/>
      <c r="J14" s="30"/>
      <c r="K14" s="30"/>
      <c r="L14" s="30"/>
    </row>
    <row r="15" spans="1:12" s="5" customFormat="1" ht="14.25" customHeight="1" x14ac:dyDescent="0.2">
      <c r="B15" s="30"/>
      <c r="C15" s="30"/>
      <c r="D15" s="30"/>
      <c r="E15" s="30"/>
      <c r="F15" s="30"/>
      <c r="G15" s="30"/>
      <c r="H15" s="30"/>
      <c r="I15" s="30"/>
      <c r="J15" s="30"/>
      <c r="K15" s="30"/>
      <c r="L15" s="30"/>
    </row>
    <row r="16" spans="1:12" ht="14.25" customHeight="1" x14ac:dyDescent="0.2">
      <c r="B16" s="30"/>
      <c r="C16" s="30"/>
      <c r="D16" s="30"/>
      <c r="E16" s="30"/>
      <c r="F16" s="30"/>
      <c r="G16" s="30"/>
      <c r="H16" s="30"/>
      <c r="I16" s="30"/>
      <c r="J16" s="30"/>
      <c r="K16" s="30"/>
      <c r="L16" s="30"/>
    </row>
    <row r="17" spans="1:12" ht="14.25" customHeight="1" x14ac:dyDescent="0.2">
      <c r="B17" s="30"/>
      <c r="C17" s="30"/>
      <c r="D17" s="30"/>
      <c r="E17" s="30"/>
      <c r="F17" s="30"/>
      <c r="G17" s="30"/>
      <c r="H17" s="30"/>
      <c r="I17" s="30"/>
      <c r="J17" s="30"/>
      <c r="K17" s="30"/>
      <c r="L17" s="30"/>
    </row>
    <row r="18" spans="1:12" ht="14.25" customHeight="1" x14ac:dyDescent="0.2">
      <c r="B18" s="30"/>
      <c r="C18" s="30"/>
      <c r="D18" s="30"/>
      <c r="E18" s="30"/>
      <c r="F18" s="30"/>
      <c r="G18" s="30"/>
      <c r="H18" s="30"/>
      <c r="I18" s="30"/>
      <c r="J18" s="30"/>
      <c r="K18" s="30"/>
      <c r="L18" s="30"/>
    </row>
    <row r="19" spans="1:12" ht="14.25" customHeight="1" x14ac:dyDescent="0.2">
      <c r="B19" s="30"/>
      <c r="C19" s="30"/>
      <c r="D19" s="30"/>
      <c r="E19" s="30"/>
      <c r="F19" s="30"/>
      <c r="G19" s="30"/>
      <c r="H19" s="30"/>
      <c r="I19" s="30"/>
      <c r="J19" s="30"/>
      <c r="K19" s="30"/>
      <c r="L19" s="30"/>
    </row>
    <row r="20" spans="1:12" ht="14.25" customHeight="1" x14ac:dyDescent="0.2">
      <c r="B20" s="30"/>
      <c r="C20" s="30"/>
      <c r="D20" s="30"/>
      <c r="E20" s="30"/>
      <c r="F20" s="30"/>
      <c r="G20" s="30"/>
      <c r="H20" s="30"/>
      <c r="I20" s="30"/>
      <c r="J20" s="30"/>
      <c r="K20" s="30"/>
      <c r="L20" s="30"/>
    </row>
    <row r="21" spans="1:12" s="5" customFormat="1" ht="14.25" customHeight="1" x14ac:dyDescent="0.2">
      <c r="B21" s="30"/>
      <c r="C21" s="30"/>
      <c r="D21" s="30"/>
      <c r="E21" s="30"/>
      <c r="F21" s="30"/>
      <c r="G21" s="30"/>
      <c r="H21" s="30"/>
      <c r="I21" s="30"/>
      <c r="J21" s="30"/>
      <c r="K21" s="30"/>
      <c r="L21" s="30"/>
    </row>
    <row r="22" spans="1:12" ht="14.25" customHeight="1" x14ac:dyDescent="0.2">
      <c r="B22" s="30"/>
      <c r="C22" s="30"/>
      <c r="D22" s="30"/>
      <c r="E22" s="30"/>
      <c r="F22" s="30"/>
      <c r="G22" s="30"/>
      <c r="H22" s="30"/>
      <c r="I22" s="30"/>
      <c r="J22" s="30"/>
      <c r="K22" s="30"/>
      <c r="L22" s="30"/>
    </row>
    <row r="23" spans="1:12" ht="14.25" customHeight="1" x14ac:dyDescent="0.2">
      <c r="B23" s="30"/>
      <c r="C23" s="30"/>
      <c r="D23" s="30"/>
      <c r="E23" s="30"/>
      <c r="F23" s="30"/>
      <c r="G23" s="30"/>
      <c r="H23" s="30"/>
      <c r="I23" s="30"/>
      <c r="J23" s="30"/>
      <c r="K23" s="30"/>
      <c r="L23" s="30"/>
    </row>
    <row r="24" spans="1:12" s="5" customFormat="1" ht="14.25" customHeight="1" x14ac:dyDescent="0.2">
      <c r="B24" s="6" t="s">
        <v>32</v>
      </c>
      <c r="C24" s="31"/>
      <c r="D24" s="31"/>
      <c r="E24" s="31"/>
      <c r="F24" s="31"/>
      <c r="G24" s="31"/>
      <c r="H24" s="31"/>
      <c r="I24" s="31"/>
      <c r="J24" s="31"/>
      <c r="K24" s="31"/>
      <c r="L24" s="31"/>
    </row>
    <row r="25" spans="1:12" s="5" customFormat="1" x14ac:dyDescent="0.2">
      <c r="B25" s="6"/>
      <c r="J25" s="4"/>
    </row>
    <row r="26" spans="1:12" ht="26.25" x14ac:dyDescent="0.4">
      <c r="A26" s="9" t="s">
        <v>33</v>
      </c>
      <c r="B26" s="9"/>
      <c r="C26" s="9"/>
      <c r="D26" s="9"/>
      <c r="E26" s="9"/>
      <c r="F26" s="9"/>
      <c r="G26" s="9"/>
      <c r="H26" s="9"/>
      <c r="I26" s="9"/>
      <c r="J26" s="2"/>
    </row>
    <row r="27" spans="1:12" ht="15" x14ac:dyDescent="0.2">
      <c r="A27" s="10" t="s">
        <v>0</v>
      </c>
      <c r="B27" s="11" t="s">
        <v>1</v>
      </c>
      <c r="C27" s="10" t="s">
        <v>2</v>
      </c>
      <c r="D27" s="11">
        <v>0</v>
      </c>
      <c r="E27" s="11">
        <f>D27+1</f>
        <v>1</v>
      </c>
      <c r="F27" s="11">
        <f>E27+1</f>
        <v>2</v>
      </c>
      <c r="G27" s="11">
        <f>F27+1</f>
        <v>3</v>
      </c>
      <c r="H27" s="11">
        <f>G27+1</f>
        <v>4</v>
      </c>
      <c r="I27" s="11">
        <f>H27+1</f>
        <v>5</v>
      </c>
      <c r="J27" s="2"/>
    </row>
    <row r="28" spans="1:12" ht="15" x14ac:dyDescent="0.2">
      <c r="A28" s="10"/>
      <c r="B28" s="11" t="s">
        <v>3</v>
      </c>
      <c r="C28" s="10"/>
      <c r="D28" s="11">
        <v>2014</v>
      </c>
      <c r="E28" s="11">
        <v>2015</v>
      </c>
      <c r="F28" s="11">
        <f>E28+1</f>
        <v>2016</v>
      </c>
      <c r="G28" s="11">
        <f>F28+1</f>
        <v>2017</v>
      </c>
      <c r="H28" s="11">
        <f>G28+1</f>
        <v>2018</v>
      </c>
      <c r="I28" s="11">
        <f>H28+1</f>
        <v>2019</v>
      </c>
      <c r="J28" s="2"/>
    </row>
    <row r="29" spans="1:12" x14ac:dyDescent="0.2">
      <c r="A29" s="12">
        <v>1</v>
      </c>
      <c r="B29" s="13" t="s">
        <v>4</v>
      </c>
      <c r="C29" s="12" t="s">
        <v>5</v>
      </c>
      <c r="D29" s="14">
        <v>450</v>
      </c>
      <c r="E29" s="15">
        <f>D29*(1+E30)</f>
        <v>607.5</v>
      </c>
      <c r="F29" s="15">
        <f>E29*(1+F30)</f>
        <v>820.125</v>
      </c>
      <c r="G29" s="15">
        <f>F29*(1+G30)</f>
        <v>1107.16875</v>
      </c>
      <c r="H29" s="15">
        <f>G29*(1+H30)</f>
        <v>1494.6778125000001</v>
      </c>
      <c r="I29" s="15">
        <f>H29*(1+I30)</f>
        <v>1868.3472656250001</v>
      </c>
      <c r="J29" s="2"/>
    </row>
    <row r="30" spans="1:12" x14ac:dyDescent="0.2">
      <c r="A30" s="12">
        <v>2</v>
      </c>
      <c r="B30" s="13" t="s">
        <v>6</v>
      </c>
      <c r="C30" s="12" t="s">
        <v>7</v>
      </c>
      <c r="D30" s="16"/>
      <c r="E30" s="17">
        <v>0.35</v>
      </c>
      <c r="F30" s="17">
        <v>0.35</v>
      </c>
      <c r="G30" s="17">
        <v>0.35</v>
      </c>
      <c r="H30" s="17">
        <v>0.35</v>
      </c>
      <c r="I30" s="17">
        <v>0.25</v>
      </c>
      <c r="J30" s="2"/>
    </row>
    <row r="31" spans="1:12" x14ac:dyDescent="0.2">
      <c r="A31" s="12">
        <v>3</v>
      </c>
      <c r="B31" s="13" t="s">
        <v>31</v>
      </c>
      <c r="C31" s="12" t="s">
        <v>7</v>
      </c>
      <c r="D31" s="17">
        <v>2.1999999999999999E-2</v>
      </c>
      <c r="E31" s="17">
        <v>0.1</v>
      </c>
      <c r="F31" s="16">
        <f t="shared" ref="F31:I32" si="0">E31</f>
        <v>0.1</v>
      </c>
      <c r="G31" s="16">
        <f t="shared" si="0"/>
        <v>0.1</v>
      </c>
      <c r="H31" s="16">
        <f t="shared" si="0"/>
        <v>0.1</v>
      </c>
      <c r="I31" s="16">
        <f t="shared" si="0"/>
        <v>0.1</v>
      </c>
      <c r="J31" s="2"/>
    </row>
    <row r="32" spans="1:12" x14ac:dyDescent="0.2">
      <c r="A32" s="12">
        <v>4</v>
      </c>
      <c r="B32" s="13" t="s">
        <v>8</v>
      </c>
      <c r="C32" s="12" t="s">
        <v>9</v>
      </c>
      <c r="D32" s="18">
        <v>1</v>
      </c>
      <c r="E32" s="18">
        <v>1</v>
      </c>
      <c r="F32" s="15">
        <f t="shared" si="0"/>
        <v>1</v>
      </c>
      <c r="G32" s="15">
        <f t="shared" si="0"/>
        <v>1</v>
      </c>
      <c r="H32" s="15">
        <f t="shared" si="0"/>
        <v>1</v>
      </c>
      <c r="I32" s="15">
        <f t="shared" si="0"/>
        <v>1</v>
      </c>
      <c r="J32" s="2"/>
    </row>
    <row r="33" spans="1:10" ht="15" x14ac:dyDescent="0.2">
      <c r="A33" s="19">
        <v>5</v>
      </c>
      <c r="B33" s="20" t="s">
        <v>10</v>
      </c>
      <c r="C33" s="19" t="s">
        <v>11</v>
      </c>
      <c r="D33" s="21">
        <f>D29*D31*D32</f>
        <v>9.8999999999999986</v>
      </c>
      <c r="E33" s="21">
        <f>E29*E31*E32</f>
        <v>60.75</v>
      </c>
      <c r="F33" s="21">
        <f>F29*F31*F32</f>
        <v>82.012500000000003</v>
      </c>
      <c r="G33" s="21">
        <f>G29*G31*G32</f>
        <v>110.71687500000002</v>
      </c>
      <c r="H33" s="21">
        <f>H29*H31*H32</f>
        <v>149.46778125</v>
      </c>
      <c r="I33" s="21">
        <f>I29*I31*I32</f>
        <v>186.83472656250001</v>
      </c>
      <c r="J33" s="2"/>
    </row>
    <row r="34" spans="1:10" x14ac:dyDescent="0.2">
      <c r="A34" s="12">
        <v>6</v>
      </c>
      <c r="B34" s="13" t="s">
        <v>12</v>
      </c>
      <c r="C34" s="22">
        <v>0.3</v>
      </c>
      <c r="D34" s="13"/>
      <c r="E34" s="15">
        <f>$C$34*E33</f>
        <v>18.224999999999998</v>
      </c>
      <c r="F34" s="15">
        <f>$C$34*F33</f>
        <v>24.603750000000002</v>
      </c>
      <c r="G34" s="15">
        <f>$C$34*G33</f>
        <v>33.215062500000002</v>
      </c>
      <c r="H34" s="15">
        <f>$C$34*H33</f>
        <v>44.840334374999998</v>
      </c>
      <c r="I34" s="15">
        <f>$C$34*I33</f>
        <v>56.050417968750004</v>
      </c>
      <c r="J34" s="2"/>
    </row>
    <row r="35" spans="1:10" x14ac:dyDescent="0.2">
      <c r="A35" s="12">
        <v>7</v>
      </c>
      <c r="B35" s="13" t="s">
        <v>13</v>
      </c>
      <c r="C35" s="23" t="s">
        <v>11</v>
      </c>
      <c r="D35" s="13"/>
      <c r="E35" s="15">
        <f>E33-E34</f>
        <v>42.525000000000006</v>
      </c>
      <c r="F35" s="15">
        <f>F33-F34</f>
        <v>57.408749999999998</v>
      </c>
      <c r="G35" s="15">
        <f>G33-G34</f>
        <v>77.501812500000014</v>
      </c>
      <c r="H35" s="15">
        <f>H33-H34</f>
        <v>104.627446875</v>
      </c>
      <c r="I35" s="15">
        <f>I33-I34</f>
        <v>130.78430859375001</v>
      </c>
    </row>
    <row r="36" spans="1:10" x14ac:dyDescent="0.2">
      <c r="A36" s="12">
        <v>8</v>
      </c>
      <c r="B36" s="13" t="s">
        <v>14</v>
      </c>
      <c r="C36" s="22">
        <v>0.27</v>
      </c>
      <c r="D36" s="13"/>
      <c r="E36" s="15">
        <f>$C$36*E35</f>
        <v>11.481750000000002</v>
      </c>
      <c r="F36" s="15">
        <f>$C$36*F35</f>
        <v>15.5003625</v>
      </c>
      <c r="G36" s="15">
        <f>$C$36*G35</f>
        <v>20.925489375000005</v>
      </c>
      <c r="H36" s="15">
        <f>$C$36*H35</f>
        <v>28.249410656250003</v>
      </c>
      <c r="I36" s="15">
        <f>$C$36*I35</f>
        <v>35.311763320312508</v>
      </c>
    </row>
    <row r="37" spans="1:10" x14ac:dyDescent="0.2">
      <c r="A37" s="12">
        <v>9</v>
      </c>
      <c r="B37" s="13" t="s">
        <v>15</v>
      </c>
      <c r="C37" s="23" t="s">
        <v>11</v>
      </c>
      <c r="D37" s="13"/>
      <c r="E37" s="15">
        <f>E35-E36</f>
        <v>31.043250000000004</v>
      </c>
      <c r="F37" s="15">
        <f>F35-F36</f>
        <v>41.908387499999996</v>
      </c>
      <c r="G37" s="15">
        <f>G35-G36</f>
        <v>56.576323125000009</v>
      </c>
      <c r="H37" s="15">
        <f>H35-H36</f>
        <v>76.378036218749997</v>
      </c>
      <c r="I37" s="15">
        <f>I35-I36</f>
        <v>95.472545273437504</v>
      </c>
    </row>
    <row r="38" spans="1:10" ht="28.5" x14ac:dyDescent="0.2">
      <c r="A38" s="12">
        <v>10</v>
      </c>
      <c r="B38" s="24" t="s">
        <v>16</v>
      </c>
      <c r="C38" s="22">
        <v>0.05</v>
      </c>
      <c r="D38" s="13"/>
      <c r="E38" s="15">
        <f>$C$38*(E33-D33)</f>
        <v>2.5425000000000004</v>
      </c>
      <c r="F38" s="15">
        <f>$C$38*(F33-E33)</f>
        <v>1.0631250000000001</v>
      </c>
      <c r="G38" s="15">
        <f>$C$38*(G33-F33)</f>
        <v>1.4352187500000007</v>
      </c>
      <c r="H38" s="15">
        <f>$C$38*(H33-G33)</f>
        <v>1.9375453124999993</v>
      </c>
      <c r="I38" s="15">
        <f>$C$38*(I33-H33)</f>
        <v>1.8683472656250004</v>
      </c>
    </row>
    <row r="39" spans="1:10" x14ac:dyDescent="0.2">
      <c r="A39" s="12">
        <v>11</v>
      </c>
      <c r="B39" s="24" t="s">
        <v>17</v>
      </c>
      <c r="C39" s="22">
        <v>0.05</v>
      </c>
      <c r="D39" s="13"/>
      <c r="E39" s="25">
        <f>$C$39*E33</f>
        <v>3.0375000000000001</v>
      </c>
      <c r="F39" s="25">
        <f>$C$39*F33</f>
        <v>4.100625</v>
      </c>
      <c r="G39" s="25">
        <f>$C$39*G33</f>
        <v>5.5358437500000015</v>
      </c>
      <c r="H39" s="25">
        <f>$C$39*H33</f>
        <v>7.4733890625000008</v>
      </c>
      <c r="I39" s="25">
        <f>$C$39*I33</f>
        <v>9.3417363281250001</v>
      </c>
    </row>
    <row r="40" spans="1:10" ht="15" x14ac:dyDescent="0.2">
      <c r="A40" s="19">
        <v>12</v>
      </c>
      <c r="B40" s="20" t="s">
        <v>18</v>
      </c>
      <c r="C40" s="19" t="s">
        <v>19</v>
      </c>
      <c r="D40" s="26"/>
      <c r="E40" s="21">
        <f>E37-E38-E39</f>
        <v>25.463250000000002</v>
      </c>
      <c r="F40" s="21">
        <f>F37-F38-F39</f>
        <v>36.744637499999996</v>
      </c>
      <c r="G40" s="21">
        <f>G37-G38-G39</f>
        <v>49.605260625000014</v>
      </c>
      <c r="H40" s="21">
        <f>H37-H38-H39</f>
        <v>66.967101843750001</v>
      </c>
      <c r="I40" s="21">
        <f>I37-I38-I39</f>
        <v>84.262461679687505</v>
      </c>
    </row>
    <row r="41" spans="1:10" x14ac:dyDescent="0.2">
      <c r="A41" s="12">
        <v>13</v>
      </c>
      <c r="B41" s="13" t="s">
        <v>20</v>
      </c>
      <c r="C41" s="12" t="s">
        <v>7</v>
      </c>
      <c r="D41" s="27">
        <v>0.05</v>
      </c>
      <c r="E41" s="13"/>
      <c r="F41" s="13"/>
      <c r="G41" s="13"/>
      <c r="H41" s="13"/>
      <c r="I41" s="13"/>
    </row>
    <row r="42" spans="1:10" x14ac:dyDescent="0.2">
      <c r="A42" s="12">
        <v>14</v>
      </c>
      <c r="B42" s="13" t="s">
        <v>21</v>
      </c>
      <c r="C42" s="23" t="s">
        <v>7</v>
      </c>
      <c r="D42" s="27">
        <v>0.1</v>
      </c>
      <c r="E42" s="13"/>
      <c r="F42" s="13"/>
      <c r="G42" s="13"/>
      <c r="H42" s="13"/>
      <c r="I42" s="13"/>
    </row>
    <row r="43" spans="1:10" x14ac:dyDescent="0.2">
      <c r="A43" s="12">
        <v>15</v>
      </c>
      <c r="B43" s="13" t="s">
        <v>22</v>
      </c>
      <c r="C43" s="23" t="s">
        <v>11</v>
      </c>
      <c r="D43" s="13"/>
      <c r="E43" s="15"/>
      <c r="F43" s="15"/>
      <c r="G43" s="15"/>
      <c r="H43" s="15"/>
      <c r="I43" s="15">
        <f>I40*(1+D41)/(D42-D41)</f>
        <v>1769.5116952734377</v>
      </c>
    </row>
    <row r="44" spans="1:10" x14ac:dyDescent="0.2">
      <c r="A44" s="12">
        <v>16</v>
      </c>
      <c r="B44" s="13" t="s">
        <v>23</v>
      </c>
      <c r="C44" s="23" t="s">
        <v>11</v>
      </c>
      <c r="D44" s="15"/>
      <c r="E44" s="15">
        <f>E40/(1+$D$42)^E27</f>
        <v>23.148409090909091</v>
      </c>
      <c r="F44" s="15">
        <f>F40/(1+$D$42)^F27</f>
        <v>30.367469008264454</v>
      </c>
      <c r="G44" s="15">
        <f>G40/(1+$D$42)^G27</f>
        <v>37.269166510142746</v>
      </c>
      <c r="H44" s="15">
        <f>H40/(1+$D$42)^H27</f>
        <v>45.739431626084269</v>
      </c>
      <c r="I44" s="15">
        <f>I40/(1+$D$42)^I27</f>
        <v>52.320359190372912</v>
      </c>
    </row>
    <row r="45" spans="1:10" x14ac:dyDescent="0.2">
      <c r="A45" s="12">
        <v>17</v>
      </c>
      <c r="B45" s="13" t="s">
        <v>24</v>
      </c>
      <c r="C45" s="23" t="s">
        <v>11</v>
      </c>
      <c r="D45" s="13"/>
      <c r="E45" s="13"/>
      <c r="F45" s="13"/>
      <c r="G45" s="13"/>
      <c r="H45" s="13"/>
      <c r="I45" s="15">
        <f>I43/(1+D42)^I27</f>
        <v>1098.7275429978313</v>
      </c>
    </row>
    <row r="46" spans="1:10" ht="15" x14ac:dyDescent="0.2">
      <c r="A46" s="19">
        <v>18</v>
      </c>
      <c r="B46" s="20" t="s">
        <v>25</v>
      </c>
      <c r="C46" s="28" t="s">
        <v>11</v>
      </c>
      <c r="D46" s="21">
        <f>SUM(E44:I44,I45)</f>
        <v>1287.5723784236047</v>
      </c>
      <c r="E46" s="20"/>
      <c r="F46" s="20"/>
      <c r="G46" s="20"/>
      <c r="H46" s="20"/>
      <c r="I46" s="21"/>
    </row>
    <row r="47" spans="1:10" x14ac:dyDescent="0.2">
      <c r="A47" s="12">
        <v>19</v>
      </c>
      <c r="B47" s="13" t="s">
        <v>26</v>
      </c>
      <c r="C47" s="22">
        <v>0.1</v>
      </c>
      <c r="D47" s="15">
        <f>C47*D46</f>
        <v>128.75723784236047</v>
      </c>
      <c r="E47" s="13"/>
      <c r="F47" s="13"/>
      <c r="G47" s="13"/>
      <c r="H47" s="13"/>
      <c r="I47" s="15"/>
    </row>
    <row r="48" spans="1:10" x14ac:dyDescent="0.2">
      <c r="A48" s="12">
        <v>20</v>
      </c>
      <c r="B48" s="24" t="s">
        <v>27</v>
      </c>
      <c r="C48" s="22"/>
      <c r="D48" s="29">
        <v>500</v>
      </c>
      <c r="E48" s="13"/>
      <c r="F48" s="13"/>
      <c r="G48" s="13"/>
      <c r="H48" s="13"/>
      <c r="I48" s="15"/>
    </row>
    <row r="49" spans="1:9" ht="15" x14ac:dyDescent="0.2">
      <c r="A49" s="19">
        <v>21</v>
      </c>
      <c r="B49" s="20" t="s">
        <v>28</v>
      </c>
      <c r="C49" s="28"/>
      <c r="D49" s="21">
        <f>SUM(D46:D48)</f>
        <v>1916.3296162659651</v>
      </c>
      <c r="E49" s="20"/>
      <c r="F49" s="20"/>
      <c r="G49" s="20"/>
      <c r="H49" s="20"/>
      <c r="I49" s="21"/>
    </row>
    <row r="50" spans="1:9" x14ac:dyDescent="0.2">
      <c r="A50" s="12">
        <v>19</v>
      </c>
      <c r="B50" s="13" t="s">
        <v>29</v>
      </c>
      <c r="C50" s="23" t="s">
        <v>11</v>
      </c>
      <c r="D50" s="18">
        <v>0</v>
      </c>
      <c r="E50" s="13"/>
      <c r="F50" s="13"/>
      <c r="G50" s="13"/>
      <c r="H50" s="13"/>
      <c r="I50" s="15"/>
    </row>
    <row r="51" spans="1:9" ht="15" x14ac:dyDescent="0.2">
      <c r="A51" s="19">
        <v>20</v>
      </c>
      <c r="B51" s="20" t="s">
        <v>30</v>
      </c>
      <c r="C51" s="28" t="s">
        <v>11</v>
      </c>
      <c r="D51" s="21">
        <f>D49-D50</f>
        <v>1916.3296162659651</v>
      </c>
      <c r="E51" s="20"/>
      <c r="F51" s="20"/>
      <c r="G51" s="20"/>
      <c r="H51" s="20"/>
      <c r="I51" s="21"/>
    </row>
    <row r="52" spans="1:9" x14ac:dyDescent="0.2">
      <c r="A52" s="3"/>
      <c r="B52" s="2"/>
      <c r="C52" s="3"/>
      <c r="D52" s="2"/>
      <c r="E52" s="2"/>
      <c r="F52" s="2"/>
      <c r="G52" s="2"/>
      <c r="H52" s="2"/>
      <c r="I52" s="2"/>
    </row>
    <row r="53" spans="1:9" x14ac:dyDescent="0.2">
      <c r="A53" s="3"/>
      <c r="C53" s="3"/>
      <c r="D53" s="2"/>
      <c r="E53" s="2"/>
      <c r="F53" s="2"/>
      <c r="G53" s="2"/>
      <c r="H53" s="2"/>
      <c r="I53" s="2"/>
    </row>
  </sheetData>
  <mergeCells count="2">
    <mergeCell ref="A26:I26"/>
    <mergeCell ref="B1:L23"/>
  </mergeCells>
  <pageMargins left="0.7" right="0.7" top="0.75" bottom="0.75" header="0.3" footer="0.3"/>
  <pageSetup paperSize="9" orientation="portrait" horizont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Expected Valuation of Whats App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WhatsApp Valuation</dc:title>
  <dc:creator>Vikash</dc:creator>
  <cp:keywords>Valuation</cp:keywords>
  <cp:lastModifiedBy>Roopam Munjal</cp:lastModifiedBy>
  <dcterms:created xsi:type="dcterms:W3CDTF">2019-08-15T17:24:10Z</dcterms:created>
  <dcterms:modified xsi:type="dcterms:W3CDTF">2023-08-18T17:52:39Z</dcterms:modified>
</cp:coreProperties>
</file>