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<sst xmlns="http://schemas.openxmlformats.org/spreadsheetml/2006/main" uniqueCount="366">
  <si>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</si>
  <si>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</si>
  <si>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</si>
  <si>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</si>
  <si>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</si>
  <si>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</si>
  <si>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</si>
  <si>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</si>
  <si>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</si>
  <si>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</si>
  <si>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</si>
  <si>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</si>
  <si>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</si>
  <si>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</si>
  <si>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</si>
  <si>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</si>
  <si>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</si>
  <si>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</si>
  <si>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</si>
  <si>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</si>
  <si>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</si>
  <si>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</si>
  <si>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</si>
  <si>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</si>
  <si>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</si>
  <si>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</si>
  <si>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</si>
  <si>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</si>
  <si>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</si>
  <si>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</si>
  <si>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</si>
  <si>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</si>
  <si>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</si>
  <si>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</si>
  <si>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</si>
  <si>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</si>
  <si>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</si>
  <si>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</si>
  <si>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</si>
  <si>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</si>
  <si>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</si>
  <si>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</si>
  <si>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</si>
  <si>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</si>
  <si>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</si>
  <si>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</si>
  <si>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</si>
  <si>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</si>
  <si>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</si>
  <si>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</si>
  <si>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</si>
  <si>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</si>
  <si>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</si>
  <si>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</si>
  <si>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</si>
  <si>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</si>
  <si>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</si>
  <si>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</si>
  <si>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</si>
  <si>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</si>
  <si>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</si>
  <si>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</si>
  <si>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</si>
  <si>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</si>
  <si>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</si>
  <si>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</si>
  <si>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</si>
  <si>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</si>
  <si>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</si>
  <si>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</si>
  <si>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</si>
  <si>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</si>
  <si>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</si>
  <si>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</si>
  <si>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</si>
  <si>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</si>
  <si>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</si>
  <si>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</si>
  <si>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</si>
  <si>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</si>
  <si>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</si>
  <si>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</si>
  <si>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</si>
  <si>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</si>
  <si>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</si>
  <si>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</si>
  <si>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</si>
  <si>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</si>
  <si>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</si>
  <si>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</si>
  <si>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</si>
  <si>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</si>
  <si>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</si>
  <si>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</si>
  <si>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</si>
  <si>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</si>
  <si>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</si>
  <si>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</si>
  <si>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</si>
  <si>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</si>
  <si>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</si>
  <si>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</si>
  <si>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</si>
  <si>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</si>
  <si>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</si>
  <si>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</si>
  <si>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</si>
  <si>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</si>
  <si>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</si>
  <si>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</si>
  <si>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</si>
  <si>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</si>
  <si>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</si>
  <si>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</si>
  <si>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</si>
  <si>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</si>
  <si>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</si>
  <si>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</si>
  <si>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</si>
  <si>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</si>
  <si>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</si>
  <si>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</si>
  <si>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</si>
  <si>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</si>
  <si>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</si>
  <si>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</si>
  <si>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</si>
  <si>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</si>
  <si>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</si>
  <si>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</si>
  <si>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</si>
  <si>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</si>
  <si>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</si>
  <si>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</si>
  <si>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</si>
  <si>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</si>
  <si>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</si>
  <si>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</si>
  <si>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</si>
  <si>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</si>
  <si>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</si>
  <si>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</si>
  <si>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</si>
  <si>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9/18/2017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</si>
  <si>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</si>
  <si>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</si>
  <si>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</si>
  <si>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</si>
  <si>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</si>
  <si>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</si>
  <si>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2017/9/18</t>
  </si>
  <si>
    <t>Loan terms</t>
  </si>
  <si>
    <t>Expected disbursement date</t>
  </si>
  <si>
    <t>Expected first repayment date</t>
  </si>
  <si>
    <t>2017/10/18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</si>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</sst>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0</v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0</v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-20000</v>
      </c>
      <c r="D11" s="80">
        <f>D6+D9-D10</f>
        <v>-20000</v>
      </c>
      <c r="E11" s="80">
        <f>E6+E9-E10</f>
        <v>-20000</v>
      </c>
      <c r="F11" s="80">
        <f>F6+F9-F10</f>
        <v>-20000</v>
      </c>
      <c r="G11" s="80">
        <f>G6+G9-G10</f>
        <v>-20000</v>
      </c>
      <c r="H11" s="80">
        <f>H6+H9-H10</f>
        <v>-20000</v>
      </c>
      <c r="I11" s="80">
        <f>I6+I9-I10</f>
        <v>-20000</v>
      </c>
      <c r="J11" s="80">
        <f>J6+J9-J10</f>
        <v>-20000</v>
      </c>
      <c r="K11" s="80">
        <f>K6+K9-K10</f>
        <v>-20000</v>
      </c>
      <c r="L11" s="80">
        <f>L6+L9-L10</f>
        <v>-20000</v>
      </c>
      <c r="M11" s="80">
        <f>M6+M9-M10</f>
        <v>-20000</v>
      </c>
      <c r="N11" s="80">
        <f>N6+N9-N10</f>
        <v>-20000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-40000</v>
      </c>
      <c r="AA11" s="80">
        <f>SUM(B11:M11)</f>
        <v>-20000</v>
      </c>
      <c r="AB11" s="46">
        <f>SUM(B11:Y11)</f>
        <v>-40000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200000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43026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43009</v>
      </c>
      <c r="F33" t="s">
        <v>152</v>
      </c>
      <c r="G33" s="128">
        <f>IF(Inputs!B79="","",DATE(YEAR(Inputs!B79),MONTH(Inputs!B79),DAY(Inputs!B79)))</f>
        <v>42996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43057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43040</v>
      </c>
      <c r="F34" t="s">
        <v>153</v>
      </c>
      <c r="G34" s="128">
        <f>IF(Inputs!B80="","",DATE(YEAR(Inputs!B80),MONTH(Inputs!B80),DAY(Inputs!B80)))</f>
        <v>43026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43087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43070</v>
      </c>
      <c r="F35" t="s">
        <v>155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43118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43101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43149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43132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43177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43160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43208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43191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43238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43221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43269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43252</v>
      </c>
      <c r="F41" t="s">
        <v>219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43299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43282</v>
      </c>
      <c r="F42" t="s">
        <v>220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43330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43361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