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tructions" sheetId="1" state="visible" r:id="rId1"/>
    <sheet xmlns:r="http://schemas.openxmlformats.org/officeDocument/2006/relationships" name="Questionnaire" sheetId="2" state="visible" r:id="rId2"/>
    <sheet xmlns:r="http://schemas.openxmlformats.org/officeDocument/2006/relationships" name="Scoring" sheetId="3" state="visible" r:id="rId3"/>
    <sheet xmlns:r="http://schemas.openxmlformats.org/officeDocument/2006/relationships" name="Results" sheetId="4" state="visible" r:id="rId4"/>
    <sheet xmlns:r="http://schemas.openxmlformats.org/officeDocument/2006/relationships" name="Reference Data" sheetId="5" state="visible" r:id="rId5"/>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b val="1"/>
      <sz val="14"/>
    </font>
    <font>
      <name val="Arial"/>
      <b val="1"/>
      <sz val="12"/>
    </font>
    <font>
      <name val="Arial"/>
      <sz val="11"/>
    </font>
    <font>
      <name val="Arial"/>
      <b val="1"/>
      <color rgb="00FF0000"/>
      <sz val="11"/>
    </font>
    <font>
      <name val="Arial"/>
      <color rgb="00FF0000"/>
      <sz val="11"/>
    </font>
    <font>
      <name val="Arial"/>
      <b val="1"/>
      <sz val="11"/>
    </font>
  </fonts>
  <fills count="3">
    <fill>
      <patternFill/>
    </fill>
    <fill>
      <patternFill patternType="gray125"/>
    </fill>
    <fill>
      <patternFill patternType="solid">
        <fgColor rgb="00E6E6FA"/>
        <bgColor rgb="00E6E6FA"/>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0" pivotButton="0" quotePrefix="0" xfId="0"/>
    <xf numFmtId="0" fontId="2" fillId="0" borderId="0" pivotButton="0" quotePrefix="0" xfId="0"/>
    <xf numFmtId="0" fontId="0" fillId="0" borderId="0" applyAlignment="1" pivotButton="0" quotePrefix="0" xfId="0">
      <alignment wrapText="1"/>
    </xf>
    <xf numFmtId="0" fontId="3" fillId="0" borderId="0" pivotButton="0" quotePrefix="0" xfId="0"/>
    <xf numFmtId="0" fontId="2" fillId="2" borderId="1" pivotButton="0" quotePrefix="0" xfId="0"/>
    <xf numFmtId="0" fontId="0" fillId="0" borderId="1" pivotButton="0" quotePrefix="0" xfId="0"/>
    <xf numFmtId="0" fontId="4" fillId="0" borderId="0" pivotButton="0" quotePrefix="0" xfId="0"/>
    <xf numFmtId="0" fontId="5" fillId="0" borderId="0" pivotButton="0" quotePrefix="0" xfId="0"/>
    <xf numFmtId="0" fontId="6" fillId="0" borderId="0" pivotButton="0" quotePrefix="0" xfId="0"/>
    <xf numFmtId="0" fontId="2"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harts/chart1.xml><?xml version="1.0" encoding="utf-8"?>
<chartSpace xmlns="http://schemas.openxmlformats.org/drawingml/2006/chart">
  <style val="26"/>
  <chart>
    <title>
      <tx>
        <rich>
          <a:bodyPr xmlns:a="http://schemas.openxmlformats.org/drawingml/2006/main"/>
          <a:p xmlns:a="http://schemas.openxmlformats.org/drawingml/2006/main">
            <a:pPr>
              <a:defRPr/>
            </a:pPr>
            <a:r>
              <a:t>PID-5-BF Domain Profile</a:t>
            </a:r>
          </a:p>
        </rich>
      </tx>
    </title>
    <plotArea>
      <radarChart>
        <radarStyle val="filled"/>
        <ser>
          <idx val="0"/>
          <order val="0"/>
          <tx>
            <strRef>
              <f>'Results'!D9</f>
            </strRef>
          </tx>
          <spPr>
            <a:ln xmlns:a="http://schemas.openxmlformats.org/drawingml/2006/main">
              <a:prstDash val="solid"/>
            </a:ln>
          </spPr>
          <marker>
            <symbol val="none"/>
            <spPr>
              <a:ln xmlns:a="http://schemas.openxmlformats.org/drawingml/2006/main">
                <a:prstDash val="solid"/>
              </a:ln>
            </spPr>
          </marker>
          <cat>
            <numRef>
              <f>'Results'!$A$10:$A$14</f>
            </numRef>
          </cat>
          <val>
            <numRef>
              <f>'Results'!$D$10:$D$14</f>
            </numRef>
          </val>
        </ser>
        <axId val="10"/>
        <axId val="100"/>
      </rad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oneCellAnchor>
    <from>
      <col>0</col>
      <colOff>0</colOff>
      <row>18</row>
      <rowOff>0</rowOff>
    </from>
    <ext cx="5400000" cy="27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cols>
    <col width="100" customWidth="1" min="1" max="1"/>
  </cols>
  <sheetData>
    <row r="1">
      <c r="A1" s="1" t="inlineStr">
        <is>
          <t>Personality Inventory for DSM-5–Brief Form (PID-5-BF)</t>
        </is>
      </c>
    </row>
    <row r="3">
      <c r="A3" s="2" t="inlineStr">
        <is>
          <t>Overview</t>
        </is>
      </c>
    </row>
    <row r="4">
      <c r="A4" s="3" t="inlineStr">
        <is>
          <t xml:space="preserve">
The Personality Inventory for DSM-5—Brief Form (PID-5-BF) is a 25-item self-rated personality trait assessment scale for adults age 18 and older. It assesses 5 personality trait domains including negative affect, detachment, antagonism, disinhibition, and psychoticism, with each trait domain consisting of 5 items.
This Excel tool allows for:
1. Data entry of the 25 questionnaire items
2. Automatic calculation of raw scores and average scores
3. Conversion to T-scores for clinical interpretation
4. Visual representation of results
5. Clinical interpretation guidelines
    </t>
        </is>
      </c>
    </row>
    <row r="10">
      <c r="A10" s="2" t="inlineStr">
        <is>
          <t>Administration Instructions</t>
        </is>
      </c>
    </row>
    <row r="11">
      <c r="A11" s="3" t="inlineStr">
        <is>
          <t xml:space="preserve">
The measure is completed by the individual prior to a visit with the clinician. Each item asks the individual to rate how well the item describes him or her generally.
Instructions to the individual receiving care:
"This is a list of things different people might say about themselves. We are interested in how you would describe yourself. There are no right or wrong answers. So you can describe yourself as honestly as possible, we will keep your responses confidential. We'd like you to take your time and read each statement carefully, selecting the response that best describes you."
    </t>
        </is>
      </c>
    </row>
    <row r="17">
      <c r="A17" s="2" t="inlineStr">
        <is>
          <t>Scoring Instructions</t>
        </is>
      </c>
    </row>
    <row r="18">
      <c r="A18" s="3" t="inlineStr">
        <is>
          <t xml:space="preserve">
Each item is rated on a 4-point scale:
0 = Very false or often false
1 = Sometimes or somewhat false
2 = Sometimes or somewhat true
3 = Very true or often true
The overall measure has a range of scores from 0 to 75, with higher scores indicating greater overall personality dysfunction. Each trait domain ranges in score from 0 to 15, with higher scores indicating greater dysfunction in the specific personality trait domain.
Domain scores are calculated by summing the scores on the five items within that domain. The total score is calculated by summing the scores on all 25 items.
Average scores are calculated by dividing the raw domain score by the number of items in the domain (5), and the average total score is calculated by dividing the raw overall score by the total number of items (25).
Missing Data Handling:
- If 7 or more items are left unanswered, scores should not be calculated.
- If 2 or more items are left unanswered on any one domain, that domain score should not be calculated.
- For 1-6 missing items overall, or 1 missing item in a domain, prorated scores will be calculated.
    </t>
        </is>
      </c>
    </row>
    <row r="28">
      <c r="A28" s="2" t="inlineStr">
        <is>
          <t>Interpretation Guidelines</t>
        </is>
      </c>
    </row>
    <row r="29">
      <c r="A29" s="3" t="inlineStr">
        <is>
          <t xml:space="preserve">
Average domain scores interpretation:
- 0-1: Little to no indication of trait
- 1-2: Mild expression of trait
- 2-3: Moderate to severe expression of trait
T-scores interpretation:
- &lt;55: Within normal limits
- 55-65: Elevated (subclinical)
- &gt;65: Clinically significant (1.5 SD above mean)
The clinician should use these scores in the context of the individual's history, presentation, and other clinical information.
    </t>
        </is>
      </c>
    </row>
    <row r="35">
      <c r="A35" s="2" t="inlineStr">
        <is>
          <t>Domain Descriptions</t>
        </is>
      </c>
    </row>
    <row r="36">
      <c r="A36" s="3" t="inlineStr">
        <is>
          <t xml:space="preserve">
1. Negative Affect: Experiences of negative emotions (anxiety, depression, guilt, shame, worry, anger)
2. Detachment: Withdrawal from interpersonal interactions and relationships; restricted affective experience and expression
3. Antagonism: Behaviors that put the individual at odds with others; grandiosity, deceitfulness, manipulativeness
4. Disinhibition: Orientation toward immediate gratification; impulsive behavior; disregard for consequences
5. Psychoticism: Exhibiting a wide range of odd or unusual behaviors and cognitions; unusual perceptions and beliefs
    </t>
        </is>
      </c>
    </row>
    <row r="43">
      <c r="A43" s="2" t="inlineStr">
        <is>
          <t>References</t>
        </is>
      </c>
    </row>
    <row r="44">
      <c r="A44" s="3" t="inlineStr">
        <is>
          <t xml:space="preserve">
1. American Psychiatric Association. (2013). Diagnostic and statistical manual of mental disorders (5th ed.).
2. Krueger RF, Derringer J, Markon KE, Watson D, Skodol AE. (2013). The Personality Inventory for DSM-5 Brief Form (PID-5-BF).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10" customWidth="1" min="1" max="1"/>
    <col width="70" customWidth="1" min="2" max="2"/>
    <col width="15" customWidth="1" min="3" max="3"/>
  </cols>
  <sheetData>
    <row r="1">
      <c r="A1" s="1" t="inlineStr">
        <is>
          <t>Personality Inventory for DSM-5–Brief Form (PID-5-BF)</t>
        </is>
      </c>
    </row>
    <row r="3">
      <c r="A3" s="2" t="inlineStr">
        <is>
          <t>Patient Information</t>
        </is>
      </c>
    </row>
    <row r="4">
      <c r="A4" s="4" t="inlineStr">
        <is>
          <t>Name:</t>
        </is>
      </c>
      <c r="B4" t="inlineStr"/>
    </row>
    <row r="5">
      <c r="A5" s="4" t="inlineStr">
        <is>
          <t>ID:</t>
        </is>
      </c>
      <c r="B5" t="inlineStr"/>
    </row>
    <row r="6">
      <c r="A6" s="4" t="inlineStr">
        <is>
          <t>Date:</t>
        </is>
      </c>
      <c r="B6" t="inlineStr"/>
    </row>
    <row r="7">
      <c r="A7" s="4" t="inlineStr">
        <is>
          <t>Age:</t>
        </is>
      </c>
      <c r="B7" t="inlineStr"/>
    </row>
    <row r="8">
      <c r="A8" s="4" t="inlineStr">
        <is>
          <t>Gender:</t>
        </is>
      </c>
      <c r="B8" t="inlineStr"/>
    </row>
    <row r="10">
      <c r="A10" s="2" t="inlineStr">
        <is>
          <t>Instructions: Please read each item carefully and circle the number that best describes you.</t>
        </is>
      </c>
    </row>
    <row r="12">
      <c r="A12" s="4" t="inlineStr">
        <is>
          <t>Rating Scale:</t>
        </is>
      </c>
    </row>
    <row r="13">
      <c r="A13" t="inlineStr">
        <is>
          <t>0 = Very false or often false</t>
        </is>
      </c>
    </row>
    <row r="14">
      <c r="A14" t="inlineStr">
        <is>
          <t>1 = Sometimes or somewhat false</t>
        </is>
      </c>
    </row>
    <row r="15">
      <c r="A15" t="inlineStr">
        <is>
          <t>2 = Sometimes or somewhat true</t>
        </is>
      </c>
    </row>
    <row r="16">
      <c r="A16" t="inlineStr">
        <is>
          <t>3 = Very true or often true</t>
        </is>
      </c>
    </row>
    <row r="18">
      <c r="A18" s="5" t="inlineStr">
        <is>
          <t>Item</t>
        </is>
      </c>
      <c r="B18" s="5" t="inlineStr">
        <is>
          <t>Question</t>
        </is>
      </c>
      <c r="C18" s="5" t="inlineStr">
        <is>
          <t>Rating (0-3)</t>
        </is>
      </c>
    </row>
    <row r="19">
      <c r="A19" s="6" t="n">
        <v>1</v>
      </c>
      <c r="B19" s="6" t="inlineStr">
        <is>
          <t>1. People would describe me as reckless.</t>
        </is>
      </c>
      <c r="C19" s="6" t="n"/>
    </row>
    <row r="20">
      <c r="A20" s="6" t="n">
        <v>2</v>
      </c>
      <c r="B20" s="6" t="inlineStr">
        <is>
          <t>2. I feel like I act totally on impulse.</t>
        </is>
      </c>
      <c r="C20" s="6" t="n"/>
    </row>
    <row r="21">
      <c r="A21" s="6" t="n">
        <v>3</v>
      </c>
      <c r="B21" s="6" t="inlineStr">
        <is>
          <t>3. Even though I know better, I can't stop making rash decisions.</t>
        </is>
      </c>
      <c r="C21" s="6" t="n"/>
    </row>
    <row r="22">
      <c r="A22" s="6" t="n">
        <v>4</v>
      </c>
      <c r="B22" s="6" t="inlineStr">
        <is>
          <t>4. I often feel like nothing I do really matters.</t>
        </is>
      </c>
      <c r="C22" s="6" t="n"/>
    </row>
    <row r="23">
      <c r="A23" s="6" t="n">
        <v>5</v>
      </c>
      <c r="B23" s="6" t="inlineStr">
        <is>
          <t>5. Others see me as irresponsible.</t>
        </is>
      </c>
      <c r="C23" s="6" t="n"/>
    </row>
    <row r="24">
      <c r="A24" s="6" t="n">
        <v>6</v>
      </c>
      <c r="B24" s="6" t="inlineStr">
        <is>
          <t>6. I'm not good at planning ahead.</t>
        </is>
      </c>
      <c r="C24" s="6" t="n"/>
    </row>
    <row r="25">
      <c r="A25" s="6" t="n">
        <v>7</v>
      </c>
      <c r="B25" s="6" t="inlineStr">
        <is>
          <t>7. My thoughts often don't make sense to others.</t>
        </is>
      </c>
      <c r="C25" s="6" t="n"/>
    </row>
    <row r="26">
      <c r="A26" s="6" t="n">
        <v>8</v>
      </c>
      <c r="B26" s="6" t="inlineStr">
        <is>
          <t>8. I worry about almost everything.</t>
        </is>
      </c>
      <c r="C26" s="6" t="n"/>
    </row>
    <row r="27">
      <c r="A27" s="6" t="n">
        <v>9</v>
      </c>
      <c r="B27" s="6" t="inlineStr">
        <is>
          <t>9. I get emotional easily, often for very little reason.</t>
        </is>
      </c>
      <c r="C27" s="6" t="n"/>
    </row>
    <row r="28">
      <c r="A28" s="6" t="n">
        <v>10</v>
      </c>
      <c r="B28" s="6" t="inlineStr">
        <is>
          <t>10. I fear being alone in life more than anything else.</t>
        </is>
      </c>
      <c r="C28" s="6" t="n"/>
    </row>
    <row r="29">
      <c r="A29" s="6" t="n">
        <v>11</v>
      </c>
      <c r="B29" s="6" t="inlineStr">
        <is>
          <t>11. I get stuck on one way of doing things, even when it's clear it won't work.</t>
        </is>
      </c>
      <c r="C29" s="6" t="n"/>
    </row>
    <row r="30">
      <c r="A30" s="6" t="n">
        <v>12</v>
      </c>
      <c r="B30" s="6" t="inlineStr">
        <is>
          <t>12. I have seen things that weren't really there.</t>
        </is>
      </c>
      <c r="C30" s="6" t="n"/>
    </row>
    <row r="31">
      <c r="A31" s="6" t="n">
        <v>13</v>
      </c>
      <c r="B31" s="6" t="inlineStr">
        <is>
          <t>13. I steer clear of romantic relationships.</t>
        </is>
      </c>
      <c r="C31" s="6" t="n"/>
    </row>
    <row r="32">
      <c r="A32" s="6" t="n">
        <v>14</v>
      </c>
      <c r="B32" s="6" t="inlineStr">
        <is>
          <t>14. I'm not interested in making friends.</t>
        </is>
      </c>
      <c r="C32" s="6" t="n"/>
    </row>
    <row r="33">
      <c r="A33" s="6" t="n">
        <v>15</v>
      </c>
      <c r="B33" s="6" t="inlineStr">
        <is>
          <t>15. I get irritated easily by all sorts of things.</t>
        </is>
      </c>
      <c r="C33" s="6" t="n"/>
    </row>
    <row r="34">
      <c r="A34" s="6" t="n">
        <v>16</v>
      </c>
      <c r="B34" s="6" t="inlineStr">
        <is>
          <t>16. I don't like to get too close to people.</t>
        </is>
      </c>
      <c r="C34" s="6" t="n"/>
    </row>
    <row r="35">
      <c r="A35" s="6" t="n">
        <v>17</v>
      </c>
      <c r="B35" s="6" t="inlineStr">
        <is>
          <t>17. It's no big deal if I hurt other peoples' feelings.</t>
        </is>
      </c>
      <c r="C35" s="6" t="n"/>
    </row>
    <row r="36">
      <c r="A36" s="6" t="n">
        <v>18</v>
      </c>
      <c r="B36" s="6" t="inlineStr">
        <is>
          <t>18. I rarely get enthusiastic about anything.</t>
        </is>
      </c>
      <c r="C36" s="6" t="n"/>
    </row>
    <row r="37">
      <c r="A37" s="6" t="n">
        <v>19</v>
      </c>
      <c r="B37" s="6" t="inlineStr">
        <is>
          <t>19. I crave attention.</t>
        </is>
      </c>
      <c r="C37" s="6" t="n"/>
    </row>
    <row r="38">
      <c r="A38" s="6" t="n">
        <v>20</v>
      </c>
      <c r="B38" s="6" t="inlineStr">
        <is>
          <t>20. I often have to deal with people who are less important than me.</t>
        </is>
      </c>
      <c r="C38" s="6" t="n"/>
    </row>
    <row r="39">
      <c r="A39" s="6" t="n">
        <v>21</v>
      </c>
      <c r="B39" s="6" t="inlineStr">
        <is>
          <t>21. I often have thoughts that make sense to me but that other people say are strange.</t>
        </is>
      </c>
      <c r="C39" s="6" t="n"/>
    </row>
    <row r="40">
      <c r="A40" s="6" t="n">
        <v>22</v>
      </c>
      <c r="B40" s="6" t="inlineStr">
        <is>
          <t>22. I use people to get what I want.</t>
        </is>
      </c>
      <c r="C40" s="6" t="n"/>
    </row>
    <row r="41">
      <c r="A41" s="6" t="n">
        <v>23</v>
      </c>
      <c r="B41" s="6" t="inlineStr">
        <is>
          <t>23. I often "zone out" and then suddenly come to and realize that a lot of time has passed.</t>
        </is>
      </c>
      <c r="C41" s="6" t="n"/>
    </row>
    <row r="42">
      <c r="A42" s="6" t="n">
        <v>24</v>
      </c>
      <c r="B42" s="6" t="inlineStr">
        <is>
          <t>24. Things around me often feel unreal, or more real than usual.</t>
        </is>
      </c>
      <c r="C42" s="6" t="n"/>
    </row>
    <row r="43">
      <c r="A43" s="6" t="n">
        <v>25</v>
      </c>
      <c r="B43" s="6" t="inlineStr">
        <is>
          <t>25. It is easy for me to take advantage of others.</t>
        </is>
      </c>
      <c r="C43" s="6" t="n"/>
    </row>
  </sheetData>
  <dataValidations count="1">
    <dataValidation sqref="C19:C43" showDropDown="0" showInputMessage="0" showErrorMessage="0" allowBlank="0" errorTitle="Invalid Entry" error="Please enter a value between 0 and 3" promptTitle="Rating" prompt="Enter a value between 0 and 3" type="whole" operator="between">
      <formula1>0</formula1>
      <formula2>3</formula2>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30" customWidth="1" min="1" max="1"/>
    <col width="15" customWidth="1" min="2" max="2"/>
    <col width="15" customWidth="1" min="3" max="3"/>
    <col width="15" customWidth="1" min="4" max="4"/>
    <col width="15" customWidth="1" min="5" max="5"/>
    <col width="25" customWidth="1" min="6" max="6"/>
  </cols>
  <sheetData>
    <row r="1">
      <c r="A1" s="1" t="inlineStr">
        <is>
          <t>PID-5-BF Scoring Calculations</t>
        </is>
      </c>
    </row>
    <row r="3">
      <c r="A3" s="2" t="inlineStr">
        <is>
          <t>Domain Definitions</t>
        </is>
      </c>
    </row>
    <row r="4">
      <c r="A4" s="4" t="inlineStr">
        <is>
          <t>Negative Affect</t>
        </is>
      </c>
      <c r="B4" s="4" t="inlineStr">
        <is>
          <t>Items 8, 9, 10, 11, 15</t>
        </is>
      </c>
    </row>
    <row r="5">
      <c r="A5" s="4" t="inlineStr">
        <is>
          <t>Detachment</t>
        </is>
      </c>
      <c r="B5" s="4" t="inlineStr">
        <is>
          <t>Items 4, 13, 14, 16, 18</t>
        </is>
      </c>
    </row>
    <row r="6">
      <c r="A6" s="4" t="inlineStr">
        <is>
          <t>Antagonism</t>
        </is>
      </c>
      <c r="B6" s="4" t="inlineStr">
        <is>
          <t>Items 17, 19, 20, 22, 25</t>
        </is>
      </c>
    </row>
    <row r="7">
      <c r="A7" s="4" t="inlineStr">
        <is>
          <t>Disinhibition</t>
        </is>
      </c>
      <c r="B7" s="4" t="inlineStr">
        <is>
          <t>Items 1, 2, 3, 5, 6</t>
        </is>
      </c>
    </row>
    <row r="8">
      <c r="A8" s="4" t="inlineStr">
        <is>
          <t>Psychoticism</t>
        </is>
      </c>
      <c r="B8" s="4" t="inlineStr">
        <is>
          <t>Items 7, 12, 21, 23, 24</t>
        </is>
      </c>
    </row>
    <row r="10">
      <c r="A10" s="2" t="inlineStr">
        <is>
          <t>Raw Domain Scores</t>
        </is>
      </c>
    </row>
    <row r="11">
      <c r="A11" s="5" t="inlineStr">
        <is>
          <t>Domain</t>
        </is>
      </c>
      <c r="B11" s="5" t="inlineStr">
        <is>
          <t>Raw Score</t>
        </is>
      </c>
      <c r="C11" s="5" t="inlineStr">
        <is>
          <t>Average Score</t>
        </is>
      </c>
      <c r="D11" s="5" t="inlineStr">
        <is>
          <t>T-Score</t>
        </is>
      </c>
      <c r="E11" s="5" t="inlineStr">
        <is>
          <t>Percentile</t>
        </is>
      </c>
      <c r="F11" s="5" t="inlineStr">
        <is>
          <t>Interpretation</t>
        </is>
      </c>
    </row>
    <row r="12">
      <c r="A12" s="6" t="inlineStr">
        <is>
          <t>Negative Affect</t>
        </is>
      </c>
      <c r="B12" s="6">
        <f>SUM(Questionnaire!C26,Questionnaire!C27,Questionnaire!C28,Questionnaire!C29,Questionnaire!C33)</f>
        <v/>
      </c>
      <c r="C12" s="6">
        <f>B12/5</f>
        <v/>
      </c>
      <c r="D12" s="6">
        <f>50+10*(C12-1.5)/0.5</f>
        <v/>
      </c>
      <c r="E12" s="6">
        <f>ROUND(NORM.DIST(D12,50,10,TRUE)*100,0)</f>
        <v/>
      </c>
      <c r="F12" s="6">
        <f>IF(D12&lt;55,"Within normal limits",IF(D12&lt;65,"Elevated","Clinically significant"))</f>
        <v/>
      </c>
    </row>
    <row r="13">
      <c r="A13" s="6" t="inlineStr">
        <is>
          <t>Detachment</t>
        </is>
      </c>
      <c r="B13" s="6">
        <f>SUM(Questionnaire!C22,Questionnaire!C31,Questionnaire!C32,Questionnaire!C34,Questionnaire!C36)</f>
        <v/>
      </c>
      <c r="C13" s="6">
        <f>B13/5</f>
        <v/>
      </c>
      <c r="D13" s="6">
        <f>50+10*(C13-1.5)/0.5</f>
        <v/>
      </c>
      <c r="E13" s="6">
        <f>ROUND(NORM.DIST(D13,50,10,TRUE)*100,0)</f>
        <v/>
      </c>
      <c r="F13" s="6">
        <f>IF(D13&lt;55,"Within normal limits",IF(D13&lt;65,"Elevated","Clinically significant"))</f>
        <v/>
      </c>
    </row>
    <row r="14">
      <c r="A14" s="6" t="inlineStr">
        <is>
          <t>Antagonism</t>
        </is>
      </c>
      <c r="B14" s="6">
        <f>SUM(Questionnaire!C35,Questionnaire!C37,Questionnaire!C38,Questionnaire!C40,Questionnaire!C43)</f>
        <v/>
      </c>
      <c r="C14" s="6">
        <f>B14/5</f>
        <v/>
      </c>
      <c r="D14" s="6">
        <f>50+10*(C14-1.5)/0.5</f>
        <v/>
      </c>
      <c r="E14" s="6">
        <f>ROUND(NORM.DIST(D14,50,10,TRUE)*100,0)</f>
        <v/>
      </c>
      <c r="F14" s="6">
        <f>IF(D14&lt;55,"Within normal limits",IF(D14&lt;65,"Elevated","Clinically significant"))</f>
        <v/>
      </c>
    </row>
    <row r="15">
      <c r="A15" s="6" t="inlineStr">
        <is>
          <t>Disinhibition</t>
        </is>
      </c>
      <c r="B15" s="6">
        <f>SUM(Questionnaire!C19,Questionnaire!C20,Questionnaire!C21,Questionnaire!C23,Questionnaire!C24)</f>
        <v/>
      </c>
      <c r="C15" s="6">
        <f>B15/5</f>
        <v/>
      </c>
      <c r="D15" s="6">
        <f>50+10*(C15-1.5)/0.5</f>
        <v/>
      </c>
      <c r="E15" s="6">
        <f>ROUND(NORM.DIST(D15,50,10,TRUE)*100,0)</f>
        <v/>
      </c>
      <c r="F15" s="6">
        <f>IF(D15&lt;55,"Within normal limits",IF(D15&lt;65,"Elevated","Clinically significant"))</f>
        <v/>
      </c>
    </row>
    <row r="16">
      <c r="A16" s="6" t="inlineStr">
        <is>
          <t>Psychoticism</t>
        </is>
      </c>
      <c r="B16" s="6">
        <f>SUM(Questionnaire!C25,Questionnaire!C30,Questionnaire!C39,Questionnaire!C41,Questionnaire!C42)</f>
        <v/>
      </c>
      <c r="C16" s="6">
        <f>B16/5</f>
        <v/>
      </c>
      <c r="D16" s="6">
        <f>50+10*(C16-1.5)/0.5</f>
        <v/>
      </c>
      <c r="E16" s="6">
        <f>ROUND(NORM.DIST(D16,50,10,TRUE)*100,0)</f>
        <v/>
      </c>
      <c r="F16" s="6">
        <f>IF(D16&lt;55,"Within normal limits",IF(D16&lt;65,"Elevated","Clinically significant"))</f>
        <v/>
      </c>
    </row>
    <row r="17">
      <c r="A17" s="6" t="inlineStr">
        <is>
          <t>TOTAL</t>
        </is>
      </c>
      <c r="B17" s="6">
        <f>SUM(B12:B16)</f>
        <v/>
      </c>
      <c r="C17" s="6">
        <f>B17/25</f>
        <v/>
      </c>
      <c r="D17" s="6">
        <f>50+10*(C17-1.5)/0.5</f>
        <v/>
      </c>
      <c r="E17" s="6">
        <f>ROUND(NORM.DIST(D17,50,10,TRUE)*100,0)</f>
        <v/>
      </c>
      <c r="F17" s="6">
        <f>IF(D17&lt;55,"Within normal limits",IF(D17&lt;65,"Elevated","Clinically significant"))</f>
        <v/>
      </c>
    </row>
    <row r="20">
      <c r="A20" s="2" t="inlineStr">
        <is>
          <t>Missing Data Check</t>
        </is>
      </c>
    </row>
    <row r="21">
      <c r="A21" t="inlineStr">
        <is>
          <t>Total missing items:</t>
        </is>
      </c>
      <c r="B21">
        <f>COUNTBLANK(Questionnaire!C19:C43)</f>
        <v/>
      </c>
    </row>
    <row r="22">
      <c r="A22" t="inlineStr">
        <is>
          <t>Missing items in Negative Affect domain:</t>
        </is>
      </c>
      <c r="B22">
        <f>COUNTBLANK(Questionnaire!C26,Questionnaire!C27,Questionnaire!C28,Questionnaire!C29,Questionnaire!C33)</f>
        <v/>
      </c>
    </row>
    <row r="23">
      <c r="A23" t="inlineStr">
        <is>
          <t>Missing items in Detachment domain:</t>
        </is>
      </c>
      <c r="B23">
        <f>COUNTBLANK(Questionnaire!C22,Questionnaire!C31,Questionnaire!C32,Questionnaire!C34,Questionnaire!C36)</f>
        <v/>
      </c>
    </row>
    <row r="24">
      <c r="A24" t="inlineStr">
        <is>
          <t>Missing items in Antagonism domain:</t>
        </is>
      </c>
      <c r="B24">
        <f>COUNTBLANK(Questionnaire!C35,Questionnaire!C37,Questionnaire!C38,Questionnaire!C40,Questionnaire!C43)</f>
        <v/>
      </c>
    </row>
    <row r="25">
      <c r="A25" t="inlineStr">
        <is>
          <t>Missing items in Disinhibition domain:</t>
        </is>
      </c>
      <c r="B25">
        <f>COUNTBLANK(Questionnaire!C19,Questionnaire!C20,Questionnaire!C21,Questionnaire!C23,Questionnaire!C24)</f>
        <v/>
      </c>
    </row>
    <row r="26">
      <c r="A26" t="inlineStr">
        <is>
          <t>Missing items in Psychoticism domain:</t>
        </is>
      </c>
      <c r="B26">
        <f>COUNTBLANK(Questionnaire!C25,Questionnaire!C30,Questionnaire!C39,Questionnaire!C41,Questionnaire!C42)</f>
        <v/>
      </c>
    </row>
    <row r="28">
      <c r="A28" s="7" t="inlineStr">
        <is>
          <t>Warning:</t>
        </is>
      </c>
      <c r="B28" s="8">
        <f>IF(B21&gt;=7,"Too many missing items (7+). Scores may not be valid.","")&amp;IF(OR(B22&gt;=2,B23&gt;=2,B24&gt;=2,B25&gt;=2,B26&gt;=2)," One or more domains have 2+ missing items and cannot be scored.","")&amp;IF(AND(B21&lt;7,B22&lt;2,B23&lt;2,B24&lt;2,B25&lt;2,B26&lt;2),"Data is complete enough for scoring.","")</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30" customWidth="1" min="1" max="1"/>
    <col width="70" customWidth="1" min="2" max="2"/>
  </cols>
  <sheetData>
    <row r="1">
      <c r="A1" s="1" t="inlineStr">
        <is>
          <t>PID-5-BF Results</t>
        </is>
      </c>
    </row>
    <row r="3">
      <c r="A3" s="2" t="inlineStr">
        <is>
          <t>Patient Information</t>
        </is>
      </c>
    </row>
    <row r="4">
      <c r="A4" t="inlineStr">
        <is>
          <t>Name:</t>
        </is>
      </c>
      <c r="B4">
        <f>Questionnaire!B4</f>
        <v/>
      </c>
    </row>
    <row r="5">
      <c r="A5" t="inlineStr">
        <is>
          <t>ID:</t>
        </is>
      </c>
      <c r="B5">
        <f>Questionnaire!B5</f>
        <v/>
      </c>
    </row>
    <row r="6">
      <c r="A6" t="inlineStr">
        <is>
          <t>Date:</t>
        </is>
      </c>
      <c r="B6">
        <f>Questionnaire!B6</f>
        <v/>
      </c>
    </row>
    <row r="8">
      <c r="A8" s="2" t="inlineStr">
        <is>
          <t>Summary Scores</t>
        </is>
      </c>
    </row>
    <row r="9">
      <c r="A9" s="5" t="inlineStr">
        <is>
          <t>Domain</t>
        </is>
      </c>
      <c r="B9" s="5" t="inlineStr">
        <is>
          <t>Raw Score</t>
        </is>
      </c>
      <c r="C9" s="5" t="inlineStr">
        <is>
          <t>Average Score</t>
        </is>
      </c>
      <c r="D9" s="5" t="inlineStr">
        <is>
          <t>T-Score</t>
        </is>
      </c>
      <c r="E9" s="5" t="inlineStr">
        <is>
          <t>Percentile</t>
        </is>
      </c>
      <c r="F9" s="5" t="inlineStr">
        <is>
          <t>Interpretation</t>
        </is>
      </c>
    </row>
    <row r="10">
      <c r="A10" s="6" t="inlineStr">
        <is>
          <t>Negative Affect</t>
        </is>
      </c>
      <c r="B10" s="6">
        <f>Scoring!B12</f>
        <v/>
      </c>
      <c r="C10" s="6">
        <f>Scoring!C12</f>
        <v/>
      </c>
      <c r="D10" s="6">
        <f>Scoring!D12</f>
        <v/>
      </c>
      <c r="E10" s="6">
        <f>Scoring!E12</f>
        <v/>
      </c>
      <c r="F10" s="6">
        <f>Scoring!F12</f>
        <v/>
      </c>
    </row>
    <row r="11">
      <c r="A11" s="6" t="inlineStr">
        <is>
          <t>Detachment</t>
        </is>
      </c>
      <c r="B11" s="6">
        <f>Scoring!B13</f>
        <v/>
      </c>
      <c r="C11" s="6">
        <f>Scoring!C13</f>
        <v/>
      </c>
      <c r="D11" s="6">
        <f>Scoring!D13</f>
        <v/>
      </c>
      <c r="E11" s="6">
        <f>Scoring!E13</f>
        <v/>
      </c>
      <c r="F11" s="6">
        <f>Scoring!F13</f>
        <v/>
      </c>
    </row>
    <row r="12">
      <c r="A12" s="6" t="inlineStr">
        <is>
          <t>Antagonism</t>
        </is>
      </c>
      <c r="B12" s="6">
        <f>Scoring!B14</f>
        <v/>
      </c>
      <c r="C12" s="6">
        <f>Scoring!C14</f>
        <v/>
      </c>
      <c r="D12" s="6">
        <f>Scoring!D14</f>
        <v/>
      </c>
      <c r="E12" s="6">
        <f>Scoring!E14</f>
        <v/>
      </c>
      <c r="F12" s="6">
        <f>Scoring!F14</f>
        <v/>
      </c>
    </row>
    <row r="13">
      <c r="A13" s="6" t="inlineStr">
        <is>
          <t>Disinhibition</t>
        </is>
      </c>
      <c r="B13" s="6">
        <f>Scoring!B15</f>
        <v/>
      </c>
      <c r="C13" s="6">
        <f>Scoring!C15</f>
        <v/>
      </c>
      <c r="D13" s="6">
        <f>Scoring!D15</f>
        <v/>
      </c>
      <c r="E13" s="6">
        <f>Scoring!E15</f>
        <v/>
      </c>
      <c r="F13" s="6">
        <f>Scoring!F15</f>
        <v/>
      </c>
    </row>
    <row r="14">
      <c r="A14" s="6" t="inlineStr">
        <is>
          <t>Psychoticism</t>
        </is>
      </c>
      <c r="B14" s="6">
        <f>Scoring!B16</f>
        <v/>
      </c>
      <c r="C14" s="6">
        <f>Scoring!C16</f>
        <v/>
      </c>
      <c r="D14" s="6">
        <f>Scoring!D16</f>
        <v/>
      </c>
      <c r="E14" s="6">
        <f>Scoring!E16</f>
        <v/>
      </c>
      <c r="F14" s="6">
        <f>Scoring!F16</f>
        <v/>
      </c>
    </row>
    <row r="15">
      <c r="A15" s="6" t="inlineStr">
        <is>
          <t>TOTAL</t>
        </is>
      </c>
      <c r="B15" s="6">
        <f>Scoring!B17</f>
        <v/>
      </c>
      <c r="C15" s="6">
        <f>Scoring!C17</f>
        <v/>
      </c>
      <c r="D15" s="6">
        <f>Scoring!D17</f>
        <v/>
      </c>
      <c r="E15" s="6">
        <f>Scoring!E17</f>
        <v/>
      </c>
      <c r="F15" s="6">
        <f>Scoring!F17</f>
        <v/>
      </c>
    </row>
    <row r="17">
      <c r="A17" s="2" t="inlineStr">
        <is>
          <t>Visual Profile</t>
        </is>
      </c>
    </row>
    <row r="36">
      <c r="A36" s="2" t="inlineStr">
        <is>
          <t>Clinical Interpretation</t>
        </is>
      </c>
    </row>
    <row r="37">
      <c r="A37" t="inlineStr">
        <is>
          <t>Elevated Domains:</t>
        </is>
      </c>
      <c r="B37">
        <f>CONCATENATE(IF(D10&gt;=55,A10&amp;" ",""),IF(D11&gt;=55,A11&amp;" ",""),IF(D12&gt;=55,A12&amp;" ",""),IF(D13&gt;=55,A13&amp;" ",""),IF(D14&gt;=55,A14&amp;" ",""))</f>
        <v/>
      </c>
    </row>
    <row r="38">
      <c r="A38" t="inlineStr">
        <is>
          <t>Clinically Significant Domains:</t>
        </is>
      </c>
      <c r="B38">
        <f>CONCATENATE(IF(D10&gt;=65,A10&amp;" ",""),IF(D11&gt;=65,A11&amp;" ",""),IF(D12&gt;=65,A12&amp;" ",""),IF(D13&gt;=65,A13&amp;" ",""),IF(D14&gt;=65,A14&amp;" ",""))</f>
        <v/>
      </c>
    </row>
    <row r="40">
      <c r="A40" s="4" t="inlineStr">
        <is>
          <t>Domain Interpretations:</t>
        </is>
      </c>
    </row>
    <row r="41">
      <c r="A41" s="9" t="inlineStr">
        <is>
          <t>Negative Affect:</t>
        </is>
      </c>
      <c r="B41" s="3">
        <f>IF(D10&lt;55,"Within normal limits. No significant issues with negative emotions.",IF(D10&lt;65,"Elevated levels of negative emotions. May experience more anxiety, emotional lability, or worry than average.","Clinically significant levels of negative emotions. Likely experiences persistent anxiety, worry, fear, or emotional instability."))</f>
        <v/>
      </c>
    </row>
    <row r="42">
      <c r="A42" s="9" t="inlineStr">
        <is>
          <t>Detachment:</t>
        </is>
      </c>
      <c r="B42" s="3">
        <f>IF(D11&lt;55,"Within normal limits. No significant issues with social detachment.",IF(D11&lt;65,"Elevated levels of detachment. May have some difficulty with social connections or emotional expression.","Clinically significant levels of detachment. Likely avoids social interactions, has limited emotional expression, and may feel disconnected from others."))</f>
        <v/>
      </c>
    </row>
    <row r="43">
      <c r="A43" s="9" t="inlineStr">
        <is>
          <t>Antagonism:</t>
        </is>
      </c>
      <c r="B43" s="3">
        <f>IF(D12&lt;55,"Within normal limits. No significant issues with antagonistic behavior.",IF(D12&lt;65,"Elevated levels of antagonism. May sometimes engage in manipulative behavior or show grandiosity.","Clinically significant levels of antagonism. Likely engages in manipulative behavior, may be deceitful, and shows grandiosity or entitlement."))</f>
        <v/>
      </c>
    </row>
    <row r="44">
      <c r="A44" s="9" t="inlineStr">
        <is>
          <t>Disinhibition:</t>
        </is>
      </c>
      <c r="B44" s="3">
        <f>IF(D13&lt;55,"Within normal limits. No significant issues with impulse control.",IF(D13&lt;65,"Elevated levels of disinhibition. May sometimes act impulsively or have difficulty with planning.","Clinically significant levels of disinhibition. Likely engages in impulsive behavior, has poor planning abilities, and may be irresponsible."))</f>
        <v/>
      </c>
    </row>
    <row r="45">
      <c r="A45" s="9" t="inlineStr">
        <is>
          <t>Psychoticism:</t>
        </is>
      </c>
      <c r="B45" s="3">
        <f>IF(D14&lt;55,"Within normal limits. No significant issues with unusual perceptions or beliefs.",IF(D14&lt;65,"Elevated levels of psychoticism. May sometimes have unusual perceptions or beliefs.","Clinically significant levels of psychoticism. Likely experiences unusual perceptions, has odd beliefs, and may have eccentric behavior."))</f>
        <v/>
      </c>
    </row>
    <row r="47">
      <c r="A47" s="9" t="inlineStr">
        <is>
          <t>Overall Summary:</t>
        </is>
      </c>
      <c r="B47" s="3">
        <f>IF(D15&lt;55,"Overall personality functioning appears to be within normal limits.",IF(D15&lt;65,"Some elevated personality traits are present, suggesting mild to moderate personality dysfunction.","Significant personality dysfunction is indicated, with multiple clinically elevated trait domains."))</f>
        <v/>
      </c>
    </row>
  </sheetData>
  <pageMargins left="0.75" right="0.75" top="1" bottom="1" header="0.5" footer="0.5"/>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20" customWidth="1" min="1" max="1"/>
    <col width="50" customWidth="1" min="2" max="2"/>
    <col width="50" customWidth="1" min="3" max="3"/>
  </cols>
  <sheetData>
    <row r="1">
      <c r="A1" s="1" t="inlineStr">
        <is>
          <t>PID-5-BF Reference Data</t>
        </is>
      </c>
    </row>
    <row r="3">
      <c r="A3" s="2" t="inlineStr">
        <is>
          <t>T-Score Interpretation Guidelines</t>
        </is>
      </c>
    </row>
    <row r="4">
      <c r="A4" s="5" t="inlineStr">
        <is>
          <t>T-Score Range</t>
        </is>
      </c>
      <c r="B4" s="5" t="inlineStr">
        <is>
          <t>Interpretation</t>
        </is>
      </c>
      <c r="C4" s="5" t="inlineStr">
        <is>
          <t>Clinical Significance</t>
        </is>
      </c>
    </row>
    <row r="5">
      <c r="A5" s="6" t="inlineStr">
        <is>
          <t>≤ 54</t>
        </is>
      </c>
      <c r="B5" s="6" t="inlineStr">
        <is>
          <t>Within normal limits</t>
        </is>
      </c>
      <c r="C5" s="6" t="inlineStr">
        <is>
          <t>Not clinically significant</t>
        </is>
      </c>
    </row>
    <row r="6">
      <c r="A6" s="6" t="inlineStr">
        <is>
          <t>55-64</t>
        </is>
      </c>
      <c r="B6" s="6" t="inlineStr">
        <is>
          <t>Elevated</t>
        </is>
      </c>
      <c r="C6" s="6" t="inlineStr">
        <is>
          <t>Subclinical, may warrant monitoring</t>
        </is>
      </c>
    </row>
    <row r="7">
      <c r="A7" s="6" t="inlineStr">
        <is>
          <t>≥ 65</t>
        </is>
      </c>
      <c r="B7" s="6" t="inlineStr">
        <is>
          <t>Very elevated</t>
        </is>
      </c>
      <c r="C7" s="6" t="inlineStr">
        <is>
          <t>Clinically significant, warrants intervention</t>
        </is>
      </c>
    </row>
    <row r="9">
      <c r="A9" s="2" t="inlineStr">
        <is>
          <t>Domain Descriptions and Clinical Implications</t>
        </is>
      </c>
    </row>
    <row r="10">
      <c r="A10" s="5" t="inlineStr">
        <is>
          <t>Domain</t>
        </is>
      </c>
      <c r="B10" s="10" t="inlineStr">
        <is>
          <t>Description</t>
        </is>
      </c>
      <c r="C10" s="10" t="inlineStr">
        <is>
          <t>Clinical Implications</t>
        </is>
      </c>
    </row>
    <row r="11">
      <c r="A11" s="6" t="inlineStr">
        <is>
          <t>Negative Affect</t>
        </is>
      </c>
      <c r="B11" s="11" t="inlineStr">
        <is>
          <t>Experiences of negative emotions (anxiety, depression, guilt, shame, worry, anger)</t>
        </is>
      </c>
      <c r="C11" s="11" t="inlineStr">
        <is>
          <t>High scores may indicate mood or anxiety disorders, emotional dysregulation, or interpersonal sensitivity</t>
        </is>
      </c>
    </row>
    <row r="12">
      <c r="A12" s="6" t="inlineStr">
        <is>
          <t>Detachment</t>
        </is>
      </c>
      <c r="B12" s="11" t="inlineStr">
        <is>
          <t>Withdrawal from interpersonal interactions; restricted affective experience and expression</t>
        </is>
      </c>
      <c r="C12" s="11" t="inlineStr">
        <is>
          <t>High scores may indicate avoidant personality traits, social isolation, or anhedonia</t>
        </is>
      </c>
    </row>
    <row r="13">
      <c r="A13" s="6" t="inlineStr">
        <is>
          <t>Antagonism</t>
        </is>
      </c>
      <c r="B13" s="11" t="inlineStr">
        <is>
          <t>Behaviors that put the individual at odds with others; grandiosity, deceitfulness, manipulativeness</t>
        </is>
      </c>
      <c r="C13" s="11" t="inlineStr">
        <is>
          <t>High scores may indicate narcissistic or antisocial traits, interpersonal conflicts, or legal problems</t>
        </is>
      </c>
    </row>
    <row r="14">
      <c r="A14" s="6" t="inlineStr">
        <is>
          <t>Disinhibition</t>
        </is>
      </c>
      <c r="B14" s="11" t="inlineStr">
        <is>
          <t>Orientation toward immediate gratification; impulsive behavior; disregard for consequences</t>
        </is>
      </c>
      <c r="C14" s="11" t="inlineStr">
        <is>
          <t>High scores may indicate impulse control problems, substance use issues, or risky behaviors</t>
        </is>
      </c>
    </row>
    <row r="15">
      <c r="A15" s="6" t="inlineStr">
        <is>
          <t>Psychoticism</t>
        </is>
      </c>
      <c r="B15" s="11" t="inlineStr">
        <is>
          <t>Exhibiting odd or unusual behaviors and cognitions; unusual perceptions and beliefs</t>
        </is>
      </c>
      <c r="C15" s="11" t="inlineStr">
        <is>
          <t>High scores may indicate thought disorders, perceptual abnormalities, or magical thinking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2025-05-21T08:57:08Z</dcterms:created>
  <dcterms:modified xmlns:dcterms="http://purl.org/dc/terms/" xmlns:xsi="http://www.w3.org/2001/XMLSchema-instance" xsi:type="dcterms:W3CDTF">2025-05-21T08:57:08Z</dcterms:modified>
</cp:coreProperties>
</file>