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E:\Downloads Folder\"/>
    </mc:Choice>
  </mc:AlternateContent>
  <xr:revisionPtr revIDLastSave="0" documentId="13_ncr:1_{0616F900-C7DD-4ADA-971B-08E329398CEC}" xr6:coauthVersionLast="45" xr6:coauthVersionMax="46" xr10:uidLastSave="{00000000-0000-0000-0000-000000000000}"/>
  <bookViews>
    <workbookView xWindow="-108" yWindow="-108" windowWidth="23256" windowHeight="12720" activeTab="1" xr2:uid="{00000000-000D-0000-FFFF-FFFF00000000}"/>
  </bookViews>
  <sheets>
    <sheet name="Xin" sheetId="14" r:id="rId1"/>
    <sheet name="Ebby" sheetId="18" r:id="rId2"/>
  </sheets>
  <definedNames>
    <definedName name="prevWBS" localSheetId="1">Ebby!$A1048576</definedName>
    <definedName name="prevWBS" localSheetId="0">Xin!$A1048576</definedName>
    <definedName name="_xlnm.Print_Area" localSheetId="1">Ebby!$A$1:$BO$38</definedName>
    <definedName name="_xlnm.Print_Area" localSheetId="0">Xin!$A$1:$BO$48</definedName>
    <definedName name="_xlnm.Print_Titles" localSheetId="1">Ebby!$4:$7</definedName>
    <definedName name="_xlnm.Print_Titles" localSheetId="0">Xin!$4:$7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18" l="1"/>
  <c r="F24" i="18"/>
  <c r="F13" i="14"/>
  <c r="F34" i="18"/>
  <c r="F32" i="18"/>
  <c r="F31" i="18"/>
  <c r="F30" i="18"/>
  <c r="F29" i="18"/>
  <c r="F28" i="18"/>
  <c r="F27" i="18"/>
  <c r="F26" i="18"/>
  <c r="F25" i="18"/>
  <c r="F23" i="18"/>
  <c r="F22" i="18"/>
  <c r="F21" i="18"/>
  <c r="F20" i="18"/>
  <c r="F19" i="18"/>
  <c r="F18" i="18"/>
  <c r="F17" i="18"/>
  <c r="F16" i="18"/>
  <c r="F14" i="18"/>
  <c r="F13" i="18"/>
  <c r="F12" i="18"/>
  <c r="F11" i="18"/>
  <c r="F10" i="18"/>
  <c r="F9" i="18"/>
  <c r="F8" i="18"/>
  <c r="A8" i="18"/>
  <c r="A9" i="18" s="1"/>
  <c r="A10" i="18" s="1"/>
  <c r="A11" i="18" s="1"/>
  <c r="A12" i="18" s="1"/>
  <c r="A13" i="18" s="1"/>
  <c r="A14" i="18" s="1"/>
  <c r="A15" i="18" s="1"/>
  <c r="A16" i="18" s="1"/>
  <c r="A17" i="18" s="1"/>
  <c r="A18" i="18" s="1"/>
  <c r="A19" i="18" s="1"/>
  <c r="A20" i="18" s="1"/>
  <c r="A21" i="18" s="1"/>
  <c r="A22" i="18" s="1"/>
  <c r="A23" i="18" s="1"/>
  <c r="A25" i="18" s="1"/>
  <c r="A26" i="18" s="1"/>
  <c r="A27" i="18" s="1"/>
  <c r="A28" i="18" s="1"/>
  <c r="A29" i="18" s="1"/>
  <c r="A30" i="18" s="1"/>
  <c r="A31" i="18" s="1"/>
  <c r="A32" i="18" s="1"/>
  <c r="A33" i="18" s="1"/>
  <c r="L6" i="18"/>
  <c r="M6" i="18" s="1"/>
  <c r="A34" i="18" l="1"/>
  <c r="L5" i="18"/>
  <c r="M7" i="18"/>
  <c r="N6" i="18"/>
  <c r="L4" i="18"/>
  <c r="L7" i="18"/>
  <c r="F44" i="14"/>
  <c r="F43" i="14"/>
  <c r="F42" i="14"/>
  <c r="F41" i="14"/>
  <c r="F40" i="14"/>
  <c r="F39" i="14"/>
  <c r="F38" i="14"/>
  <c r="F37" i="14"/>
  <c r="F36" i="14"/>
  <c r="F35" i="14"/>
  <c r="F34" i="14"/>
  <c r="F26" i="14"/>
  <c r="F21" i="14"/>
  <c r="F14" i="14"/>
  <c r="F12" i="14"/>
  <c r="F11" i="14"/>
  <c r="F10" i="14"/>
  <c r="F33" i="14"/>
  <c r="F32" i="14"/>
  <c r="F31" i="14"/>
  <c r="F30" i="14"/>
  <c r="F29" i="14"/>
  <c r="F28" i="14"/>
  <c r="F27" i="14"/>
  <c r="F25" i="14"/>
  <c r="F24" i="14"/>
  <c r="F23" i="14"/>
  <c r="F22" i="14"/>
  <c r="F20" i="14"/>
  <c r="F19" i="14"/>
  <c r="F18" i="14"/>
  <c r="F17" i="14"/>
  <c r="F16" i="14"/>
  <c r="F15" i="14"/>
  <c r="F9" i="14"/>
  <c r="F8" i="14"/>
  <c r="A8" i="14"/>
  <c r="A9" i="14" s="1"/>
  <c r="A10" i="14" s="1"/>
  <c r="A11" i="14" s="1"/>
  <c r="L6" i="14"/>
  <c r="L5" i="14" s="1"/>
  <c r="N7" i="18" l="1"/>
  <c r="O6" i="18"/>
  <c r="A15" i="14"/>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L4" i="14"/>
  <c r="L7" i="14"/>
  <c r="M6" i="14"/>
  <c r="O7" i="18" l="1"/>
  <c r="P6" i="18"/>
  <c r="N6" i="14"/>
  <c r="M7" i="14"/>
  <c r="P7" i="18" l="1"/>
  <c r="Q6" i="18"/>
  <c r="O6" i="14"/>
  <c r="N7" i="14"/>
  <c r="Q7" i="18" l="1"/>
  <c r="R6" i="18"/>
  <c r="P6" i="14"/>
  <c r="O7" i="14"/>
  <c r="S6" i="18" l="1"/>
  <c r="R7" i="18"/>
  <c r="Q6" i="14"/>
  <c r="P7" i="14"/>
  <c r="S4" i="18" l="1"/>
  <c r="T6" i="18"/>
  <c r="S5" i="18"/>
  <c r="S7" i="18"/>
  <c r="R6" i="14"/>
  <c r="Q7" i="14"/>
  <c r="U6" i="18" l="1"/>
  <c r="T7" i="18"/>
  <c r="R7" i="14"/>
  <c r="S6" i="14"/>
  <c r="V6" i="18" l="1"/>
  <c r="U7" i="18"/>
  <c r="S5" i="14"/>
  <c r="S7" i="14"/>
  <c r="S4" i="14"/>
  <c r="T6" i="14"/>
  <c r="W6" i="18" l="1"/>
  <c r="V7" i="18"/>
  <c r="T7" i="14"/>
  <c r="U6" i="14"/>
  <c r="X6" i="18" l="1"/>
  <c r="W7" i="18"/>
  <c r="U7" i="14"/>
  <c r="V6" i="14"/>
  <c r="Y6" i="18" l="1"/>
  <c r="X7" i="18"/>
  <c r="V7" i="14"/>
  <c r="W6" i="14"/>
  <c r="Y7" i="18" l="1"/>
  <c r="Z6" i="18"/>
  <c r="X6" i="14"/>
  <c r="W7" i="14"/>
  <c r="Z7" i="18" l="1"/>
  <c r="Z4" i="18"/>
  <c r="Z5" i="18"/>
  <c r="AA6" i="18"/>
  <c r="Y6" i="14"/>
  <c r="X7" i="14"/>
  <c r="AA7" i="18" l="1"/>
  <c r="AB6" i="18"/>
  <c r="Z6" i="14"/>
  <c r="Y7" i="14"/>
  <c r="AB7" i="18" l="1"/>
  <c r="AC6" i="18"/>
  <c r="AA6" i="14"/>
  <c r="Z5" i="14"/>
  <c r="Z7" i="14"/>
  <c r="Z4" i="14"/>
  <c r="AC7" i="18" l="1"/>
  <c r="AD6" i="18"/>
  <c r="AB6" i="14"/>
  <c r="AA7" i="14"/>
  <c r="AE6" i="18" l="1"/>
  <c r="AD7" i="18"/>
  <c r="AC6" i="14"/>
  <c r="AB7" i="14"/>
  <c r="AF6" i="18" l="1"/>
  <c r="AE7" i="18"/>
  <c r="AC7" i="14"/>
  <c r="AD6" i="14"/>
  <c r="AG6" i="18" l="1"/>
  <c r="AF7" i="18"/>
  <c r="AD7" i="14"/>
  <c r="AE6" i="14"/>
  <c r="AG4" i="18" l="1"/>
  <c r="AH6" i="18"/>
  <c r="AG5" i="18"/>
  <c r="AG7" i="18"/>
  <c r="AE7" i="14"/>
  <c r="AF6" i="14"/>
  <c r="AI6" i="18" l="1"/>
  <c r="AH7" i="18"/>
  <c r="AF7" i="14"/>
  <c r="AG6" i="14"/>
  <c r="AJ6" i="18" l="1"/>
  <c r="AI7" i="18"/>
  <c r="AG7" i="14"/>
  <c r="AG4" i="14"/>
  <c r="AH6" i="14"/>
  <c r="AG5" i="14"/>
  <c r="AK6" i="18" l="1"/>
  <c r="AJ7" i="18"/>
  <c r="AH7" i="14"/>
  <c r="AI6" i="14"/>
  <c r="AK7" i="18" l="1"/>
  <c r="AL6" i="18"/>
  <c r="AJ6" i="14"/>
  <c r="AI7" i="14"/>
  <c r="AL7" i="18" l="1"/>
  <c r="AM6" i="18"/>
  <c r="AK6" i="14"/>
  <c r="AJ7" i="14"/>
  <c r="AM7" i="18" l="1"/>
  <c r="AN6" i="18"/>
  <c r="AL6" i="14"/>
  <c r="AK7" i="14"/>
  <c r="AN7" i="18" l="1"/>
  <c r="AN4" i="18"/>
  <c r="AN5" i="18"/>
  <c r="AO6" i="18"/>
  <c r="AM6" i="14"/>
  <c r="AL7" i="14"/>
  <c r="AO7" i="18" l="1"/>
  <c r="AP6" i="18"/>
  <c r="AN6" i="14"/>
  <c r="AM7" i="14"/>
  <c r="AQ6" i="18" l="1"/>
  <c r="AP7" i="18"/>
  <c r="AO6" i="14"/>
  <c r="AN4" i="14"/>
  <c r="AN7" i="14"/>
  <c r="AN5" i="14"/>
  <c r="AR6" i="18" l="1"/>
  <c r="AQ7" i="18"/>
  <c r="AP6" i="14"/>
  <c r="AO7" i="14"/>
  <c r="AS6" i="18" l="1"/>
  <c r="AR7" i="18"/>
  <c r="AP7" i="14"/>
  <c r="AQ6" i="14"/>
  <c r="AT6" i="18" l="1"/>
  <c r="AS7" i="18"/>
  <c r="AQ7" i="14"/>
  <c r="AR6" i="14"/>
  <c r="AU6" i="18" l="1"/>
  <c r="AT7" i="18"/>
  <c r="AR7" i="14"/>
  <c r="AS6" i="14"/>
  <c r="AU4" i="18" l="1"/>
  <c r="AV6" i="18"/>
  <c r="AU5" i="18"/>
  <c r="AU7" i="18"/>
  <c r="AS7" i="14"/>
  <c r="AT6" i="14"/>
  <c r="AW6" i="18" l="1"/>
  <c r="AV7" i="18"/>
  <c r="AT7" i="14"/>
  <c r="AU6" i="14"/>
  <c r="AW7" i="18" l="1"/>
  <c r="AX6" i="18"/>
  <c r="AV6" i="14"/>
  <c r="AU4" i="14"/>
  <c r="AU5" i="14"/>
  <c r="AU7" i="14"/>
  <c r="AX7" i="18" l="1"/>
  <c r="AY6" i="18"/>
  <c r="AW6" i="14"/>
  <c r="AV7" i="14"/>
  <c r="AY7" i="18" l="1"/>
  <c r="AZ6" i="18"/>
  <c r="AX6" i="14"/>
  <c r="AW7" i="14"/>
  <c r="AZ7" i="18" l="1"/>
  <c r="BA6" i="18"/>
  <c r="AY6" i="14"/>
  <c r="AX7" i="14"/>
  <c r="BA7" i="18" l="1"/>
  <c r="BB6" i="18"/>
  <c r="AZ6" i="14"/>
  <c r="AY7" i="14"/>
  <c r="BB7" i="18" l="1"/>
  <c r="BB4" i="18"/>
  <c r="BC6" i="18"/>
  <c r="BB5" i="18"/>
  <c r="BA6" i="14"/>
  <c r="AZ7" i="14"/>
  <c r="BD6" i="18" l="1"/>
  <c r="BC7" i="18"/>
  <c r="BB6" i="14"/>
  <c r="BA7" i="14"/>
  <c r="BE6" i="18" l="1"/>
  <c r="BD7" i="18"/>
  <c r="BB7" i="14"/>
  <c r="BB4" i="14"/>
  <c r="BB5" i="14"/>
  <c r="BC6" i="14"/>
  <c r="BF6" i="18" l="1"/>
  <c r="BE7" i="18"/>
  <c r="BC7" i="14"/>
  <c r="BD6" i="14"/>
  <c r="BG6" i="18" l="1"/>
  <c r="BF7" i="18"/>
  <c r="BD7" i="14"/>
  <c r="BE6" i="14"/>
  <c r="BH6" i="18" l="1"/>
  <c r="BG7" i="18"/>
  <c r="BE7" i="14"/>
  <c r="BF6" i="14"/>
  <c r="BI6" i="18" l="1"/>
  <c r="BH7" i="18"/>
  <c r="BF7" i="14"/>
  <c r="BG6" i="14"/>
  <c r="BI5" i="18" l="1"/>
  <c r="BI7" i="18"/>
  <c r="BJ6" i="18"/>
  <c r="BI4" i="18"/>
  <c r="BH6" i="14"/>
  <c r="BG7" i="14"/>
  <c r="BJ7" i="18" l="1"/>
  <c r="BK6" i="18"/>
  <c r="BI6" i="14"/>
  <c r="BH7" i="14"/>
  <c r="BK7" i="18" l="1"/>
  <c r="BL6" i="18"/>
  <c r="BI4" i="14"/>
  <c r="BJ6" i="14"/>
  <c r="BI5" i="14"/>
  <c r="BI7" i="14"/>
  <c r="BL7" i="18" l="1"/>
  <c r="BM6" i="18"/>
  <c r="BK6" i="14"/>
  <c r="BJ7" i="14"/>
  <c r="BM7" i="18" l="1"/>
  <c r="BN6" i="18"/>
  <c r="BL6" i="14"/>
  <c r="BK7" i="14"/>
  <c r="BO6" i="18" l="1"/>
  <c r="BO7" i="18" s="1"/>
  <c r="BN7" i="18"/>
  <c r="BM6" i="14"/>
  <c r="BL7" i="14"/>
  <c r="BN6" i="14" l="1"/>
  <c r="BM7" i="14"/>
  <c r="BN7" i="14" l="1"/>
  <c r="BO6" i="14"/>
  <c r="BO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9AF65DD-B7AC-435D-9FF3-0458C2CA9ABF}">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10D27BD2-12FD-4CDC-B4C2-6A78B80E8F5F}">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7AFEBB91-6FE0-43AA-B6ED-DA12FF74C33C}">
      <text>
        <r>
          <rPr>
            <b/>
            <sz val="9"/>
            <color indexed="81"/>
            <rFont val="Tahoma"/>
            <family val="2"/>
          </rPr>
          <t>Task Lead</t>
        </r>
        <r>
          <rPr>
            <sz val="9"/>
            <color indexed="81"/>
            <rFont val="Tahoma"/>
            <family val="2"/>
          </rPr>
          <t xml:space="preserve">
Enter the name of the Task Lead in this column.</t>
        </r>
      </text>
    </comment>
    <comment ref="D7" authorId="0" shapeId="0" xr:uid="{921B359B-23C9-42D4-A72B-5129A36EC22D}">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B2A5DE3F-80C0-4802-8F01-23212D3223D3}">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751375F5-8762-4914-B740-68C1AF9C637D}">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D3FE4B75-5B89-48E8-8DEB-2D9593DBFF78}">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EDB73AD8-40DE-4421-A565-0B87CB38C944}">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xr:uid="{04BA5DD2-4DB8-43D9-87BE-7776E2BB962F}">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212AF34-0F52-4F2D-B560-383D509E3CC6}">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1865670C-7C96-4515-8749-DD24B692A723}">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C47FD707-BAAD-4ECF-8F4E-8BFBBE61D71F}">
      <text>
        <r>
          <rPr>
            <b/>
            <sz val="9"/>
            <color indexed="81"/>
            <rFont val="Tahoma"/>
            <family val="2"/>
          </rPr>
          <t>Task Lead</t>
        </r>
        <r>
          <rPr>
            <sz val="9"/>
            <color indexed="81"/>
            <rFont val="Tahoma"/>
            <family val="2"/>
          </rPr>
          <t xml:space="preserve">
Enter the name of the Task Lead in this column.</t>
        </r>
      </text>
    </comment>
    <comment ref="D7" authorId="0" shapeId="0" xr:uid="{B54E4994-9EE5-4AEB-A9D4-D5466A3BC61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BCEB8B1C-FB8A-4DEA-8758-3DFDACE004EF}">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5455FA8F-59F0-4D5A-B9C4-8A3F86D057C3}">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7B82152F-E9BF-494E-A4BB-2832054AE5FB}">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13F482C1-A98C-4E4C-AACB-C4E98B41743E}">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xr:uid="{0E1C4019-D31D-4476-A4B0-1ED7B980DA5D}">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<sst xmlns="http://schemas.openxmlformats.org/spreadsheetml/2006/main" count="89" uniqueCount="65">
  <si>
    <t>PREDECESSOR</t>
  </si>
  <si>
    <t xml:space="preserve">Display Week </t>
  </si>
  <si>
    <t xml:space="preserve">Project Start Date </t>
  </si>
  <si>
    <t>Compiler Project Schedule</t>
  </si>
  <si>
    <t>Hours</t>
  </si>
  <si>
    <t>Plan compiler milestones</t>
  </si>
  <si>
    <t xml:space="preserve">Revise labs </t>
  </si>
  <si>
    <t>Read documentations</t>
  </si>
  <si>
    <t>Establish compiler class heirarchy</t>
  </si>
  <si>
    <t>Set up project tracking</t>
  </si>
  <si>
    <t>Research the pointer and stack system</t>
  </si>
  <si>
    <t>Implement stack structure</t>
  </si>
  <si>
    <t xml:space="preserve">Predicted Hours </t>
  </si>
  <si>
    <t>Days</t>
  </si>
  <si>
    <t>End</t>
  </si>
  <si>
    <t>Start</t>
  </si>
  <si>
    <t>Task</t>
  </si>
  <si>
    <t>Index</t>
  </si>
  <si>
    <t>%</t>
  </si>
  <si>
    <t>Implement INT data type</t>
  </si>
  <si>
    <t>Implement local variables</t>
  </si>
  <si>
    <t>Stage 1: Initiate project repo</t>
  </si>
  <si>
    <t>Stage 2: Basic requirement</t>
  </si>
  <si>
    <t xml:space="preserve">Stage 3: Basic requirement </t>
  </si>
  <si>
    <t>Refactor code</t>
  </si>
  <si>
    <t>Implement function arguments</t>
  </si>
  <si>
    <t>Implement arithmetic</t>
  </si>
  <si>
    <t>Implement loops</t>
  </si>
  <si>
    <t>Stage 4: Intermediate requirement</t>
  </si>
  <si>
    <t>Stage 5: Advanced requirements</t>
  </si>
  <si>
    <t>Implement while loop</t>
  </si>
  <si>
    <t>Implement variable declaration</t>
  </si>
  <si>
    <t>Implement conditional structure</t>
  </si>
  <si>
    <t>Implement Break and Continue</t>
  </si>
  <si>
    <t>Implement Sizeof</t>
  </si>
  <si>
    <t>Implement Switch</t>
  </si>
  <si>
    <t>Implement Arrays</t>
  </si>
  <si>
    <t>Stage 6: Refactor</t>
  </si>
  <si>
    <t>Review class hierarchy</t>
  </si>
  <si>
    <t xml:space="preserve">Stage 7: Advanced additional </t>
  </si>
  <si>
    <t>Implement float</t>
  </si>
  <si>
    <t>Implement double</t>
  </si>
  <si>
    <t>Stage 8: Advanced experimental</t>
  </si>
  <si>
    <t>Implement function calls</t>
  </si>
  <si>
    <t>Implement pointers</t>
  </si>
  <si>
    <t>Stage 9: Clean up</t>
  </si>
  <si>
    <t>Prepare submission</t>
  </si>
  <si>
    <t>Research array and loops</t>
  </si>
  <si>
    <t>Implement basic lexer and parser</t>
  </si>
  <si>
    <t>Implement advanced lexer and parser</t>
  </si>
  <si>
    <t xml:space="preserve">Research arithmetic </t>
  </si>
  <si>
    <t>2/29/2021</t>
  </si>
  <si>
    <t>Research primitives</t>
  </si>
  <si>
    <t>Research logical structure</t>
  </si>
  <si>
    <t>Research assignments</t>
  </si>
  <si>
    <t xml:space="preserve">Research structures </t>
  </si>
  <si>
    <t>Research globals</t>
  </si>
  <si>
    <t>Research pointers</t>
  </si>
  <si>
    <t>Research enums</t>
  </si>
  <si>
    <t>Research floats and doubles</t>
  </si>
  <si>
    <t>Code refactor</t>
  </si>
  <si>
    <t xml:space="preserve">Research function calls </t>
  </si>
  <si>
    <t>Research type def</t>
  </si>
  <si>
    <t>Use compiler tests</t>
  </si>
  <si>
    <t>Implement lexer hack, work on early class heirarchy for advanced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</si>
</sst>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49998474074526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0" fontId="30"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21" borderId="10" xfId="0" applyNumberFormat="1"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1" fillId="0" borderId="16" xfId="0" applyFont="1" applyFill="1" applyBorder="1" applyAlignment="1" applyProtection="1">
      <alignment horizontal="center" vertical="center" wrapText="1"/>
    </xf>
    <xf numFmtId="0" fontId="42" fillId="0" borderId="16" xfId="0" applyNumberFormat="1" applyFont="1" applyFill="1" applyBorder="1" applyAlignment="1" applyProtection="1">
      <alignment horizontal="center" vertical="center" wrapText="1"/>
    </xf>
    <xf numFmtId="0" fontId="41" fillId="0" borderId="16" xfId="0" applyFont="1" applyFill="1" applyBorder="1" applyAlignment="1" applyProtection="1">
      <alignment horizontal="center" vertical="center"/>
    </xf>
    <xf numFmtId="0" fontId="30" fillId="0" borderId="17" xfId="0" applyNumberFormat="1" applyFont="1" applyFill="1" applyBorder="1" applyAlignment="1" applyProtection="1">
      <alignment horizontal="center" vertical="center" shrinkToFit="1"/>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43"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0" xfId="0" applyNumberFormat="1" applyFont="1" applyFill="1" applyBorder="1" applyAlignment="1" applyProtection="1">
      <alignment horizontal="center" vertical="center"/>
      <protection locked="0"/>
    </xf>
    <xf numFmtId="0" fontId="8" fillId="0" borderId="0" xfId="0" applyFont="1" applyAlignment="1" applyProtection="1">
      <protection locked="0"/>
    </xf>
    <xf numFmtId="0" fontId="2" fillId="0" borderId="0" xfId="34" applyNumberFormat="1" applyFill="1" applyBorder="1" applyAlignment="1" applyProtection="1"/>
    <xf numFmtId="164" fontId="33" fillId="0" borderId="0" xfId="0" applyNumberFormat="1" applyFont="1" applyFill="1" applyBorder="1" applyAlignment="1" applyProtection="1">
      <alignment horizontal="center" vertical="center" shrinkToFit="1"/>
      <protection locked="0"/>
    </xf>
    <xf numFmtId="0" fontId="41" fillId="0" borderId="16" xfId="0" applyNumberFormat="1" applyFont="1" applyFill="1" applyBorder="1" applyAlignment="1" applyProtection="1">
      <alignment horizontal="center" vertical="center"/>
    </xf>
    <xf numFmtId="0" fontId="1" fillId="0" borderId="0" xfId="0" applyFont="1" applyFill="1" applyBorder="1" applyAlignment="1" applyProtection="1">
      <alignment horizontal="center" vertical="center"/>
    </xf>
    <xf numFmtId="0" fontId="30" fillId="24" borderId="10" xfId="0" applyFont="1" applyFill="1" applyBorder="1" applyAlignment="1" applyProtection="1">
      <alignment horizontal="left" vertical="center"/>
    </xf>
    <xf numFmtId="0" fontId="37" fillId="0" borderId="14"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5" xfId="0" applyNumberFormat="1" applyFont="1" applyFill="1" applyBorder="1" applyAlignment="1" applyProtection="1">
      <alignment horizontal="center" vertical="center"/>
    </xf>
    <xf numFmtId="0" fontId="44" fillId="0" borderId="0" xfId="34" applyFont="1" applyBorder="1" applyAlignment="1" applyProtection="1">
      <alignment horizontal="left" vertical="center"/>
    </xf>
    <xf numFmtId="164" fontId="33" fillId="0" borderId="20" xfId="0" applyNumberFormat="1" applyFont="1" applyFill="1" applyBorder="1" applyAlignment="1" applyProtection="1">
      <alignment horizontal="center" vertical="center" shrinkToFit="1"/>
      <protection locked="0"/>
    </xf>
    <xf numFmtId="167" fontId="33" fillId="0" borderId="14"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J$4" horiz="1" max="100" min="1" page="0"/>
</file>

<file path=xl/ctrlProps/ctrlProp2.xml><?xml version="1.0" encoding="utf-8"?>
<formControlPr xmlns="http://schemas.microsoft.com/office/spreadsheetml/2009/9/main" objectType="Scroll" dx="22" fmlaLink="$J$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225462</xdr:colOff>
      <xdr:row>5</xdr:row>
      <xdr:rowOff>131445</xdr:rowOff>
    </xdr:from>
    <xdr:to>
      <xdr:col>14</xdr:col>
      <xdr:colOff>75976</xdr:colOff>
      <xdr:row>10</xdr:row>
      <xdr:rowOff>134781</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5082540" y="1354455"/>
          <a:ext cx="3547110" cy="108055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28</xdr:col>
          <xdr:colOff>106680</xdr:colOff>
          <xdr:row>2</xdr:row>
          <xdr:rowOff>114300</xdr:rowOff>
        </xdr:to>
        <xdr:sp macro="" textlink="">
          <xdr:nvSpPr>
            <xdr:cNvPr id="13313" name="Scroll Bar 1"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6</xdr:col>
      <xdr:colOff>225462</xdr:colOff>
      <xdr:row>5</xdr:row>
      <xdr:rowOff>135255</xdr:rowOff>
    </xdr:from>
    <xdr:to>
      <xdr:col>14</xdr:col>
      <xdr:colOff>75976</xdr:colOff>
      <xdr:row>10</xdr:row>
      <xdr:rowOff>130971</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073687" y="1335405"/>
          <a:ext cx="3574789" cy="109109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28</xdr:col>
          <xdr:colOff>106680</xdr:colOff>
          <xdr:row>2</xdr:row>
          <xdr:rowOff>114300</xdr:rowOff>
        </xdr:to>
        <xdr:sp macro="" textlink="">
          <xdr:nvSpPr>
            <xdr:cNvPr id="15361" name="Scroll Bar 1"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99AB-0FC3-4E9B-8252-EEEEA122F819}">
  <sheetPr>
    <pageSetUpPr fitToPage="1"/>
  </sheetPr>
  <dimension ref="A1:BO49"/>
  <sheetViews>
    <sheetView showGridLines="0" zoomScale="85" zoomScaleNormal="85" workbookViewId="0">
      <pane ySplit="7" topLeftCell="A8" activePane="bottomLeft" state="frozen"/>
      <selection pane="bottomLeft" activeCell="L46" sqref="L46"/>
    </sheetView>
  </sheetViews>
  <sheetFormatPr defaultColWidth="9.109375" defaultRowHeight="13.2" x14ac:dyDescent="0.25"/>
  <cols>
    <col min="1" max="1" width="6.88671875" style="5" customWidth="1"/>
    <col min="2" max="2" width="32.33203125" style="1" customWidth="1"/>
    <col min="3" max="3" width="7.6640625" style="1" customWidth="1"/>
    <col min="4" max="4" width="6.88671875" style="6" hidden="1" customWidth="1"/>
    <col min="5" max="6" width="12" style="1" customWidth="1"/>
    <col min="7" max="7" width="6.6640625" style="1" bestFit="1" customWidth="1"/>
    <col min="8" max="8" width="15.88671875" style="1" customWidth="1"/>
    <col min="9" max="9" width="12.88671875" style="1" bestFit="1" customWidth="1"/>
    <col min="10" max="10" width="9.44140625" style="1" customWidth="1"/>
    <col min="11" max="11" width="1.88671875" style="1" customWidth="1"/>
    <col min="12" max="67" width="2.44140625" style="1" customWidth="1"/>
    <col min="68" max="16384" width="9.109375" style="3"/>
  </cols>
  <sheetData>
    <row r="1" spans="1:67" ht="30" customHeight="1" x14ac:dyDescent="0.25">
      <c r="A1" s="67" t="s">
        <v>3</v>
      </c>
      <c r="B1" s="13"/>
      <c r="C1" s="13"/>
      <c r="D1" s="13"/>
      <c r="E1" s="13"/>
      <c r="F1" s="13"/>
      <c r="L1" s="80"/>
      <c r="M1" s="80"/>
      <c r="N1" s="80"/>
      <c r="O1" s="80"/>
      <c r="P1" s="80"/>
      <c r="Q1" s="80"/>
      <c r="R1" s="80"/>
      <c r="S1" s="80"/>
      <c r="T1" s="80"/>
      <c r="U1" s="80"/>
      <c r="V1" s="80"/>
      <c r="W1" s="80"/>
      <c r="X1" s="80"/>
      <c r="Y1" s="80"/>
      <c r="Z1" s="80"/>
      <c r="AA1" s="80"/>
      <c r="AB1" s="80"/>
      <c r="AC1" s="80"/>
      <c r="AD1" s="80"/>
      <c r="AE1" s="80"/>
      <c r="AF1" s="80"/>
    </row>
    <row r="2" spans="1:67" ht="18" customHeight="1" x14ac:dyDescent="0.25">
      <c r="A2" s="18"/>
      <c r="B2" s="7"/>
      <c r="C2" s="7"/>
      <c r="D2" s="12"/>
      <c r="E2" s="71"/>
      <c r="F2" s="71"/>
      <c r="J2" s="2"/>
    </row>
    <row r="3" spans="1:67" ht="13.8" x14ac:dyDescent="0.25">
      <c r="A3" s="18"/>
      <c r="B3" s="14"/>
      <c r="C3" s="4"/>
      <c r="D3" s="4"/>
      <c r="E3" s="4"/>
      <c r="F3" s="4"/>
      <c r="G3" s="4"/>
      <c r="H3" s="4"/>
      <c r="I3" s="4"/>
      <c r="J3" s="2"/>
      <c r="L3" s="8"/>
      <c r="M3" s="8"/>
      <c r="N3" s="8"/>
      <c r="O3" s="8"/>
      <c r="P3" s="8"/>
      <c r="Q3" s="8"/>
      <c r="R3" s="8"/>
      <c r="S3" s="8"/>
      <c r="T3" s="8"/>
      <c r="U3" s="8"/>
      <c r="V3" s="8"/>
      <c r="W3" s="8"/>
      <c r="X3" s="8"/>
      <c r="Y3" s="8"/>
      <c r="Z3" s="8"/>
      <c r="AA3" s="8"/>
      <c r="AB3" s="8"/>
    </row>
    <row r="4" spans="1:67" ht="17.25" customHeight="1" x14ac:dyDescent="0.25">
      <c r="A4" s="56"/>
      <c r="B4" s="59" t="s">
        <v>2</v>
      </c>
      <c r="C4" s="81">
        <v>44250</v>
      </c>
      <c r="D4" s="81"/>
      <c r="E4" s="81"/>
      <c r="F4" s="57"/>
      <c r="G4" s="59"/>
      <c r="H4" s="59"/>
      <c r="I4" s="59" t="s">
        <v>1</v>
      </c>
      <c r="J4" s="70">
        <v>1</v>
      </c>
      <c r="K4" s="16"/>
      <c r="L4" s="77" t="str">
        <f>"Week "&amp;(L6-($C$4-WEEKDAY($C$4,1)+2))/7+1</f>
        <v>Week 1</v>
      </c>
      <c r="M4" s="78"/>
      <c r="N4" s="78"/>
      <c r="O4" s="78"/>
      <c r="P4" s="78"/>
      <c r="Q4" s="78"/>
      <c r="R4" s="79"/>
      <c r="S4" s="77" t="str">
        <f>"Week "&amp;(S6-($C$4-WEEKDAY($C$4,1)+2))/7+1</f>
        <v>Week 2</v>
      </c>
      <c r="T4" s="78"/>
      <c r="U4" s="78"/>
      <c r="V4" s="78"/>
      <c r="W4" s="78"/>
      <c r="X4" s="78"/>
      <c r="Y4" s="79"/>
      <c r="Z4" s="77" t="str">
        <f>"Week "&amp;(Z6-($C$4-WEEKDAY($C$4,1)+2))/7+1</f>
        <v>Week 3</v>
      </c>
      <c r="AA4" s="78"/>
      <c r="AB4" s="78"/>
      <c r="AC4" s="78"/>
      <c r="AD4" s="78"/>
      <c r="AE4" s="78"/>
      <c r="AF4" s="79"/>
      <c r="AG4" s="77" t="str">
        <f>"Week "&amp;(AG6-($C$4-WEEKDAY($C$4,1)+2))/7+1</f>
        <v>Week 4</v>
      </c>
      <c r="AH4" s="78"/>
      <c r="AI4" s="78"/>
      <c r="AJ4" s="78"/>
      <c r="AK4" s="78"/>
      <c r="AL4" s="78"/>
      <c r="AM4" s="79"/>
      <c r="AN4" s="77" t="str">
        <f>"Week "&amp;(AN6-($C$4-WEEKDAY($C$4,1)+2))/7+1</f>
        <v>Week 5</v>
      </c>
      <c r="AO4" s="78"/>
      <c r="AP4" s="78"/>
      <c r="AQ4" s="78"/>
      <c r="AR4" s="78"/>
      <c r="AS4" s="78"/>
      <c r="AT4" s="79"/>
      <c r="AU4" s="77" t="str">
        <f>"Week "&amp;(AU6-($C$4-WEEKDAY($C$4,1)+2))/7+1</f>
        <v>Week 6</v>
      </c>
      <c r="AV4" s="78"/>
      <c r="AW4" s="78"/>
      <c r="AX4" s="78"/>
      <c r="AY4" s="78"/>
      <c r="AZ4" s="78"/>
      <c r="BA4" s="79"/>
      <c r="BB4" s="77" t="str">
        <f>"Week "&amp;(BB6-($C$4-WEEKDAY($C$4,1)+2))/7+1</f>
        <v>Week 7</v>
      </c>
      <c r="BC4" s="78"/>
      <c r="BD4" s="78"/>
      <c r="BE4" s="78"/>
      <c r="BF4" s="78"/>
      <c r="BG4" s="78"/>
      <c r="BH4" s="79"/>
      <c r="BI4" s="77" t="str">
        <f>"Week "&amp;(BI6-($C$4-WEEKDAY($C$4,1)+2))/7+1</f>
        <v>Week 8</v>
      </c>
      <c r="BJ4" s="78"/>
      <c r="BK4" s="78"/>
      <c r="BL4" s="78"/>
      <c r="BM4" s="78"/>
      <c r="BN4" s="78"/>
      <c r="BO4" s="79"/>
    </row>
    <row r="5" spans="1:67" ht="17.25" customHeight="1" x14ac:dyDescent="0.25">
      <c r="A5" s="56"/>
      <c r="B5" s="59"/>
      <c r="C5" s="73"/>
      <c r="D5" s="73"/>
      <c r="E5" s="73"/>
      <c r="F5" s="58"/>
      <c r="G5" s="58"/>
      <c r="H5" s="58"/>
      <c r="I5" s="58"/>
      <c r="J5" s="58"/>
      <c r="K5" s="16"/>
      <c r="L5" s="82">
        <f>L6</f>
        <v>44249</v>
      </c>
      <c r="M5" s="83"/>
      <c r="N5" s="83"/>
      <c r="O5" s="83"/>
      <c r="P5" s="83"/>
      <c r="Q5" s="83"/>
      <c r="R5" s="84"/>
      <c r="S5" s="82">
        <f>S6</f>
        <v>44256</v>
      </c>
      <c r="T5" s="83"/>
      <c r="U5" s="83"/>
      <c r="V5" s="83"/>
      <c r="W5" s="83"/>
      <c r="X5" s="83"/>
      <c r="Y5" s="84"/>
      <c r="Z5" s="82">
        <f>Z6</f>
        <v>44263</v>
      </c>
      <c r="AA5" s="83"/>
      <c r="AB5" s="83"/>
      <c r="AC5" s="83"/>
      <c r="AD5" s="83"/>
      <c r="AE5" s="83"/>
      <c r="AF5" s="84"/>
      <c r="AG5" s="82">
        <f>AG6</f>
        <v>44270</v>
      </c>
      <c r="AH5" s="83"/>
      <c r="AI5" s="83"/>
      <c r="AJ5" s="83"/>
      <c r="AK5" s="83"/>
      <c r="AL5" s="83"/>
      <c r="AM5" s="84"/>
      <c r="AN5" s="82">
        <f>AN6</f>
        <v>44277</v>
      </c>
      <c r="AO5" s="83"/>
      <c r="AP5" s="83"/>
      <c r="AQ5" s="83"/>
      <c r="AR5" s="83"/>
      <c r="AS5" s="83"/>
      <c r="AT5" s="84"/>
      <c r="AU5" s="82">
        <f>AU6</f>
        <v>44284</v>
      </c>
      <c r="AV5" s="83"/>
      <c r="AW5" s="83"/>
      <c r="AX5" s="83"/>
      <c r="AY5" s="83"/>
      <c r="AZ5" s="83"/>
      <c r="BA5" s="84"/>
      <c r="BB5" s="82">
        <f>BB6</f>
        <v>44291</v>
      </c>
      <c r="BC5" s="83"/>
      <c r="BD5" s="83"/>
      <c r="BE5" s="83"/>
      <c r="BF5" s="83"/>
      <c r="BG5" s="83"/>
      <c r="BH5" s="84"/>
      <c r="BI5" s="82">
        <f>BI6</f>
        <v>44298</v>
      </c>
      <c r="BJ5" s="83"/>
      <c r="BK5" s="83"/>
      <c r="BL5" s="83"/>
      <c r="BM5" s="83"/>
      <c r="BN5" s="83"/>
      <c r="BO5" s="84"/>
    </row>
    <row r="6" spans="1:67" x14ac:dyDescent="0.25">
      <c r="A6" s="15"/>
      <c r="B6" s="16"/>
      <c r="C6" s="16"/>
      <c r="D6" s="17"/>
      <c r="E6" s="16"/>
      <c r="F6" s="16"/>
      <c r="G6" s="16"/>
      <c r="H6" s="16"/>
      <c r="I6" s="16"/>
      <c r="J6" s="16"/>
      <c r="K6" s="16"/>
      <c r="L6" s="42">
        <f>C4-WEEKDAY(C4,1)+2+7*(J4-1)</f>
        <v>44249</v>
      </c>
      <c r="M6" s="34">
        <f t="shared" ref="M6:BO6" si="0">L6+1</f>
        <v>44250</v>
      </c>
      <c r="N6" s="34">
        <f t="shared" si="0"/>
        <v>44251</v>
      </c>
      <c r="O6" s="34">
        <f t="shared" si="0"/>
        <v>44252</v>
      </c>
      <c r="P6" s="34">
        <f t="shared" si="0"/>
        <v>44253</v>
      </c>
      <c r="Q6" s="34">
        <f t="shared" si="0"/>
        <v>44254</v>
      </c>
      <c r="R6" s="43">
        <f t="shared" si="0"/>
        <v>44255</v>
      </c>
      <c r="S6" s="42">
        <f t="shared" si="0"/>
        <v>44256</v>
      </c>
      <c r="T6" s="34">
        <f t="shared" si="0"/>
        <v>44257</v>
      </c>
      <c r="U6" s="34">
        <f t="shared" si="0"/>
        <v>44258</v>
      </c>
      <c r="V6" s="34">
        <f t="shared" si="0"/>
        <v>44259</v>
      </c>
      <c r="W6" s="34">
        <f t="shared" si="0"/>
        <v>44260</v>
      </c>
      <c r="X6" s="34">
        <f t="shared" si="0"/>
        <v>44261</v>
      </c>
      <c r="Y6" s="43">
        <f t="shared" si="0"/>
        <v>44262</v>
      </c>
      <c r="Z6" s="42">
        <f t="shared" si="0"/>
        <v>44263</v>
      </c>
      <c r="AA6" s="34">
        <f t="shared" si="0"/>
        <v>44264</v>
      </c>
      <c r="AB6" s="34">
        <f t="shared" si="0"/>
        <v>44265</v>
      </c>
      <c r="AC6" s="34">
        <f t="shared" si="0"/>
        <v>44266</v>
      </c>
      <c r="AD6" s="34">
        <f t="shared" si="0"/>
        <v>44267</v>
      </c>
      <c r="AE6" s="34">
        <f t="shared" si="0"/>
        <v>44268</v>
      </c>
      <c r="AF6" s="43">
        <f t="shared" si="0"/>
        <v>44269</v>
      </c>
      <c r="AG6" s="42">
        <f t="shared" si="0"/>
        <v>44270</v>
      </c>
      <c r="AH6" s="34">
        <f t="shared" si="0"/>
        <v>44271</v>
      </c>
      <c r="AI6" s="34">
        <f t="shared" si="0"/>
        <v>44272</v>
      </c>
      <c r="AJ6" s="34">
        <f t="shared" si="0"/>
        <v>44273</v>
      </c>
      <c r="AK6" s="34">
        <f t="shared" si="0"/>
        <v>44274</v>
      </c>
      <c r="AL6" s="34">
        <f t="shared" si="0"/>
        <v>44275</v>
      </c>
      <c r="AM6" s="43">
        <f t="shared" si="0"/>
        <v>44276</v>
      </c>
      <c r="AN6" s="42">
        <f t="shared" si="0"/>
        <v>44277</v>
      </c>
      <c r="AO6" s="34">
        <f t="shared" si="0"/>
        <v>44278</v>
      </c>
      <c r="AP6" s="34">
        <f t="shared" si="0"/>
        <v>44279</v>
      </c>
      <c r="AQ6" s="34">
        <f t="shared" si="0"/>
        <v>44280</v>
      </c>
      <c r="AR6" s="34">
        <f t="shared" si="0"/>
        <v>44281</v>
      </c>
      <c r="AS6" s="34">
        <f t="shared" si="0"/>
        <v>44282</v>
      </c>
      <c r="AT6" s="43">
        <f t="shared" si="0"/>
        <v>44283</v>
      </c>
      <c r="AU6" s="42">
        <f t="shared" si="0"/>
        <v>44284</v>
      </c>
      <c r="AV6" s="34">
        <f t="shared" si="0"/>
        <v>44285</v>
      </c>
      <c r="AW6" s="34">
        <f t="shared" si="0"/>
        <v>44286</v>
      </c>
      <c r="AX6" s="34">
        <f t="shared" si="0"/>
        <v>44287</v>
      </c>
      <c r="AY6" s="34">
        <f t="shared" si="0"/>
        <v>44288</v>
      </c>
      <c r="AZ6" s="34">
        <f t="shared" si="0"/>
        <v>44289</v>
      </c>
      <c r="BA6" s="43">
        <f t="shared" si="0"/>
        <v>44290</v>
      </c>
      <c r="BB6" s="42">
        <f t="shared" si="0"/>
        <v>44291</v>
      </c>
      <c r="BC6" s="34">
        <f t="shared" si="0"/>
        <v>44292</v>
      </c>
      <c r="BD6" s="34">
        <f t="shared" si="0"/>
        <v>44293</v>
      </c>
      <c r="BE6" s="34">
        <f t="shared" si="0"/>
        <v>44294</v>
      </c>
      <c r="BF6" s="34">
        <f t="shared" si="0"/>
        <v>44295</v>
      </c>
      <c r="BG6" s="34">
        <f t="shared" si="0"/>
        <v>44296</v>
      </c>
      <c r="BH6" s="43">
        <f t="shared" si="0"/>
        <v>44297</v>
      </c>
      <c r="BI6" s="42">
        <f t="shared" si="0"/>
        <v>44298</v>
      </c>
      <c r="BJ6" s="34">
        <f t="shared" si="0"/>
        <v>44299</v>
      </c>
      <c r="BK6" s="34">
        <f t="shared" si="0"/>
        <v>44300</v>
      </c>
      <c r="BL6" s="34">
        <f t="shared" si="0"/>
        <v>44301</v>
      </c>
      <c r="BM6" s="34">
        <f t="shared" si="0"/>
        <v>44302</v>
      </c>
      <c r="BN6" s="34">
        <f t="shared" si="0"/>
        <v>44303</v>
      </c>
      <c r="BO6" s="43">
        <f t="shared" si="0"/>
        <v>44304</v>
      </c>
    </row>
    <row r="7" spans="1:67" s="75" customFormat="1" ht="21" thickBot="1" x14ac:dyDescent="0.3">
      <c r="A7" s="74" t="s">
        <v>17</v>
      </c>
      <c r="B7" s="63" t="s">
        <v>16</v>
      </c>
      <c r="C7" s="61"/>
      <c r="D7" s="62" t="s">
        <v>0</v>
      </c>
      <c r="E7" s="63" t="s">
        <v>15</v>
      </c>
      <c r="F7" s="63" t="s">
        <v>14</v>
      </c>
      <c r="G7" s="61" t="s">
        <v>13</v>
      </c>
      <c r="H7" s="61" t="s">
        <v>12</v>
      </c>
      <c r="I7" s="61" t="s">
        <v>4</v>
      </c>
      <c r="J7" s="61" t="s">
        <v>18</v>
      </c>
      <c r="K7" s="61"/>
      <c r="L7" s="64" t="str">
        <f t="shared" ref="L7:BO7" si="1">CHOOSE(WEEKDAY(L6,1),"S","M","T","W","T","F","S")</f>
        <v>M</v>
      </c>
      <c r="M7" s="65" t="str">
        <f t="shared" si="1"/>
        <v>T</v>
      </c>
      <c r="N7" s="65" t="str">
        <f t="shared" si="1"/>
        <v>W</v>
      </c>
      <c r="O7" s="65" t="str">
        <f t="shared" si="1"/>
        <v>T</v>
      </c>
      <c r="P7" s="65" t="str">
        <f t="shared" si="1"/>
        <v>F</v>
      </c>
      <c r="Q7" s="65" t="str">
        <f t="shared" si="1"/>
        <v>S</v>
      </c>
      <c r="R7" s="66" t="str">
        <f t="shared" si="1"/>
        <v>S</v>
      </c>
      <c r="S7" s="64" t="str">
        <f t="shared" si="1"/>
        <v>M</v>
      </c>
      <c r="T7" s="65" t="str">
        <f t="shared" si="1"/>
        <v>T</v>
      </c>
      <c r="U7" s="65" t="str">
        <f t="shared" si="1"/>
        <v>W</v>
      </c>
      <c r="V7" s="65" t="str">
        <f t="shared" si="1"/>
        <v>T</v>
      </c>
      <c r="W7" s="65" t="str">
        <f t="shared" si="1"/>
        <v>F</v>
      </c>
      <c r="X7" s="65" t="str">
        <f t="shared" si="1"/>
        <v>S</v>
      </c>
      <c r="Y7" s="66" t="str">
        <f t="shared" si="1"/>
        <v>S</v>
      </c>
      <c r="Z7" s="64" t="str">
        <f t="shared" si="1"/>
        <v>M</v>
      </c>
      <c r="AA7" s="65" t="str">
        <f t="shared" si="1"/>
        <v>T</v>
      </c>
      <c r="AB7" s="65" t="str">
        <f t="shared" si="1"/>
        <v>W</v>
      </c>
      <c r="AC7" s="65" t="str">
        <f t="shared" si="1"/>
        <v>T</v>
      </c>
      <c r="AD7" s="65" t="str">
        <f t="shared" si="1"/>
        <v>F</v>
      </c>
      <c r="AE7" s="65" t="str">
        <f t="shared" si="1"/>
        <v>S</v>
      </c>
      <c r="AF7" s="66" t="str">
        <f t="shared" si="1"/>
        <v>S</v>
      </c>
      <c r="AG7" s="64" t="str">
        <f t="shared" si="1"/>
        <v>M</v>
      </c>
      <c r="AH7" s="65" t="str">
        <f t="shared" si="1"/>
        <v>T</v>
      </c>
      <c r="AI7" s="65" t="str">
        <f t="shared" si="1"/>
        <v>W</v>
      </c>
      <c r="AJ7" s="65" t="str">
        <f t="shared" si="1"/>
        <v>T</v>
      </c>
      <c r="AK7" s="65" t="str">
        <f t="shared" si="1"/>
        <v>F</v>
      </c>
      <c r="AL7" s="65" t="str">
        <f t="shared" si="1"/>
        <v>S</v>
      </c>
      <c r="AM7" s="66" t="str">
        <f t="shared" si="1"/>
        <v>S</v>
      </c>
      <c r="AN7" s="64" t="str">
        <f t="shared" si="1"/>
        <v>M</v>
      </c>
      <c r="AO7" s="65" t="str">
        <f t="shared" si="1"/>
        <v>T</v>
      </c>
      <c r="AP7" s="65" t="str">
        <f t="shared" si="1"/>
        <v>W</v>
      </c>
      <c r="AQ7" s="65" t="str">
        <f t="shared" si="1"/>
        <v>T</v>
      </c>
      <c r="AR7" s="65" t="str">
        <f t="shared" si="1"/>
        <v>F</v>
      </c>
      <c r="AS7" s="65" t="str">
        <f t="shared" si="1"/>
        <v>S</v>
      </c>
      <c r="AT7" s="66" t="str">
        <f t="shared" si="1"/>
        <v>S</v>
      </c>
      <c r="AU7" s="64" t="str">
        <f t="shared" si="1"/>
        <v>M</v>
      </c>
      <c r="AV7" s="65" t="str">
        <f t="shared" si="1"/>
        <v>T</v>
      </c>
      <c r="AW7" s="65" t="str">
        <f t="shared" si="1"/>
        <v>W</v>
      </c>
      <c r="AX7" s="65" t="str">
        <f t="shared" si="1"/>
        <v>T</v>
      </c>
      <c r="AY7" s="65" t="str">
        <f t="shared" si="1"/>
        <v>F</v>
      </c>
      <c r="AZ7" s="65" t="str">
        <f t="shared" si="1"/>
        <v>S</v>
      </c>
      <c r="BA7" s="66" t="str">
        <f t="shared" si="1"/>
        <v>S</v>
      </c>
      <c r="BB7" s="64" t="str">
        <f t="shared" si="1"/>
        <v>M</v>
      </c>
      <c r="BC7" s="65" t="str">
        <f t="shared" si="1"/>
        <v>T</v>
      </c>
      <c r="BD7" s="65" t="str">
        <f t="shared" si="1"/>
        <v>W</v>
      </c>
      <c r="BE7" s="65" t="str">
        <f t="shared" si="1"/>
        <v>T</v>
      </c>
      <c r="BF7" s="65" t="str">
        <f t="shared" si="1"/>
        <v>F</v>
      </c>
      <c r="BG7" s="65" t="str">
        <f t="shared" si="1"/>
        <v>S</v>
      </c>
      <c r="BH7" s="66" t="str">
        <f t="shared" si="1"/>
        <v>S</v>
      </c>
      <c r="BI7" s="64" t="str">
        <f t="shared" si="1"/>
        <v>M</v>
      </c>
      <c r="BJ7" s="65" t="str">
        <f t="shared" si="1"/>
        <v>T</v>
      </c>
      <c r="BK7" s="65" t="str">
        <f t="shared" si="1"/>
        <v>W</v>
      </c>
      <c r="BL7" s="65" t="str">
        <f t="shared" si="1"/>
        <v>T</v>
      </c>
      <c r="BM7" s="65" t="str">
        <f t="shared" si="1"/>
        <v>F</v>
      </c>
      <c r="BN7" s="65" t="str">
        <f t="shared" si="1"/>
        <v>S</v>
      </c>
      <c r="BO7" s="66" t="str">
        <f t="shared" si="1"/>
        <v>S</v>
      </c>
    </row>
    <row r="8" spans="1:67" s="21" customFormat="1" ht="17.399999999999999" x14ac:dyDescent="0.25">
      <c r="A8" s="35" t="str">
        <f>IF(ISERROR(VALUE(SUBSTITUTE(prevWBS,".",""))),"1",IF(ISERROR(FIND("`",SUBSTITUTE(prevWBS,".","`",1))),TEXT(VALUE(prevWBS)+1,"#"),TEXT(VALUE(LEFT(prevWBS,FIND("`",SUBSTITUTE(prevWBS,".","`",1))-1))+1,"#")))</f>
        <v>1</v>
      </c>
      <c r="B8" s="36" t="s">
        <v>21</v>
      </c>
      <c r="C8" s="37"/>
      <c r="D8" s="38"/>
      <c r="E8" s="39"/>
      <c r="F8" s="60" t="str">
        <f t="shared" ref="F8:F44" si="2">IF(ISBLANK(E8)," - ",IF(G8=0,E8,E8+G8-1))</f>
        <v xml:space="preserve"> - </v>
      </c>
      <c r="G8" s="40"/>
      <c r="H8" s="40"/>
      <c r="I8" s="40"/>
      <c r="J8" s="41"/>
      <c r="K8" s="44"/>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row>
    <row r="9" spans="1:67" s="26" customFormat="1" ht="17.399999999999999" x14ac:dyDescent="0.25">
      <c r="A9" s="25" t="str">
        <f t="shared" ref="A9:A1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6</v>
      </c>
      <c r="D9" s="69"/>
      <c r="E9" s="48">
        <v>44250</v>
      </c>
      <c r="F9" s="49">
        <f t="shared" si="2"/>
        <v>44250</v>
      </c>
      <c r="G9" s="27">
        <v>1</v>
      </c>
      <c r="H9" s="27">
        <v>1</v>
      </c>
      <c r="I9" s="27">
        <v>3</v>
      </c>
      <c r="J9" s="28">
        <v>1</v>
      </c>
      <c r="K9" s="45"/>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row>
    <row r="10" spans="1:67" s="26" customFormat="1" ht="17.399999999999999" x14ac:dyDescent="0.25">
      <c r="A10" s="25" t="str">
        <f t="shared" si="3"/>
        <v>1.2</v>
      </c>
      <c r="B10" s="68" t="s">
        <v>7</v>
      </c>
      <c r="D10" s="69"/>
      <c r="E10" s="48">
        <v>44250</v>
      </c>
      <c r="F10" s="49">
        <f t="shared" si="2"/>
        <v>44250</v>
      </c>
      <c r="G10" s="27">
        <v>1</v>
      </c>
      <c r="H10" s="27">
        <v>1</v>
      </c>
      <c r="I10" s="27">
        <v>1</v>
      </c>
      <c r="J10" s="28">
        <v>1</v>
      </c>
      <c r="K10" s="45"/>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row>
    <row r="11" spans="1:67" s="26" customFormat="1" ht="17.399999999999999" x14ac:dyDescent="0.25">
      <c r="A11" s="25" t="str">
        <f t="shared" si="3"/>
        <v>1.3</v>
      </c>
      <c r="B11" s="68" t="s">
        <v>5</v>
      </c>
      <c r="D11" s="69"/>
      <c r="E11" s="48">
        <v>44251</v>
      </c>
      <c r="F11" s="49">
        <f t="shared" si="2"/>
        <v>44251</v>
      </c>
      <c r="G11" s="27">
        <v>1</v>
      </c>
      <c r="H11" s="27">
        <v>1</v>
      </c>
      <c r="I11" s="27">
        <v>1</v>
      </c>
      <c r="J11" s="28">
        <v>1</v>
      </c>
      <c r="K11" s="45"/>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row>
    <row r="12" spans="1:67" s="26" customFormat="1" ht="17.399999999999999" x14ac:dyDescent="0.25">
      <c r="A12" s="25">
        <v>1.4</v>
      </c>
      <c r="B12" s="68" t="s">
        <v>8</v>
      </c>
      <c r="D12" s="69"/>
      <c r="E12" s="48">
        <v>44252</v>
      </c>
      <c r="F12" s="49">
        <f t="shared" si="2"/>
        <v>44252</v>
      </c>
      <c r="G12" s="27">
        <v>1</v>
      </c>
      <c r="H12" s="27">
        <v>1</v>
      </c>
      <c r="I12" s="27">
        <v>3</v>
      </c>
      <c r="J12" s="28">
        <v>1</v>
      </c>
      <c r="K12" s="45"/>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row>
    <row r="13" spans="1:67" s="26" customFormat="1" ht="17.399999999999999" x14ac:dyDescent="0.25">
      <c r="A13" s="25">
        <v>1.5</v>
      </c>
      <c r="B13" s="68" t="s">
        <v>48</v>
      </c>
      <c r="D13" s="69"/>
      <c r="E13" s="48">
        <v>44253</v>
      </c>
      <c r="F13" s="49">
        <f t="shared" si="2"/>
        <v>44253</v>
      </c>
      <c r="G13" s="27">
        <v>1</v>
      </c>
      <c r="H13" s="27">
        <v>1</v>
      </c>
      <c r="I13" s="27">
        <v>2</v>
      </c>
      <c r="J13" s="28">
        <v>1</v>
      </c>
      <c r="K13" s="45"/>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row>
    <row r="14" spans="1:67" s="26" customFormat="1" ht="17.399999999999999" x14ac:dyDescent="0.25">
      <c r="A14" s="25">
        <v>1.6</v>
      </c>
      <c r="B14" s="68" t="s">
        <v>9</v>
      </c>
      <c r="D14" s="69"/>
      <c r="E14" s="48">
        <v>44253</v>
      </c>
      <c r="F14" s="49">
        <f t="shared" si="2"/>
        <v>44253</v>
      </c>
      <c r="G14" s="27">
        <v>1</v>
      </c>
      <c r="H14" s="27">
        <v>1</v>
      </c>
      <c r="I14" s="27">
        <v>2</v>
      </c>
      <c r="J14" s="28">
        <v>1</v>
      </c>
      <c r="K14" s="45"/>
      <c r="L14" s="53"/>
      <c r="M14" s="53"/>
      <c r="N14" s="54"/>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row>
    <row r="15" spans="1:67" s="21" customFormat="1" ht="17.399999999999999" x14ac:dyDescent="0.25">
      <c r="A15" s="19" t="str">
        <f>IF(ISERROR(VALUE(SUBSTITUTE(prevWBS,".",""))),"1",IF(ISERROR(FIND("`",SUBSTITUTE(prevWBS,".","`",1))),TEXT(VALUE(prevWBS)+1,"#"),TEXT(VALUE(LEFT(prevWBS,FIND("`",SUBSTITUTE(prevWBS,".","`",1))-1))+1,"#")))</f>
        <v>2</v>
      </c>
      <c r="B15" s="20" t="s">
        <v>22</v>
      </c>
      <c r="D15" s="22"/>
      <c r="E15" s="50"/>
      <c r="F15" s="50" t="str">
        <f t="shared" si="2"/>
        <v xml:space="preserve"> - </v>
      </c>
      <c r="G15" s="23"/>
      <c r="H15" s="23"/>
      <c r="I15" s="23"/>
      <c r="J15" s="24"/>
      <c r="K15" s="46"/>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row>
    <row r="16" spans="1:67" s="26" customFormat="1" ht="17.399999999999999" x14ac:dyDescent="0.25">
      <c r="A16"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68" t="s">
        <v>10</v>
      </c>
      <c r="D16" s="69"/>
      <c r="E16" s="48">
        <v>44254</v>
      </c>
      <c r="F16" s="49">
        <f t="shared" si="2"/>
        <v>44254</v>
      </c>
      <c r="G16" s="27">
        <v>1</v>
      </c>
      <c r="H16" s="27">
        <v>5</v>
      </c>
      <c r="I16" s="27">
        <v>4</v>
      </c>
      <c r="J16" s="28">
        <v>1</v>
      </c>
      <c r="K16" s="45"/>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row>
    <row r="17" spans="1:67" s="26" customFormat="1" ht="17.399999999999999" x14ac:dyDescent="0.25">
      <c r="A17"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68" t="s">
        <v>11</v>
      </c>
      <c r="D17" s="69"/>
      <c r="E17" s="48">
        <v>44255</v>
      </c>
      <c r="F17" s="49">
        <f t="shared" si="2"/>
        <v>44255</v>
      </c>
      <c r="G17" s="27">
        <v>1</v>
      </c>
      <c r="H17" s="27">
        <v>2</v>
      </c>
      <c r="I17" s="27">
        <v>3</v>
      </c>
      <c r="J17" s="28">
        <v>1</v>
      </c>
      <c r="K17" s="45"/>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row>
    <row r="18" spans="1:67" s="26" customFormat="1" ht="17.399999999999999" x14ac:dyDescent="0.25">
      <c r="A18"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68" t="s">
        <v>19</v>
      </c>
      <c r="D18" s="69"/>
      <c r="E18" s="48">
        <v>44257</v>
      </c>
      <c r="F18" s="49">
        <f t="shared" si="2"/>
        <v>44257</v>
      </c>
      <c r="G18" s="27">
        <v>1</v>
      </c>
      <c r="H18" s="27">
        <v>3</v>
      </c>
      <c r="I18" s="27">
        <v>2</v>
      </c>
      <c r="J18" s="28">
        <v>1</v>
      </c>
      <c r="K18" s="45"/>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row>
    <row r="19" spans="1:67" s="26" customFormat="1" ht="17.399999999999999" x14ac:dyDescent="0.25">
      <c r="A19"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68" t="s">
        <v>20</v>
      </c>
      <c r="D19" s="69"/>
      <c r="E19" s="48">
        <v>44258</v>
      </c>
      <c r="F19" s="49">
        <f t="shared" si="2"/>
        <v>44258</v>
      </c>
      <c r="G19" s="27">
        <v>1</v>
      </c>
      <c r="H19" s="27">
        <v>2</v>
      </c>
      <c r="I19" s="27">
        <v>3</v>
      </c>
      <c r="J19" s="28">
        <v>1</v>
      </c>
      <c r="K19" s="45"/>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row>
    <row r="20" spans="1:67" s="21" customFormat="1" ht="17.399999999999999" x14ac:dyDescent="0.25">
      <c r="A20" s="19" t="str">
        <f>IF(ISERROR(VALUE(SUBSTITUTE(prevWBS,".",""))),"1",IF(ISERROR(FIND("`",SUBSTITUTE(prevWBS,".","`",1))),TEXT(VALUE(prevWBS)+1,"#"),TEXT(VALUE(LEFT(prevWBS,FIND("`",SUBSTITUTE(prevWBS,".","`",1))-1))+1,"#")))</f>
        <v>3</v>
      </c>
      <c r="B20" s="20" t="s">
        <v>23</v>
      </c>
      <c r="D20" s="22"/>
      <c r="E20" s="50"/>
      <c r="F20" s="50" t="str">
        <f t="shared" si="2"/>
        <v xml:space="preserve"> - </v>
      </c>
      <c r="G20" s="23"/>
      <c r="H20" s="23"/>
      <c r="I20" s="23"/>
      <c r="J20" s="24"/>
      <c r="K20" s="46"/>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row>
    <row r="21" spans="1:67" s="26" customFormat="1" ht="17.399999999999999" x14ac:dyDescent="0.25">
      <c r="A21"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68" t="s">
        <v>24</v>
      </c>
      <c r="D21" s="69"/>
      <c r="E21" s="48">
        <v>44259</v>
      </c>
      <c r="F21" s="49">
        <f t="shared" si="2"/>
        <v>44259</v>
      </c>
      <c r="G21" s="27">
        <v>1</v>
      </c>
      <c r="H21" s="27">
        <v>2</v>
      </c>
      <c r="I21" s="27">
        <v>5</v>
      </c>
      <c r="J21" s="28">
        <v>1</v>
      </c>
      <c r="K21" s="45"/>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row>
    <row r="22" spans="1:67" s="26" customFormat="1" ht="17.399999999999999" x14ac:dyDescent="0.25">
      <c r="A22"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68" t="s">
        <v>26</v>
      </c>
      <c r="D22" s="69"/>
      <c r="E22" s="48">
        <v>44259</v>
      </c>
      <c r="F22" s="49">
        <f t="shared" si="2"/>
        <v>44259</v>
      </c>
      <c r="G22" s="27">
        <v>1</v>
      </c>
      <c r="H22" s="27">
        <v>1</v>
      </c>
      <c r="I22" s="27">
        <v>4</v>
      </c>
      <c r="J22" s="28">
        <v>1</v>
      </c>
      <c r="K22" s="45"/>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row>
    <row r="23" spans="1:67" s="26" customFormat="1" ht="17.399999999999999" x14ac:dyDescent="0.25">
      <c r="A23"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68" t="s">
        <v>25</v>
      </c>
      <c r="D23" s="69"/>
      <c r="E23" s="48">
        <v>44260</v>
      </c>
      <c r="F23" s="49">
        <f t="shared" si="2"/>
        <v>44260</v>
      </c>
      <c r="G23" s="27">
        <v>1</v>
      </c>
      <c r="H23" s="27">
        <v>2</v>
      </c>
      <c r="I23" s="27">
        <v>4</v>
      </c>
      <c r="J23" s="28">
        <v>1</v>
      </c>
      <c r="K23" s="45"/>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row>
    <row r="24" spans="1:67" s="26" customFormat="1" ht="17.399999999999999" x14ac:dyDescent="0.25">
      <c r="A24"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4" s="68" t="s">
        <v>27</v>
      </c>
      <c r="D24" s="69"/>
      <c r="E24" s="48">
        <v>44261</v>
      </c>
      <c r="F24" s="49">
        <f t="shared" si="2"/>
        <v>44261</v>
      </c>
      <c r="G24" s="27">
        <v>1</v>
      </c>
      <c r="H24" s="27">
        <v>3</v>
      </c>
      <c r="I24" s="27">
        <v>5</v>
      </c>
      <c r="J24" s="28">
        <v>1</v>
      </c>
      <c r="K24" s="45"/>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row>
    <row r="25" spans="1:67" s="21" customFormat="1" ht="17.399999999999999" x14ac:dyDescent="0.25">
      <c r="A25" s="19" t="str">
        <f>IF(ISERROR(VALUE(SUBSTITUTE(prevWBS,".",""))),"1",IF(ISERROR(FIND("`",SUBSTITUTE(prevWBS,".","`",1))),TEXT(VALUE(prevWBS)+1,"#"),TEXT(VALUE(LEFT(prevWBS,FIND("`",SUBSTITUTE(prevWBS,".","`",1))-1))+1,"#")))</f>
        <v>4</v>
      </c>
      <c r="B25" s="20" t="s">
        <v>28</v>
      </c>
      <c r="D25" s="22"/>
      <c r="E25" s="50"/>
      <c r="F25" s="50" t="str">
        <f t="shared" si="2"/>
        <v xml:space="preserve"> - </v>
      </c>
      <c r="G25" s="23"/>
      <c r="H25" s="23"/>
      <c r="I25" s="23"/>
      <c r="J25" s="24"/>
      <c r="K25" s="46"/>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row>
    <row r="26" spans="1:67" s="26" customFormat="1" ht="17.399999999999999" x14ac:dyDescent="0.25">
      <c r="A26"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68" t="s">
        <v>31</v>
      </c>
      <c r="D26" s="69"/>
      <c r="E26" s="48">
        <v>44261</v>
      </c>
      <c r="F26" s="49">
        <f t="shared" si="2"/>
        <v>44262</v>
      </c>
      <c r="G26" s="27">
        <v>2</v>
      </c>
      <c r="H26" s="27">
        <v>8</v>
      </c>
      <c r="I26" s="27">
        <v>6</v>
      </c>
      <c r="J26" s="28">
        <v>1</v>
      </c>
      <c r="K26" s="45"/>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row>
    <row r="27" spans="1:67" s="26" customFormat="1" ht="17.399999999999999" x14ac:dyDescent="0.25">
      <c r="A27"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68" t="s">
        <v>32</v>
      </c>
      <c r="D27" s="69"/>
      <c r="E27" s="48">
        <v>44263</v>
      </c>
      <c r="F27" s="49">
        <f t="shared" si="2"/>
        <v>44263</v>
      </c>
      <c r="G27" s="27">
        <v>1</v>
      </c>
      <c r="H27" s="27">
        <v>6</v>
      </c>
      <c r="I27" s="27">
        <v>7</v>
      </c>
      <c r="J27" s="28">
        <v>1</v>
      </c>
      <c r="K27" s="45"/>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row>
    <row r="28" spans="1:67" s="26" customFormat="1" ht="17.399999999999999" x14ac:dyDescent="0.25">
      <c r="A28"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68" t="s">
        <v>30</v>
      </c>
      <c r="D28" s="69"/>
      <c r="E28" s="48">
        <v>44263</v>
      </c>
      <c r="F28" s="49">
        <f t="shared" si="2"/>
        <v>44264</v>
      </c>
      <c r="G28" s="27">
        <v>2</v>
      </c>
      <c r="H28" s="27">
        <v>8</v>
      </c>
      <c r="I28" s="27">
        <v>8</v>
      </c>
      <c r="J28" s="28">
        <v>1</v>
      </c>
      <c r="K28" s="45"/>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row>
    <row r="29" spans="1:67" s="21" customFormat="1" ht="17.399999999999999" x14ac:dyDescent="0.25">
      <c r="A29" s="19" t="str">
        <f>IF(ISERROR(VALUE(SUBSTITUTE(prevWBS,".",""))),"1",IF(ISERROR(FIND("`",SUBSTITUTE(prevWBS,".","`",1))),TEXT(VALUE(prevWBS)+1,"#"),TEXT(VALUE(LEFT(prevWBS,FIND("`",SUBSTITUTE(prevWBS,".","`",1))-1))+1,"#")))</f>
        <v>5</v>
      </c>
      <c r="B29" s="20" t="s">
        <v>29</v>
      </c>
      <c r="D29" s="22"/>
      <c r="E29" s="50"/>
      <c r="F29" s="50" t="str">
        <f t="shared" si="2"/>
        <v xml:space="preserve"> - </v>
      </c>
      <c r="G29" s="23"/>
      <c r="H29" s="23"/>
      <c r="I29" s="23"/>
      <c r="J29" s="24"/>
      <c r="K29" s="46"/>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row>
    <row r="30" spans="1:67" s="26" customFormat="1" ht="17.399999999999999" x14ac:dyDescent="0.25">
      <c r="A30"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0" s="68" t="s">
        <v>33</v>
      </c>
      <c r="D30" s="69"/>
      <c r="E30" s="48">
        <v>44264</v>
      </c>
      <c r="F30" s="49">
        <f t="shared" si="2"/>
        <v>44264</v>
      </c>
      <c r="G30" s="27">
        <v>1</v>
      </c>
      <c r="H30" s="27">
        <v>2</v>
      </c>
      <c r="I30" s="27">
        <v>3</v>
      </c>
      <c r="J30" s="28">
        <v>1</v>
      </c>
      <c r="K30" s="45"/>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row>
    <row r="31" spans="1:67" s="26" customFormat="1" ht="17.399999999999999" x14ac:dyDescent="0.25">
      <c r="A31"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1" s="68" t="s">
        <v>34</v>
      </c>
      <c r="D31" s="69"/>
      <c r="E31" s="48">
        <v>44265</v>
      </c>
      <c r="F31" s="49">
        <f t="shared" si="2"/>
        <v>44265</v>
      </c>
      <c r="G31" s="27">
        <v>1</v>
      </c>
      <c r="H31" s="27">
        <v>3</v>
      </c>
      <c r="I31" s="27">
        <v>4</v>
      </c>
      <c r="J31" s="28">
        <v>1</v>
      </c>
      <c r="K31" s="45"/>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row>
    <row r="32" spans="1:67" s="26" customFormat="1" ht="17.399999999999999" x14ac:dyDescent="0.25">
      <c r="A32"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2" s="68" t="s">
        <v>35</v>
      </c>
      <c r="D32" s="69"/>
      <c r="E32" s="48">
        <v>44266</v>
      </c>
      <c r="F32" s="49">
        <f t="shared" si="2"/>
        <v>44266</v>
      </c>
      <c r="G32" s="27">
        <v>1</v>
      </c>
      <c r="H32" s="27">
        <v>5</v>
      </c>
      <c r="I32" s="27">
        <v>5</v>
      </c>
      <c r="J32" s="28">
        <v>1</v>
      </c>
      <c r="K32" s="45"/>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row>
    <row r="33" spans="1:67" s="26" customFormat="1" ht="17.399999999999999" x14ac:dyDescent="0.25">
      <c r="A33"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3" s="68" t="s">
        <v>36</v>
      </c>
      <c r="D33" s="69"/>
      <c r="E33" s="48">
        <v>44266</v>
      </c>
      <c r="F33" s="49">
        <f t="shared" si="2"/>
        <v>44268</v>
      </c>
      <c r="G33" s="27">
        <v>3</v>
      </c>
      <c r="H33" s="27">
        <v>15</v>
      </c>
      <c r="I33" s="27">
        <v>12</v>
      </c>
      <c r="J33" s="28">
        <v>1</v>
      </c>
      <c r="K33" s="45"/>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row>
    <row r="34" spans="1:67" s="21" customFormat="1" ht="17.399999999999999" x14ac:dyDescent="0.25">
      <c r="A34" s="19" t="str">
        <f>IF(ISERROR(VALUE(SUBSTITUTE(prevWBS,".",""))),"1",IF(ISERROR(FIND("`",SUBSTITUTE(prevWBS,".","`",1))),TEXT(VALUE(prevWBS)+1,"#"),TEXT(VALUE(LEFT(prevWBS,FIND("`",SUBSTITUTE(prevWBS,".","`",1))-1))+1,"#")))</f>
        <v>6</v>
      </c>
      <c r="B34" s="20" t="s">
        <v>37</v>
      </c>
      <c r="D34" s="22"/>
      <c r="E34" s="50"/>
      <c r="F34" s="50" t="str">
        <f t="shared" si="2"/>
        <v xml:space="preserve"> - </v>
      </c>
      <c r="G34" s="23"/>
      <c r="H34" s="23"/>
      <c r="I34" s="23"/>
      <c r="J34" s="24"/>
      <c r="K34" s="46"/>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row>
    <row r="35" spans="1:67" s="26" customFormat="1" ht="17.399999999999999" x14ac:dyDescent="0.25">
      <c r="A35"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5" s="68" t="s">
        <v>38</v>
      </c>
      <c r="D35" s="69"/>
      <c r="E35" s="48">
        <v>44268</v>
      </c>
      <c r="F35" s="49">
        <f t="shared" si="2"/>
        <v>44268</v>
      </c>
      <c r="G35" s="27">
        <v>1</v>
      </c>
      <c r="H35" s="27">
        <v>3</v>
      </c>
      <c r="I35" s="27">
        <v>2</v>
      </c>
      <c r="J35" s="28">
        <v>1</v>
      </c>
      <c r="K35" s="45"/>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row>
    <row r="36" spans="1:67" s="26" customFormat="1" ht="17.399999999999999" x14ac:dyDescent="0.25">
      <c r="A36"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6" s="68" t="s">
        <v>24</v>
      </c>
      <c r="D36" s="69"/>
      <c r="E36" s="48">
        <v>44269</v>
      </c>
      <c r="F36" s="49">
        <f t="shared" si="2"/>
        <v>44270</v>
      </c>
      <c r="G36" s="27">
        <v>2</v>
      </c>
      <c r="H36" s="27">
        <v>5</v>
      </c>
      <c r="I36" s="27">
        <v>4</v>
      </c>
      <c r="J36" s="28">
        <v>1</v>
      </c>
      <c r="K36" s="45"/>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row>
    <row r="37" spans="1:67" s="21" customFormat="1" ht="17.399999999999999" x14ac:dyDescent="0.25">
      <c r="A37" s="19" t="str">
        <f>IF(ISERROR(VALUE(SUBSTITUTE(prevWBS,".",""))),"1",IF(ISERROR(FIND("`",SUBSTITUTE(prevWBS,".","`",1))),TEXT(VALUE(prevWBS)+1,"#"),TEXT(VALUE(LEFT(prevWBS,FIND("`",SUBSTITUTE(prevWBS,".","`",1))-1))+1,"#")))</f>
        <v>7</v>
      </c>
      <c r="B37" s="20" t="s">
        <v>39</v>
      </c>
      <c r="D37" s="22"/>
      <c r="E37" s="50"/>
      <c r="F37" s="50" t="str">
        <f t="shared" si="2"/>
        <v xml:space="preserve"> - </v>
      </c>
      <c r="G37" s="23"/>
      <c r="H37" s="23"/>
      <c r="I37" s="23"/>
      <c r="J37" s="24"/>
      <c r="K37" s="46"/>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row>
    <row r="38" spans="1:67" s="26" customFormat="1" ht="17.399999999999999" x14ac:dyDescent="0.25">
      <c r="A38"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8" s="68" t="s">
        <v>40</v>
      </c>
      <c r="D38" s="69"/>
      <c r="E38" s="48">
        <v>44271</v>
      </c>
      <c r="F38" s="49">
        <f t="shared" si="2"/>
        <v>44272</v>
      </c>
      <c r="G38" s="27">
        <v>2</v>
      </c>
      <c r="H38" s="27">
        <v>4</v>
      </c>
      <c r="I38" s="27">
        <v>5</v>
      </c>
      <c r="J38" s="28">
        <v>1</v>
      </c>
      <c r="K38" s="45"/>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row>
    <row r="39" spans="1:67" s="26" customFormat="1" ht="17.399999999999999" x14ac:dyDescent="0.25">
      <c r="A39"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9" s="68" t="s">
        <v>41</v>
      </c>
      <c r="D39" s="69"/>
      <c r="E39" s="48">
        <v>44273</v>
      </c>
      <c r="F39" s="49">
        <f t="shared" si="2"/>
        <v>44274</v>
      </c>
      <c r="G39" s="27">
        <v>2</v>
      </c>
      <c r="H39" s="27">
        <v>4</v>
      </c>
      <c r="I39" s="27">
        <v>4</v>
      </c>
      <c r="J39" s="28">
        <v>1</v>
      </c>
      <c r="K39" s="45"/>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row>
    <row r="40" spans="1:67" s="21" customFormat="1" ht="16.95" customHeight="1" x14ac:dyDescent="0.25">
      <c r="A40" s="19" t="str">
        <f>IF(ISERROR(VALUE(SUBSTITUTE(prevWBS,".",""))),"1",IF(ISERROR(FIND("`",SUBSTITUTE(prevWBS,".","`",1))),TEXT(VALUE(prevWBS)+1,"#"),TEXT(VALUE(LEFT(prevWBS,FIND("`",SUBSTITUTE(prevWBS,".","`",1))-1))+1,"#")))</f>
        <v>8</v>
      </c>
      <c r="B40" s="20" t="s">
        <v>42</v>
      </c>
      <c r="D40" s="22"/>
      <c r="E40" s="50"/>
      <c r="F40" s="50" t="str">
        <f t="shared" si="2"/>
        <v xml:space="preserve"> - </v>
      </c>
      <c r="G40" s="23"/>
      <c r="H40" s="23"/>
      <c r="I40" s="23"/>
      <c r="J40" s="24"/>
      <c r="K40" s="46"/>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row>
    <row r="41" spans="1:67" s="26" customFormat="1" ht="17.399999999999999" x14ac:dyDescent="0.25">
      <c r="A41"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41" s="68" t="s">
        <v>43</v>
      </c>
      <c r="D41" s="69"/>
      <c r="E41" s="48">
        <v>44275</v>
      </c>
      <c r="F41" s="49">
        <f t="shared" si="2"/>
        <v>44276</v>
      </c>
      <c r="G41" s="27">
        <v>2</v>
      </c>
      <c r="H41" s="27">
        <v>12</v>
      </c>
      <c r="I41" s="27">
        <v>10</v>
      </c>
      <c r="J41" s="28">
        <v>1</v>
      </c>
      <c r="K41" s="45"/>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row>
    <row r="42" spans="1:67" s="26" customFormat="1" ht="17.399999999999999" x14ac:dyDescent="0.25">
      <c r="A42"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42" s="68" t="s">
        <v>44</v>
      </c>
      <c r="D42" s="69"/>
      <c r="E42" s="48">
        <v>44277</v>
      </c>
      <c r="F42" s="49">
        <f t="shared" si="2"/>
        <v>44278</v>
      </c>
      <c r="G42" s="27">
        <v>2</v>
      </c>
      <c r="H42" s="27">
        <v>12</v>
      </c>
      <c r="I42" s="27">
        <v>12</v>
      </c>
      <c r="J42" s="28">
        <v>0.7</v>
      </c>
      <c r="K42" s="45"/>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row>
    <row r="43" spans="1:67" s="21" customFormat="1" ht="16.95" customHeight="1" x14ac:dyDescent="0.25">
      <c r="A43" s="19" t="str">
        <f>IF(ISERROR(VALUE(SUBSTITUTE(prevWBS,".",""))),"1",IF(ISERROR(FIND("`",SUBSTITUTE(prevWBS,".","`",1))),TEXT(VALUE(prevWBS)+1,"#"),TEXT(VALUE(LEFT(prevWBS,FIND("`",SUBSTITUTE(prevWBS,".","`",1))-1))+1,"#")))</f>
        <v>9</v>
      </c>
      <c r="B43" s="20" t="s">
        <v>45</v>
      </c>
      <c r="D43" s="22"/>
      <c r="E43" s="50"/>
      <c r="F43" s="50" t="str">
        <f t="shared" si="2"/>
        <v xml:space="preserve"> - </v>
      </c>
      <c r="G43" s="23"/>
      <c r="H43" s="23"/>
      <c r="I43" s="23"/>
      <c r="J43" s="24"/>
      <c r="K43" s="46"/>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row>
    <row r="44" spans="1:67" s="26" customFormat="1" ht="17.399999999999999" x14ac:dyDescent="0.25">
      <c r="A44"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4" s="68" t="s">
        <v>46</v>
      </c>
      <c r="D44" s="69"/>
      <c r="E44" s="48">
        <v>44278</v>
      </c>
      <c r="F44" s="49">
        <f t="shared" si="2"/>
        <v>44279</v>
      </c>
      <c r="G44" s="27">
        <v>2</v>
      </c>
      <c r="H44" s="27">
        <v>12</v>
      </c>
      <c r="I44" s="27">
        <v>10</v>
      </c>
      <c r="J44" s="28">
        <v>1</v>
      </c>
      <c r="K44" s="45"/>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row>
    <row r="45" spans="1:67" s="33" customFormat="1" ht="17.399999999999999" x14ac:dyDescent="0.25">
      <c r="A45" s="25"/>
      <c r="B45" s="29"/>
      <c r="C45" s="29"/>
      <c r="D45" s="30"/>
      <c r="E45" s="51"/>
      <c r="F45" s="51"/>
      <c r="G45" s="31"/>
      <c r="H45" s="31"/>
      <c r="I45" s="31"/>
      <c r="J45" s="32"/>
      <c r="K45" s="47"/>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row>
    <row r="46" spans="1:67" s="33" customFormat="1" ht="17.399999999999999" x14ac:dyDescent="0.25">
      <c r="A46" s="25"/>
      <c r="B46" s="29"/>
      <c r="C46" s="29"/>
      <c r="D46" s="30"/>
      <c r="E46" s="51"/>
      <c r="F46" s="51"/>
      <c r="G46" s="31"/>
      <c r="H46" s="31"/>
      <c r="I46" s="31"/>
      <c r="J46" s="32"/>
      <c r="K46" s="47"/>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row>
    <row r="47" spans="1:67" s="33" customFormat="1" ht="17.399999999999999" x14ac:dyDescent="0.25">
      <c r="A47" s="25"/>
      <c r="B47" s="29"/>
      <c r="C47" s="29"/>
      <c r="D47" s="30"/>
      <c r="E47" s="51"/>
      <c r="F47" s="51"/>
      <c r="G47" s="31"/>
      <c r="H47" s="31"/>
      <c r="I47" s="31"/>
      <c r="J47" s="32"/>
      <c r="K47" s="47"/>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row>
    <row r="48" spans="1:67" s="33" customFormat="1" ht="17.399999999999999" x14ac:dyDescent="0.25">
      <c r="A48" s="25"/>
      <c r="B48" s="29"/>
      <c r="C48" s="29"/>
      <c r="D48" s="30"/>
      <c r="E48" s="51"/>
      <c r="F48" s="51"/>
      <c r="G48" s="31"/>
      <c r="H48" s="31"/>
      <c r="I48" s="31"/>
      <c r="J48" s="32"/>
      <c r="K48" s="47"/>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row>
    <row r="49" spans="1:67" s="11" customFormat="1" x14ac:dyDescent="0.25">
      <c r="A49" s="72"/>
      <c r="B49" s="9"/>
      <c r="C49" s="9"/>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row>
  </sheetData>
  <sheetProtection formatCells="0" formatColumns="0" formatRows="0" insertRows="0" deleteRows="0"/>
  <mergeCells count="18">
    <mergeCell ref="AU5:BA5"/>
    <mergeCell ref="BB5:BH5"/>
    <mergeCell ref="BI5:BO5"/>
    <mergeCell ref="AN4:AT4"/>
    <mergeCell ref="AU4:BA4"/>
    <mergeCell ref="BB4:BH4"/>
    <mergeCell ref="BI4:BO4"/>
    <mergeCell ref="L5:R5"/>
    <mergeCell ref="S5:Y5"/>
    <mergeCell ref="Z5:AF5"/>
    <mergeCell ref="AG5:AM5"/>
    <mergeCell ref="AN5:AT5"/>
    <mergeCell ref="AG4:AM4"/>
    <mergeCell ref="L1:AF1"/>
    <mergeCell ref="C4:E4"/>
    <mergeCell ref="L4:R4"/>
    <mergeCell ref="S4:Y4"/>
    <mergeCell ref="Z4:AF4"/>
  </mergeCells>
  <conditionalFormatting sqref="J47:J48 J8:J10 J15:J28">
    <cfRule type="dataBar" priority="28">
      <dataBar>
        <cfvo type="num" val="0"/>
        <cfvo type="num" val="1"/>
        <color theme="0" tint="-0.34998626667073579"/>
      </dataBar>
      <extLst>
        <ext xmlns:x14="http://schemas.microsoft.com/office/spreadsheetml/2009/9/main" uri="{B025F937-C7B1-47D3-B67F-A62EFF666E3E}">
          <x14:id>{1C585ADD-37A7-42A1-A27F-927D5CA2822E}</x14:id>
        </ext>
      </extLst>
    </cfRule>
  </conditionalFormatting>
  <conditionalFormatting sqref="L6:BO7">
    <cfRule type="expression" dxfId="22" priority="30">
      <formula>L$6=TODAY()</formula>
    </cfRule>
  </conditionalFormatting>
  <conditionalFormatting sqref="L47:BO48 L6:BO28">
    <cfRule type="expression" dxfId="21" priority="29">
      <formula>L$6=TODAY()</formula>
    </cfRule>
  </conditionalFormatting>
  <conditionalFormatting sqref="L8:BO39 L43:BO48">
    <cfRule type="expression" dxfId="20" priority="79">
      <formula>AND($E8&lt;=L$6,ROUNDDOWN(($F8-$E8+1)*$J8,0)+$E8-1&gt;=L$6)</formula>
    </cfRule>
    <cfRule type="expression" dxfId="19" priority="80">
      <formula>AND(NOT(ISBLANK($E8)),$E8&lt;=L$6,$F8&gt;=L$6)</formula>
    </cfRule>
  </conditionalFormatting>
  <conditionalFormatting sqref="J29:J33">
    <cfRule type="dataBar" priority="24">
      <dataBar>
        <cfvo type="num" val="0"/>
        <cfvo type="num" val="1"/>
        <color theme="0" tint="-0.34998626667073579"/>
      </dataBar>
      <extLst>
        <ext xmlns:x14="http://schemas.microsoft.com/office/spreadsheetml/2009/9/main" uri="{B025F937-C7B1-47D3-B67F-A62EFF666E3E}">
          <x14:id>{655C7B41-7417-40D9-89EC-173C3096C1DD}</x14:id>
        </ext>
      </extLst>
    </cfRule>
  </conditionalFormatting>
  <conditionalFormatting sqref="L29:BO33">
    <cfRule type="expression" dxfId="18" priority="25">
      <formula>L$6=TODAY()</formula>
    </cfRule>
  </conditionalFormatting>
  <conditionalFormatting sqref="J11">
    <cfRule type="dataBar" priority="23">
      <dataBar>
        <cfvo type="num" val="0"/>
        <cfvo type="num" val="1"/>
        <color theme="0" tint="-0.34998626667073579"/>
      </dataBar>
      <extLst>
        <ext xmlns:x14="http://schemas.microsoft.com/office/spreadsheetml/2009/9/main" uri="{B025F937-C7B1-47D3-B67F-A62EFF666E3E}">
          <x14:id>{46EE3C13-0697-4DA1-8743-F896E9A4FF8B}</x14:id>
        </ext>
      </extLst>
    </cfRule>
  </conditionalFormatting>
  <conditionalFormatting sqref="J12:J13">
    <cfRule type="dataBar" priority="22">
      <dataBar>
        <cfvo type="num" val="0"/>
        <cfvo type="num" val="1"/>
        <color theme="0" tint="-0.34998626667073579"/>
      </dataBar>
      <extLst>
        <ext xmlns:x14="http://schemas.microsoft.com/office/spreadsheetml/2009/9/main" uri="{B025F937-C7B1-47D3-B67F-A62EFF666E3E}">
          <x14:id>{DDD5B27E-A0EF-4CB8-8B48-44529299AD4F}</x14:id>
        </ext>
      </extLst>
    </cfRule>
  </conditionalFormatting>
  <conditionalFormatting sqref="J14">
    <cfRule type="dataBar" priority="21">
      <dataBar>
        <cfvo type="num" val="0"/>
        <cfvo type="num" val="1"/>
        <color theme="0" tint="-0.34998626667073579"/>
      </dataBar>
      <extLst>
        <ext xmlns:x14="http://schemas.microsoft.com/office/spreadsheetml/2009/9/main" uri="{B025F937-C7B1-47D3-B67F-A62EFF666E3E}">
          <x14:id>{92B9172F-D62D-4207-9ED5-E3F4E3199616}</x14:id>
        </ext>
      </extLst>
    </cfRule>
  </conditionalFormatting>
  <conditionalFormatting sqref="J34:J36">
    <cfRule type="dataBar" priority="17">
      <dataBar>
        <cfvo type="num" val="0"/>
        <cfvo type="num" val="1"/>
        <color theme="0" tint="-0.34998626667073579"/>
      </dataBar>
      <extLst>
        <ext xmlns:x14="http://schemas.microsoft.com/office/spreadsheetml/2009/9/main" uri="{B025F937-C7B1-47D3-B67F-A62EFF666E3E}">
          <x14:id>{914284FB-4D73-43C9-B8C9-5C67624C0233}</x14:id>
        </ext>
      </extLst>
    </cfRule>
  </conditionalFormatting>
  <conditionalFormatting sqref="J37:J39">
    <cfRule type="dataBar" priority="13">
      <dataBar>
        <cfvo type="num" val="0"/>
        <cfvo type="num" val="1"/>
        <color theme="0" tint="-0.34998626667073579"/>
      </dataBar>
      <extLst>
        <ext xmlns:x14="http://schemas.microsoft.com/office/spreadsheetml/2009/9/main" uri="{B025F937-C7B1-47D3-B67F-A62EFF666E3E}">
          <x14:id>{E58DB99C-B33A-4729-A68C-A6940D7C90C3}</x14:id>
        </ext>
      </extLst>
    </cfRule>
  </conditionalFormatting>
  <conditionalFormatting sqref="L34:BO36">
    <cfRule type="expression" dxfId="17" priority="18">
      <formula>L$6=TODAY()</formula>
    </cfRule>
  </conditionalFormatting>
  <conditionalFormatting sqref="L37:BO39">
    <cfRule type="expression" dxfId="16" priority="14">
      <formula>L$6=TODAY()</formula>
    </cfRule>
  </conditionalFormatting>
  <conditionalFormatting sqref="J45:J46">
    <cfRule type="dataBar" priority="9">
      <dataBar>
        <cfvo type="num" val="0"/>
        <cfvo type="num" val="1"/>
        <color theme="0" tint="-0.34998626667073579"/>
      </dataBar>
      <extLst>
        <ext xmlns:x14="http://schemas.microsoft.com/office/spreadsheetml/2009/9/main" uri="{B025F937-C7B1-47D3-B67F-A62EFF666E3E}">
          <x14:id>{D4D0307A-88CA-4968-A6B6-5861DA19804D}</x14:id>
        </ext>
      </extLst>
    </cfRule>
  </conditionalFormatting>
  <conditionalFormatting sqref="L45:BO46">
    <cfRule type="expression" dxfId="15" priority="10">
      <formula>L$6=TODAY()</formula>
    </cfRule>
  </conditionalFormatting>
  <conditionalFormatting sqref="L40:BO42">
    <cfRule type="expression" dxfId="14" priority="7">
      <formula>AND($E40&lt;=L$6,ROUNDDOWN(($F40-$E40+1)*$J40,0)+$E40-1&gt;=L$6)</formula>
    </cfRule>
    <cfRule type="expression" dxfId="13" priority="8">
      <formula>AND(NOT(ISBLANK($E40)),$E40&lt;=L$6,$F40&gt;=L$6)</formula>
    </cfRule>
  </conditionalFormatting>
  <conditionalFormatting sqref="J40:J42">
    <cfRule type="dataBar" priority="5">
      <dataBar>
        <cfvo type="num" val="0"/>
        <cfvo type="num" val="1"/>
        <color theme="0" tint="-0.34998626667073579"/>
      </dataBar>
      <extLst>
        <ext xmlns:x14="http://schemas.microsoft.com/office/spreadsheetml/2009/9/main" uri="{B025F937-C7B1-47D3-B67F-A62EFF666E3E}">
          <x14:id>{7832A563-D88C-444F-94E5-7B03E60A8657}</x14:id>
        </ext>
      </extLst>
    </cfRule>
  </conditionalFormatting>
  <conditionalFormatting sqref="L40:BO42">
    <cfRule type="expression" dxfId="12" priority="6">
      <formula>L$6=TODAY()</formula>
    </cfRule>
  </conditionalFormatting>
  <conditionalFormatting sqref="J43:J44">
    <cfRule type="dataBar" priority="1">
      <dataBar>
        <cfvo type="num" val="0"/>
        <cfvo type="num" val="1"/>
        <color theme="0" tint="-0.34998626667073579"/>
      </dataBar>
      <extLst>
        <ext xmlns:x14="http://schemas.microsoft.com/office/spreadsheetml/2009/9/main" uri="{B025F937-C7B1-47D3-B67F-A62EFF666E3E}">
          <x14:id>{2F7E8BA0-9593-43A1-827D-70DE8F96AB6A}</x14:id>
        </ext>
      </extLst>
    </cfRule>
  </conditionalFormatting>
  <conditionalFormatting sqref="L43:BO44">
    <cfRule type="expression" dxfId="11" priority="2">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7D7CC97D-E754-4608-9A93-D9B5020A572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print="0" autoPict="0">
                <anchor moveWithCells="1">
                  <from>
                    <xdr:col>10</xdr:col>
                    <xdr:colOff>99060</xdr:colOff>
                    <xdr:row>1</xdr:row>
                    <xdr:rowOff>121920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1C585ADD-37A7-42A1-A27F-927D5CA2822E}">
            <x14:dataBar minLength="0" maxLength="100" gradient="0">
              <x14:cfvo type="num">
                <xm:f>0</xm:f>
              </x14:cfvo>
              <x14:cfvo type="num">
                <xm:f>1</xm:f>
              </x14:cfvo>
              <x14:negativeFillColor rgb="FFFF0000"/>
              <x14:axisColor rgb="FF000000"/>
            </x14:dataBar>
          </x14:cfRule>
          <xm:sqref>J47:J48 J8:J10 J15:J28</xm:sqref>
        </x14:conditionalFormatting>
        <x14:conditionalFormatting xmlns:xm="http://schemas.microsoft.com/office/excel/2006/main">
          <x14:cfRule type="dataBar" id="{655C7B41-7417-40D9-89EC-173C3096C1DD}">
            <x14:dataBar minLength="0" maxLength="100" gradient="0">
              <x14:cfvo type="num">
                <xm:f>0</xm:f>
              </x14:cfvo>
              <x14:cfvo type="num">
                <xm:f>1</xm:f>
              </x14:cfvo>
              <x14:negativeFillColor rgb="FFFF0000"/>
              <x14:axisColor rgb="FF000000"/>
            </x14:dataBar>
          </x14:cfRule>
          <xm:sqref>J29:J33</xm:sqref>
        </x14:conditionalFormatting>
        <x14:conditionalFormatting xmlns:xm="http://schemas.microsoft.com/office/excel/2006/main">
          <x14:cfRule type="dataBar" id="{46EE3C13-0697-4DA1-8743-F896E9A4FF8B}">
            <x14:dataBar minLength="0" maxLength="100" gradient="0">
              <x14:cfvo type="num">
                <xm:f>0</xm:f>
              </x14:cfvo>
              <x14:cfvo type="num">
                <xm:f>1</xm:f>
              </x14:cfvo>
              <x14:negativeFillColor rgb="FFFF0000"/>
              <x14:axisColor rgb="FF000000"/>
            </x14:dataBar>
          </x14:cfRule>
          <xm:sqref>J11</xm:sqref>
        </x14:conditionalFormatting>
        <x14:conditionalFormatting xmlns:xm="http://schemas.microsoft.com/office/excel/2006/main">
          <x14:cfRule type="dataBar" id="{DDD5B27E-A0EF-4CB8-8B48-44529299AD4F}">
            <x14:dataBar minLength="0" maxLength="100" gradient="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92B9172F-D62D-4207-9ED5-E3F4E3199616}">
            <x14:dataBar minLength="0" maxLength="100" gradient="0">
              <x14:cfvo type="num">
                <xm:f>0</xm:f>
              </x14:cfvo>
              <x14:cfvo type="num">
                <xm:f>1</xm:f>
              </x14:cfvo>
              <x14:negativeFillColor rgb="FFFF0000"/>
              <x14:axisColor rgb="FF000000"/>
            </x14:dataBar>
          </x14:cfRule>
          <xm:sqref>J14</xm:sqref>
        </x14:conditionalFormatting>
        <x14:conditionalFormatting xmlns:xm="http://schemas.microsoft.com/office/excel/2006/main">
          <x14:cfRule type="dataBar" id="{914284FB-4D73-43C9-B8C9-5C67624C0233}">
            <x14:dataBar minLength="0" maxLength="100" gradient="0">
              <x14:cfvo type="num">
                <xm:f>0</xm:f>
              </x14:cfvo>
              <x14:cfvo type="num">
                <xm:f>1</xm:f>
              </x14:cfvo>
              <x14:negativeFillColor rgb="FFFF0000"/>
              <x14:axisColor rgb="FF000000"/>
            </x14:dataBar>
          </x14:cfRule>
          <xm:sqref>J34:J36</xm:sqref>
        </x14:conditionalFormatting>
        <x14:conditionalFormatting xmlns:xm="http://schemas.microsoft.com/office/excel/2006/main">
          <x14:cfRule type="dataBar" id="{E58DB99C-B33A-4729-A68C-A6940D7C90C3}">
            <x14:dataBar minLength="0" maxLength="100" gradient="0">
              <x14:cfvo type="num">
                <xm:f>0</xm:f>
              </x14:cfvo>
              <x14:cfvo type="num">
                <xm:f>1</xm:f>
              </x14:cfvo>
              <x14:negativeFillColor rgb="FFFF0000"/>
              <x14:axisColor rgb="FF000000"/>
            </x14:dataBar>
          </x14:cfRule>
          <xm:sqref>J37:J39</xm:sqref>
        </x14:conditionalFormatting>
        <x14:conditionalFormatting xmlns:xm="http://schemas.microsoft.com/office/excel/2006/main">
          <x14:cfRule type="dataBar" id="{D4D0307A-88CA-4968-A6B6-5861DA19804D}">
            <x14:dataBar minLength="0" maxLength="100" gradient="0">
              <x14:cfvo type="num">
                <xm:f>0</xm:f>
              </x14:cfvo>
              <x14:cfvo type="num">
                <xm:f>1</xm:f>
              </x14:cfvo>
              <x14:negativeFillColor rgb="FFFF0000"/>
              <x14:axisColor rgb="FF000000"/>
            </x14:dataBar>
          </x14:cfRule>
          <xm:sqref>J45:J46</xm:sqref>
        </x14:conditionalFormatting>
        <x14:conditionalFormatting xmlns:xm="http://schemas.microsoft.com/office/excel/2006/main">
          <x14:cfRule type="dataBar" id="{7832A563-D88C-444F-94E5-7B03E60A8657}">
            <x14:dataBar minLength="0" maxLength="100" gradient="0">
              <x14:cfvo type="num">
                <xm:f>0</xm:f>
              </x14:cfvo>
              <x14:cfvo type="num">
                <xm:f>1</xm:f>
              </x14:cfvo>
              <x14:negativeFillColor rgb="FFFF0000"/>
              <x14:axisColor rgb="FF000000"/>
            </x14:dataBar>
          </x14:cfRule>
          <xm:sqref>J40:J42</xm:sqref>
        </x14:conditionalFormatting>
        <x14:conditionalFormatting xmlns:xm="http://schemas.microsoft.com/office/excel/2006/main">
          <x14:cfRule type="dataBar" id="{2F7E8BA0-9593-43A1-827D-70DE8F96AB6A}">
            <x14:dataBar minLength="0" maxLength="100" gradient="0">
              <x14:cfvo type="num">
                <xm:f>0</xm:f>
              </x14:cfvo>
              <x14:cfvo type="num">
                <xm:f>1</xm:f>
              </x14:cfvo>
              <x14:negativeFillColor rgb="FFFF0000"/>
              <x14:axisColor rgb="FF000000"/>
            </x14:dataBar>
          </x14:cfRule>
          <xm:sqref>J43:J44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BF89-7DEB-43BC-A135-88E6FD47EEF3}">
  <sheetPr>
    <pageSetUpPr fitToPage="1"/>
  </sheetPr>
  <dimension ref="A1:BO39"/>
  <sheetViews>
    <sheetView showGridLines="0" tabSelected="1" topLeftCell="B1" zoomScale="85" zoomScaleNormal="85" workbookViewId="0">
      <pane ySplit="7" topLeftCell="A8" activePane="bottomLeft" state="frozen"/>
      <selection pane="bottomLeft" activeCell="B18" sqref="B18"/>
    </sheetView>
  </sheetViews>
  <sheetFormatPr defaultColWidth="9.109375" defaultRowHeight="13.2" x14ac:dyDescent="0.25"/>
  <cols>
    <col min="1" max="1" width="6.88671875" style="5" customWidth="1"/>
    <col min="2" max="2" width="32.33203125" style="1" customWidth="1"/>
    <col min="3" max="3" width="7.6640625" style="1" customWidth="1"/>
    <col min="4" max="4" width="6.88671875" style="6" hidden="1" customWidth="1"/>
    <col min="5" max="6" width="12" style="1" customWidth="1"/>
    <col min="7" max="7" width="6.6640625" style="1" bestFit="1" customWidth="1"/>
    <col min="8" max="8" width="15.88671875" style="1" customWidth="1"/>
    <col min="9" max="9" width="12.88671875" style="1" bestFit="1" customWidth="1"/>
    <col min="10" max="10" width="9.44140625" style="1" customWidth="1"/>
    <col min="11" max="11" width="1.88671875" style="1" customWidth="1"/>
    <col min="12" max="67" width="2.44140625" style="1" customWidth="1"/>
    <col min="68" max="16384" width="9.109375" style="3"/>
  </cols>
  <sheetData>
    <row r="1" spans="1:67" ht="30" customHeight="1" x14ac:dyDescent="0.25">
      <c r="A1" s="67" t="s">
        <v>3</v>
      </c>
      <c r="B1" s="13"/>
      <c r="C1" s="13"/>
      <c r="D1" s="13"/>
      <c r="E1" s="13"/>
      <c r="F1" s="13"/>
      <c r="L1" s="80"/>
      <c r="M1" s="80"/>
      <c r="N1" s="80"/>
      <c r="O1" s="80"/>
      <c r="P1" s="80"/>
      <c r="Q1" s="80"/>
      <c r="R1" s="80"/>
      <c r="S1" s="80"/>
      <c r="T1" s="80"/>
      <c r="U1" s="80"/>
      <c r="V1" s="80"/>
      <c r="W1" s="80"/>
      <c r="X1" s="80"/>
      <c r="Y1" s="80"/>
      <c r="Z1" s="80"/>
      <c r="AA1" s="80"/>
      <c r="AB1" s="80"/>
      <c r="AC1" s="80"/>
      <c r="AD1" s="80"/>
      <c r="AE1" s="80"/>
      <c r="AF1" s="80"/>
    </row>
    <row r="2" spans="1:67" ht="18" customHeight="1" x14ac:dyDescent="0.25">
      <c r="A2" s="18"/>
      <c r="B2" s="7"/>
      <c r="C2" s="7"/>
      <c r="D2" s="12"/>
      <c r="E2" s="71"/>
      <c r="F2" s="71"/>
      <c r="J2" s="2"/>
    </row>
    <row r="3" spans="1:67" ht="13.8" x14ac:dyDescent="0.25">
      <c r="A3" s="18"/>
      <c r="B3" s="14"/>
      <c r="C3" s="4"/>
      <c r="D3" s="4"/>
      <c r="E3" s="4"/>
      <c r="F3" s="4"/>
      <c r="G3" s="4"/>
      <c r="H3" s="4"/>
      <c r="I3" s="4"/>
      <c r="J3" s="2"/>
      <c r="L3" s="8"/>
      <c r="M3" s="8"/>
      <c r="N3" s="8"/>
      <c r="O3" s="8"/>
      <c r="P3" s="8"/>
      <c r="Q3" s="8"/>
      <c r="R3" s="8"/>
      <c r="S3" s="8"/>
      <c r="T3" s="8"/>
      <c r="U3" s="8"/>
      <c r="V3" s="8"/>
      <c r="W3" s="8"/>
      <c r="X3" s="8"/>
      <c r="Y3" s="8"/>
      <c r="Z3" s="8"/>
      <c r="AA3" s="8"/>
      <c r="AB3" s="8"/>
    </row>
    <row r="4" spans="1:67" ht="17.25" customHeight="1" x14ac:dyDescent="0.25">
      <c r="A4" s="56"/>
      <c r="B4" s="59" t="s">
        <v>2</v>
      </c>
      <c r="C4" s="81">
        <v>44250</v>
      </c>
      <c r="D4" s="81"/>
      <c r="E4" s="81"/>
      <c r="F4" s="57"/>
      <c r="G4" s="59"/>
      <c r="H4" s="59"/>
      <c r="I4" s="59" t="s">
        <v>1</v>
      </c>
      <c r="J4" s="70">
        <v>1</v>
      </c>
      <c r="K4" s="16"/>
      <c r="L4" s="77" t="str">
        <f>"Week "&amp;(L6-($C$4-WEEKDAY($C$4,1)+2))/7+1</f>
        <v>Week 1</v>
      </c>
      <c r="M4" s="78"/>
      <c r="N4" s="78"/>
      <c r="O4" s="78"/>
      <c r="P4" s="78"/>
      <c r="Q4" s="78"/>
      <c r="R4" s="79"/>
      <c r="S4" s="77" t="str">
        <f>"Week "&amp;(S6-($C$4-WEEKDAY($C$4,1)+2))/7+1</f>
        <v>Week 2</v>
      </c>
      <c r="T4" s="78"/>
      <c r="U4" s="78"/>
      <c r="V4" s="78"/>
      <c r="W4" s="78"/>
      <c r="X4" s="78"/>
      <c r="Y4" s="79"/>
      <c r="Z4" s="77" t="str">
        <f>"Week "&amp;(Z6-($C$4-WEEKDAY($C$4,1)+2))/7+1</f>
        <v>Week 3</v>
      </c>
      <c r="AA4" s="78"/>
      <c r="AB4" s="78"/>
      <c r="AC4" s="78"/>
      <c r="AD4" s="78"/>
      <c r="AE4" s="78"/>
      <c r="AF4" s="79"/>
      <c r="AG4" s="77" t="str">
        <f>"Week "&amp;(AG6-($C$4-WEEKDAY($C$4,1)+2))/7+1</f>
        <v>Week 4</v>
      </c>
      <c r="AH4" s="78"/>
      <c r="AI4" s="78"/>
      <c r="AJ4" s="78"/>
      <c r="AK4" s="78"/>
      <c r="AL4" s="78"/>
      <c r="AM4" s="79"/>
      <c r="AN4" s="77" t="str">
        <f>"Week "&amp;(AN6-($C$4-WEEKDAY($C$4,1)+2))/7+1</f>
        <v>Week 5</v>
      </c>
      <c r="AO4" s="78"/>
      <c r="AP4" s="78"/>
      <c r="AQ4" s="78"/>
      <c r="AR4" s="78"/>
      <c r="AS4" s="78"/>
      <c r="AT4" s="79"/>
      <c r="AU4" s="77" t="str">
        <f>"Week "&amp;(AU6-($C$4-WEEKDAY($C$4,1)+2))/7+1</f>
        <v>Week 6</v>
      </c>
      <c r="AV4" s="78"/>
      <c r="AW4" s="78"/>
      <c r="AX4" s="78"/>
      <c r="AY4" s="78"/>
      <c r="AZ4" s="78"/>
      <c r="BA4" s="79"/>
      <c r="BB4" s="77" t="str">
        <f>"Week "&amp;(BB6-($C$4-WEEKDAY($C$4,1)+2))/7+1</f>
        <v>Week 7</v>
      </c>
      <c r="BC4" s="78"/>
      <c r="BD4" s="78"/>
      <c r="BE4" s="78"/>
      <c r="BF4" s="78"/>
      <c r="BG4" s="78"/>
      <c r="BH4" s="79"/>
      <c r="BI4" s="77" t="str">
        <f>"Week "&amp;(BI6-($C$4-WEEKDAY($C$4,1)+2))/7+1</f>
        <v>Week 8</v>
      </c>
      <c r="BJ4" s="78"/>
      <c r="BK4" s="78"/>
      <c r="BL4" s="78"/>
      <c r="BM4" s="78"/>
      <c r="BN4" s="78"/>
      <c r="BO4" s="79"/>
    </row>
    <row r="5" spans="1:67" ht="17.25" customHeight="1" x14ac:dyDescent="0.25">
      <c r="A5" s="56"/>
      <c r="B5" s="59"/>
      <c r="C5" s="73"/>
      <c r="D5" s="73"/>
      <c r="E5" s="73"/>
      <c r="F5" s="58"/>
      <c r="G5" s="58"/>
      <c r="H5" s="58"/>
      <c r="I5" s="58"/>
      <c r="J5" s="58"/>
      <c r="K5" s="16"/>
      <c r="L5" s="82">
        <f>L6</f>
        <v>44249</v>
      </c>
      <c r="M5" s="83"/>
      <c r="N5" s="83"/>
      <c r="O5" s="83"/>
      <c r="P5" s="83"/>
      <c r="Q5" s="83"/>
      <c r="R5" s="84"/>
      <c r="S5" s="82">
        <f>S6</f>
        <v>44256</v>
      </c>
      <c r="T5" s="83"/>
      <c r="U5" s="83"/>
      <c r="V5" s="83"/>
      <c r="W5" s="83"/>
      <c r="X5" s="83"/>
      <c r="Y5" s="84"/>
      <c r="Z5" s="82">
        <f>Z6</f>
        <v>44263</v>
      </c>
      <c r="AA5" s="83"/>
      <c r="AB5" s="83"/>
      <c r="AC5" s="83"/>
      <c r="AD5" s="83"/>
      <c r="AE5" s="83"/>
      <c r="AF5" s="84"/>
      <c r="AG5" s="82">
        <f>AG6</f>
        <v>44270</v>
      </c>
      <c r="AH5" s="83"/>
      <c r="AI5" s="83"/>
      <c r="AJ5" s="83"/>
      <c r="AK5" s="83"/>
      <c r="AL5" s="83"/>
      <c r="AM5" s="84"/>
      <c r="AN5" s="82">
        <f>AN6</f>
        <v>44277</v>
      </c>
      <c r="AO5" s="83"/>
      <c r="AP5" s="83"/>
      <c r="AQ5" s="83"/>
      <c r="AR5" s="83"/>
      <c r="AS5" s="83"/>
      <c r="AT5" s="84"/>
      <c r="AU5" s="82">
        <f>AU6</f>
        <v>44284</v>
      </c>
      <c r="AV5" s="83"/>
      <c r="AW5" s="83"/>
      <c r="AX5" s="83"/>
      <c r="AY5" s="83"/>
      <c r="AZ5" s="83"/>
      <c r="BA5" s="84"/>
      <c r="BB5" s="82">
        <f>BB6</f>
        <v>44291</v>
      </c>
      <c r="BC5" s="83"/>
      <c r="BD5" s="83"/>
      <c r="BE5" s="83"/>
      <c r="BF5" s="83"/>
      <c r="BG5" s="83"/>
      <c r="BH5" s="84"/>
      <c r="BI5" s="82">
        <f>BI6</f>
        <v>44298</v>
      </c>
      <c r="BJ5" s="83"/>
      <c r="BK5" s="83"/>
      <c r="BL5" s="83"/>
      <c r="BM5" s="83"/>
      <c r="BN5" s="83"/>
      <c r="BO5" s="84"/>
    </row>
    <row r="6" spans="1:67" x14ac:dyDescent="0.25">
      <c r="A6" s="15"/>
      <c r="B6" s="16"/>
      <c r="C6" s="16"/>
      <c r="D6" s="17"/>
      <c r="E6" s="16"/>
      <c r="F6" s="16"/>
      <c r="G6" s="16"/>
      <c r="H6" s="16"/>
      <c r="I6" s="16"/>
      <c r="J6" s="16"/>
      <c r="K6" s="16"/>
      <c r="L6" s="42">
        <f>C4-WEEKDAY(C4,1)+2+7*(J4-1)</f>
        <v>44249</v>
      </c>
      <c r="M6" s="34">
        <f t="shared" ref="M6:BO6" si="0">L6+1</f>
        <v>44250</v>
      </c>
      <c r="N6" s="34">
        <f t="shared" si="0"/>
        <v>44251</v>
      </c>
      <c r="O6" s="34">
        <f t="shared" si="0"/>
        <v>44252</v>
      </c>
      <c r="P6" s="34">
        <f t="shared" si="0"/>
        <v>44253</v>
      </c>
      <c r="Q6" s="34">
        <f t="shared" si="0"/>
        <v>44254</v>
      </c>
      <c r="R6" s="43">
        <f t="shared" si="0"/>
        <v>44255</v>
      </c>
      <c r="S6" s="42">
        <f t="shared" si="0"/>
        <v>44256</v>
      </c>
      <c r="T6" s="34">
        <f t="shared" si="0"/>
        <v>44257</v>
      </c>
      <c r="U6" s="34">
        <f t="shared" si="0"/>
        <v>44258</v>
      </c>
      <c r="V6" s="34">
        <f t="shared" si="0"/>
        <v>44259</v>
      </c>
      <c r="W6" s="34">
        <f t="shared" si="0"/>
        <v>44260</v>
      </c>
      <c r="X6" s="34">
        <f t="shared" si="0"/>
        <v>44261</v>
      </c>
      <c r="Y6" s="43">
        <f t="shared" si="0"/>
        <v>44262</v>
      </c>
      <c r="Z6" s="42">
        <f t="shared" si="0"/>
        <v>44263</v>
      </c>
      <c r="AA6" s="34">
        <f t="shared" si="0"/>
        <v>44264</v>
      </c>
      <c r="AB6" s="34">
        <f t="shared" si="0"/>
        <v>44265</v>
      </c>
      <c r="AC6" s="34">
        <f t="shared" si="0"/>
        <v>44266</v>
      </c>
      <c r="AD6" s="34">
        <f t="shared" si="0"/>
        <v>44267</v>
      </c>
      <c r="AE6" s="34">
        <f t="shared" si="0"/>
        <v>44268</v>
      </c>
      <c r="AF6" s="43">
        <f t="shared" si="0"/>
        <v>44269</v>
      </c>
      <c r="AG6" s="42">
        <f t="shared" si="0"/>
        <v>44270</v>
      </c>
      <c r="AH6" s="34">
        <f t="shared" si="0"/>
        <v>44271</v>
      </c>
      <c r="AI6" s="34">
        <f t="shared" si="0"/>
        <v>44272</v>
      </c>
      <c r="AJ6" s="34">
        <f t="shared" si="0"/>
        <v>44273</v>
      </c>
      <c r="AK6" s="34">
        <f t="shared" si="0"/>
        <v>44274</v>
      </c>
      <c r="AL6" s="34">
        <f t="shared" si="0"/>
        <v>44275</v>
      </c>
      <c r="AM6" s="43">
        <f t="shared" si="0"/>
        <v>44276</v>
      </c>
      <c r="AN6" s="42">
        <f t="shared" si="0"/>
        <v>44277</v>
      </c>
      <c r="AO6" s="34">
        <f t="shared" si="0"/>
        <v>44278</v>
      </c>
      <c r="AP6" s="34">
        <f t="shared" si="0"/>
        <v>44279</v>
      </c>
      <c r="AQ6" s="34">
        <f t="shared" si="0"/>
        <v>44280</v>
      </c>
      <c r="AR6" s="34">
        <f t="shared" si="0"/>
        <v>44281</v>
      </c>
      <c r="AS6" s="34">
        <f t="shared" si="0"/>
        <v>44282</v>
      </c>
      <c r="AT6" s="43">
        <f t="shared" si="0"/>
        <v>44283</v>
      </c>
      <c r="AU6" s="42">
        <f t="shared" si="0"/>
        <v>44284</v>
      </c>
      <c r="AV6" s="34">
        <f t="shared" si="0"/>
        <v>44285</v>
      </c>
      <c r="AW6" s="34">
        <f t="shared" si="0"/>
        <v>44286</v>
      </c>
      <c r="AX6" s="34">
        <f t="shared" si="0"/>
        <v>44287</v>
      </c>
      <c r="AY6" s="34">
        <f t="shared" si="0"/>
        <v>44288</v>
      </c>
      <c r="AZ6" s="34">
        <f t="shared" si="0"/>
        <v>44289</v>
      </c>
      <c r="BA6" s="43">
        <f t="shared" si="0"/>
        <v>44290</v>
      </c>
      <c r="BB6" s="42">
        <f t="shared" si="0"/>
        <v>44291</v>
      </c>
      <c r="BC6" s="34">
        <f t="shared" si="0"/>
        <v>44292</v>
      </c>
      <c r="BD6" s="34">
        <f t="shared" si="0"/>
        <v>44293</v>
      </c>
      <c r="BE6" s="34">
        <f t="shared" si="0"/>
        <v>44294</v>
      </c>
      <c r="BF6" s="34">
        <f t="shared" si="0"/>
        <v>44295</v>
      </c>
      <c r="BG6" s="34">
        <f t="shared" si="0"/>
        <v>44296</v>
      </c>
      <c r="BH6" s="43">
        <f t="shared" si="0"/>
        <v>44297</v>
      </c>
      <c r="BI6" s="42">
        <f t="shared" si="0"/>
        <v>44298</v>
      </c>
      <c r="BJ6" s="34">
        <f t="shared" si="0"/>
        <v>44299</v>
      </c>
      <c r="BK6" s="34">
        <f t="shared" si="0"/>
        <v>44300</v>
      </c>
      <c r="BL6" s="34">
        <f t="shared" si="0"/>
        <v>44301</v>
      </c>
      <c r="BM6" s="34">
        <f t="shared" si="0"/>
        <v>44302</v>
      </c>
      <c r="BN6" s="34">
        <f t="shared" si="0"/>
        <v>44303</v>
      </c>
      <c r="BO6" s="43">
        <f t="shared" si="0"/>
        <v>44304</v>
      </c>
    </row>
    <row r="7" spans="1:67" s="75" customFormat="1" ht="21" thickBot="1" x14ac:dyDescent="0.3">
      <c r="A7" s="74" t="s">
        <v>17</v>
      </c>
      <c r="B7" s="63" t="s">
        <v>16</v>
      </c>
      <c r="C7" s="61"/>
      <c r="D7" s="62" t="s">
        <v>0</v>
      </c>
      <c r="E7" s="63" t="s">
        <v>15</v>
      </c>
      <c r="F7" s="63" t="s">
        <v>14</v>
      </c>
      <c r="G7" s="61" t="s">
        <v>13</v>
      </c>
      <c r="H7" s="61" t="s">
        <v>12</v>
      </c>
      <c r="I7" s="61" t="s">
        <v>4</v>
      </c>
      <c r="J7" s="61" t="s">
        <v>18</v>
      </c>
      <c r="K7" s="61"/>
      <c r="L7" s="64" t="str">
        <f t="shared" ref="L7:BO7" si="1">CHOOSE(WEEKDAY(L6,1),"S","M","T","W","T","F","S")</f>
        <v>M</v>
      </c>
      <c r="M7" s="65" t="str">
        <f t="shared" si="1"/>
        <v>T</v>
      </c>
      <c r="N7" s="65" t="str">
        <f t="shared" si="1"/>
        <v>W</v>
      </c>
      <c r="O7" s="65" t="str">
        <f t="shared" si="1"/>
        <v>T</v>
      </c>
      <c r="P7" s="65" t="str">
        <f t="shared" si="1"/>
        <v>F</v>
      </c>
      <c r="Q7" s="65" t="str">
        <f t="shared" si="1"/>
        <v>S</v>
      </c>
      <c r="R7" s="66" t="str">
        <f t="shared" si="1"/>
        <v>S</v>
      </c>
      <c r="S7" s="64" t="str">
        <f t="shared" si="1"/>
        <v>M</v>
      </c>
      <c r="T7" s="65" t="str">
        <f t="shared" si="1"/>
        <v>T</v>
      </c>
      <c r="U7" s="65" t="str">
        <f t="shared" si="1"/>
        <v>W</v>
      </c>
      <c r="V7" s="65" t="str">
        <f t="shared" si="1"/>
        <v>T</v>
      </c>
      <c r="W7" s="65" t="str">
        <f t="shared" si="1"/>
        <v>F</v>
      </c>
      <c r="X7" s="65" t="str">
        <f t="shared" si="1"/>
        <v>S</v>
      </c>
      <c r="Y7" s="66" t="str">
        <f t="shared" si="1"/>
        <v>S</v>
      </c>
      <c r="Z7" s="64" t="str">
        <f t="shared" si="1"/>
        <v>M</v>
      </c>
      <c r="AA7" s="65" t="str">
        <f t="shared" si="1"/>
        <v>T</v>
      </c>
      <c r="AB7" s="65" t="str">
        <f t="shared" si="1"/>
        <v>W</v>
      </c>
      <c r="AC7" s="65" t="str">
        <f t="shared" si="1"/>
        <v>T</v>
      </c>
      <c r="AD7" s="65" t="str">
        <f t="shared" si="1"/>
        <v>F</v>
      </c>
      <c r="AE7" s="65" t="str">
        <f t="shared" si="1"/>
        <v>S</v>
      </c>
      <c r="AF7" s="66" t="str">
        <f t="shared" si="1"/>
        <v>S</v>
      </c>
      <c r="AG7" s="64" t="str">
        <f t="shared" si="1"/>
        <v>M</v>
      </c>
      <c r="AH7" s="65" t="str">
        <f t="shared" si="1"/>
        <v>T</v>
      </c>
      <c r="AI7" s="65" t="str">
        <f t="shared" si="1"/>
        <v>W</v>
      </c>
      <c r="AJ7" s="65" t="str">
        <f t="shared" si="1"/>
        <v>T</v>
      </c>
      <c r="AK7" s="65" t="str">
        <f t="shared" si="1"/>
        <v>F</v>
      </c>
      <c r="AL7" s="65" t="str">
        <f t="shared" si="1"/>
        <v>S</v>
      </c>
      <c r="AM7" s="66" t="str">
        <f t="shared" si="1"/>
        <v>S</v>
      </c>
      <c r="AN7" s="64" t="str">
        <f t="shared" si="1"/>
        <v>M</v>
      </c>
      <c r="AO7" s="65" t="str">
        <f t="shared" si="1"/>
        <v>T</v>
      </c>
      <c r="AP7" s="65" t="str">
        <f t="shared" si="1"/>
        <v>W</v>
      </c>
      <c r="AQ7" s="65" t="str">
        <f t="shared" si="1"/>
        <v>T</v>
      </c>
      <c r="AR7" s="65" t="str">
        <f t="shared" si="1"/>
        <v>F</v>
      </c>
      <c r="AS7" s="65" t="str">
        <f t="shared" si="1"/>
        <v>S</v>
      </c>
      <c r="AT7" s="66" t="str">
        <f t="shared" si="1"/>
        <v>S</v>
      </c>
      <c r="AU7" s="64" t="str">
        <f t="shared" si="1"/>
        <v>M</v>
      </c>
      <c r="AV7" s="65" t="str">
        <f t="shared" si="1"/>
        <v>T</v>
      </c>
      <c r="AW7" s="65" t="str">
        <f t="shared" si="1"/>
        <v>W</v>
      </c>
      <c r="AX7" s="65" t="str">
        <f t="shared" si="1"/>
        <v>T</v>
      </c>
      <c r="AY7" s="65" t="str">
        <f t="shared" si="1"/>
        <v>F</v>
      </c>
      <c r="AZ7" s="65" t="str">
        <f t="shared" si="1"/>
        <v>S</v>
      </c>
      <c r="BA7" s="66" t="str">
        <f t="shared" si="1"/>
        <v>S</v>
      </c>
      <c r="BB7" s="64" t="str">
        <f t="shared" si="1"/>
        <v>M</v>
      </c>
      <c r="BC7" s="65" t="str">
        <f t="shared" si="1"/>
        <v>T</v>
      </c>
      <c r="BD7" s="65" t="str">
        <f t="shared" si="1"/>
        <v>W</v>
      </c>
      <c r="BE7" s="65" t="str">
        <f t="shared" si="1"/>
        <v>T</v>
      </c>
      <c r="BF7" s="65" t="str">
        <f t="shared" si="1"/>
        <v>F</v>
      </c>
      <c r="BG7" s="65" t="str">
        <f t="shared" si="1"/>
        <v>S</v>
      </c>
      <c r="BH7" s="66" t="str">
        <f t="shared" si="1"/>
        <v>S</v>
      </c>
      <c r="BI7" s="64" t="str">
        <f t="shared" si="1"/>
        <v>M</v>
      </c>
      <c r="BJ7" s="65" t="str">
        <f t="shared" si="1"/>
        <v>T</v>
      </c>
      <c r="BK7" s="65" t="str">
        <f t="shared" si="1"/>
        <v>W</v>
      </c>
      <c r="BL7" s="65" t="str">
        <f t="shared" si="1"/>
        <v>T</v>
      </c>
      <c r="BM7" s="65" t="str">
        <f t="shared" si="1"/>
        <v>F</v>
      </c>
      <c r="BN7" s="65" t="str">
        <f t="shared" si="1"/>
        <v>S</v>
      </c>
      <c r="BO7" s="66" t="str">
        <f t="shared" si="1"/>
        <v>S</v>
      </c>
    </row>
    <row r="8" spans="1:67" s="21" customFormat="1" ht="17.399999999999999" x14ac:dyDescent="0.25">
      <c r="A8" s="35" t="str">
        <f>IF(ISERROR(VALUE(SUBSTITUTE(prevWBS,".",""))),"1",IF(ISERROR(FIND("`",SUBSTITUTE(prevWBS,".","`",1))),TEXT(VALUE(prevWBS)+1,"#"),TEXT(VALUE(LEFT(prevWBS,FIND("`",SUBSTITUTE(prevWBS,".","`",1))-1))+1,"#")))</f>
        <v>1</v>
      </c>
      <c r="B8" s="36" t="s">
        <v>21</v>
      </c>
      <c r="C8" s="37"/>
      <c r="D8" s="38"/>
      <c r="E8" s="39"/>
      <c r="F8" s="60" t="str">
        <f t="shared" ref="F8:F34" si="2">IF(ISBLANK(E8)," - ",IF(G8=0,E8,E8+G8-1))</f>
        <v xml:space="preserve"> - </v>
      </c>
      <c r="G8" s="40"/>
      <c r="H8" s="40"/>
      <c r="I8" s="40"/>
      <c r="J8" s="41"/>
      <c r="K8" s="44"/>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row>
    <row r="9" spans="1:67" s="26" customFormat="1" ht="17.399999999999999" x14ac:dyDescent="0.25">
      <c r="A9" s="25" t="str">
        <f t="shared" ref="A9:A1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8" t="s">
        <v>6</v>
      </c>
      <c r="D9" s="69"/>
      <c r="E9" s="48">
        <v>44250</v>
      </c>
      <c r="F9" s="49">
        <f t="shared" si="2"/>
        <v>44250</v>
      </c>
      <c r="G9" s="27">
        <v>1</v>
      </c>
      <c r="H9" s="27">
        <v>1</v>
      </c>
      <c r="I9" s="27">
        <v>2</v>
      </c>
      <c r="J9" s="28">
        <v>1</v>
      </c>
      <c r="K9" s="45"/>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row>
    <row r="10" spans="1:67" s="26" customFormat="1" ht="17.399999999999999" x14ac:dyDescent="0.25">
      <c r="A10" s="25" t="str">
        <f t="shared" si="3"/>
        <v>1.2</v>
      </c>
      <c r="B10" s="68" t="s">
        <v>7</v>
      </c>
      <c r="D10" s="69"/>
      <c r="E10" s="48">
        <v>44250</v>
      </c>
      <c r="F10" s="49">
        <f t="shared" si="2"/>
        <v>44250</v>
      </c>
      <c r="G10" s="27">
        <v>1</v>
      </c>
      <c r="H10" s="27">
        <v>2</v>
      </c>
      <c r="I10" s="27">
        <v>2</v>
      </c>
      <c r="J10" s="28">
        <v>1</v>
      </c>
      <c r="K10" s="45"/>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row>
    <row r="11" spans="1:67" s="26" customFormat="1" ht="17.399999999999999" x14ac:dyDescent="0.25">
      <c r="A11" s="25" t="str">
        <f t="shared" si="3"/>
        <v>1.3</v>
      </c>
      <c r="B11" s="68" t="s">
        <v>5</v>
      </c>
      <c r="D11" s="69"/>
      <c r="E11" s="48">
        <v>44251</v>
      </c>
      <c r="F11" s="49">
        <f t="shared" si="2"/>
        <v>44251</v>
      </c>
      <c r="G11" s="27">
        <v>1</v>
      </c>
      <c r="H11" s="27">
        <v>2</v>
      </c>
      <c r="I11" s="27">
        <v>2</v>
      </c>
      <c r="J11" s="28">
        <v>1</v>
      </c>
      <c r="K11" s="45"/>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row>
    <row r="12" spans="1:67" s="21" customFormat="1" ht="17.399999999999999" x14ac:dyDescent="0.25">
      <c r="A12" s="19" t="str">
        <f>IF(ISERROR(VALUE(SUBSTITUTE(prevWBS,".",""))),"1",IF(ISERROR(FIND("`",SUBSTITUTE(prevWBS,".","`",1))),TEXT(VALUE(prevWBS)+1,"#"),TEXT(VALUE(LEFT(prevWBS,FIND("`",SUBSTITUTE(prevWBS,".","`",1))-1))+1,"#")))</f>
        <v>2</v>
      </c>
      <c r="B12" s="20" t="s">
        <v>22</v>
      </c>
      <c r="D12" s="22"/>
      <c r="E12" s="50"/>
      <c r="F12" s="50" t="str">
        <f t="shared" si="2"/>
        <v xml:space="preserve"> - </v>
      </c>
      <c r="G12" s="23"/>
      <c r="H12" s="23"/>
      <c r="I12" s="23"/>
      <c r="J12" s="24"/>
      <c r="K12" s="46"/>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row>
    <row r="13" spans="1:67" s="26" customFormat="1" ht="17.399999999999999" x14ac:dyDescent="0.25">
      <c r="A13"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68" t="s">
        <v>47</v>
      </c>
      <c r="D13" s="69"/>
      <c r="E13" s="48">
        <v>44254</v>
      </c>
      <c r="F13" s="49">
        <f t="shared" si="2"/>
        <v>44254</v>
      </c>
      <c r="G13" s="27">
        <v>1</v>
      </c>
      <c r="H13" s="27">
        <v>1</v>
      </c>
      <c r="I13" s="27">
        <v>6</v>
      </c>
      <c r="J13" s="28">
        <v>0.8</v>
      </c>
      <c r="K13" s="45"/>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row>
    <row r="14" spans="1:67" s="26" customFormat="1" ht="17.399999999999999" x14ac:dyDescent="0.25">
      <c r="A14"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68" t="s">
        <v>49</v>
      </c>
      <c r="D14" s="69"/>
      <c r="E14" s="48">
        <v>44255</v>
      </c>
      <c r="F14" s="49">
        <f t="shared" si="2"/>
        <v>44255</v>
      </c>
      <c r="G14" s="27">
        <v>1</v>
      </c>
      <c r="H14" s="27">
        <v>3</v>
      </c>
      <c r="I14" s="27">
        <v>2</v>
      </c>
      <c r="J14" s="28">
        <v>1</v>
      </c>
      <c r="K14" s="45"/>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row>
    <row r="15" spans="1:67" s="26" customFormat="1" ht="17.399999999999999" x14ac:dyDescent="0.25">
      <c r="A15"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68" t="s">
        <v>50</v>
      </c>
      <c r="D15" s="69"/>
      <c r="E15" s="48" t="s">
        <v>51</v>
      </c>
      <c r="F15" s="49">
        <v>44256</v>
      </c>
      <c r="G15" s="27">
        <v>1</v>
      </c>
      <c r="H15" s="27">
        <v>2</v>
      </c>
      <c r="I15" s="27">
        <v>3</v>
      </c>
      <c r="J15" s="28">
        <v>1</v>
      </c>
      <c r="K15" s="45"/>
      <c r="L15" s="53"/>
      <c r="M15" s="53"/>
      <c r="N15" s="53"/>
      <c r="O15" s="53"/>
      <c r="P15" s="53"/>
      <c r="Q15" s="53"/>
      <c r="R15" s="53"/>
      <c r="S15" s="76"/>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row>
    <row r="16" spans="1:67" s="21" customFormat="1" ht="17.399999999999999" x14ac:dyDescent="0.25">
      <c r="A16" s="19" t="str">
        <f>IF(ISERROR(VALUE(SUBSTITUTE(prevWBS,".",""))),"1",IF(ISERROR(FIND("`",SUBSTITUTE(prevWBS,".","`",1))),TEXT(VALUE(prevWBS)+1,"#"),TEXT(VALUE(LEFT(prevWBS,FIND("`",SUBSTITUTE(prevWBS,".","`",1))-1))+1,"#")))</f>
        <v>3</v>
      </c>
      <c r="B16" s="20" t="s">
        <v>23</v>
      </c>
      <c r="D16" s="22"/>
      <c r="E16" s="50"/>
      <c r="F16" s="50" t="str">
        <f t="shared" si="2"/>
        <v xml:space="preserve"> - </v>
      </c>
      <c r="G16" s="23"/>
      <c r="H16" s="23"/>
      <c r="I16" s="23"/>
      <c r="J16" s="24"/>
      <c r="K16" s="46"/>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row>
    <row r="17" spans="1:67" s="26" customFormat="1" ht="17.399999999999999" x14ac:dyDescent="0.25">
      <c r="A17"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68" t="s">
        <v>53</v>
      </c>
      <c r="D17" s="69"/>
      <c r="E17" s="48">
        <v>44257</v>
      </c>
      <c r="F17" s="49">
        <f t="shared" si="2"/>
        <v>44257</v>
      </c>
      <c r="G17" s="27">
        <v>1</v>
      </c>
      <c r="H17" s="27">
        <v>4</v>
      </c>
      <c r="I17" s="27">
        <v>3</v>
      </c>
      <c r="J17" s="28">
        <v>1</v>
      </c>
      <c r="K17" s="45"/>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row>
    <row r="18" spans="1:67" s="26" customFormat="1" ht="17.399999999999999" x14ac:dyDescent="0.25">
      <c r="A18"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68" t="s">
        <v>52</v>
      </c>
      <c r="D18" s="69"/>
      <c r="E18" s="48">
        <v>44258</v>
      </c>
      <c r="F18" s="49">
        <f t="shared" si="2"/>
        <v>44258</v>
      </c>
      <c r="G18" s="27">
        <v>1</v>
      </c>
      <c r="H18" s="27">
        <v>1</v>
      </c>
      <c r="I18" s="27">
        <v>2</v>
      </c>
      <c r="J18" s="28">
        <v>1</v>
      </c>
      <c r="K18" s="45"/>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row>
    <row r="19" spans="1:67" s="26" customFormat="1" ht="17.399999999999999" x14ac:dyDescent="0.25">
      <c r="A19"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68" t="s">
        <v>54</v>
      </c>
      <c r="D19" s="69"/>
      <c r="E19" s="48">
        <v>44258</v>
      </c>
      <c r="F19" s="49">
        <f t="shared" si="2"/>
        <v>44258</v>
      </c>
      <c r="G19" s="27">
        <v>1</v>
      </c>
      <c r="H19" s="27">
        <v>1</v>
      </c>
      <c r="I19" s="27">
        <v>3</v>
      </c>
      <c r="J19" s="28">
        <v>1</v>
      </c>
      <c r="K19" s="45"/>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row>
    <row r="20" spans="1:67" s="26" customFormat="1" ht="22.8" x14ac:dyDescent="0.25">
      <c r="A20"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0" s="68" t="s">
        <v>64</v>
      </c>
      <c r="D20" s="69"/>
      <c r="E20" s="48">
        <v>44259</v>
      </c>
      <c r="F20" s="49">
        <f t="shared" si="2"/>
        <v>44259</v>
      </c>
      <c r="G20" s="27">
        <v>1</v>
      </c>
      <c r="H20" s="27">
        <v>9</v>
      </c>
      <c r="I20" s="27">
        <v>7</v>
      </c>
      <c r="J20" s="28">
        <v>1</v>
      </c>
      <c r="K20" s="45"/>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row>
    <row r="21" spans="1:67" s="21" customFormat="1" ht="17.399999999999999" x14ac:dyDescent="0.25">
      <c r="A21" s="19" t="str">
        <f>IF(ISERROR(VALUE(SUBSTITUTE(prevWBS,".",""))),"1",IF(ISERROR(FIND("`",SUBSTITUTE(prevWBS,".","`",1))),TEXT(VALUE(prevWBS)+1,"#"),TEXT(VALUE(LEFT(prevWBS,FIND("`",SUBSTITUTE(prevWBS,".","`",1))-1))+1,"#")))</f>
        <v>4</v>
      </c>
      <c r="B21" s="20" t="s">
        <v>28</v>
      </c>
      <c r="D21" s="22"/>
      <c r="E21" s="50"/>
      <c r="F21" s="50" t="str">
        <f t="shared" si="2"/>
        <v xml:space="preserve"> - </v>
      </c>
      <c r="G21" s="23"/>
      <c r="H21" s="23"/>
      <c r="I21" s="23"/>
      <c r="J21" s="24"/>
      <c r="K21" s="46"/>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row>
    <row r="22" spans="1:67" s="26" customFormat="1" ht="17.399999999999999" x14ac:dyDescent="0.25">
      <c r="A22"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2" s="68" t="s">
        <v>55</v>
      </c>
      <c r="D22" s="69"/>
      <c r="E22" s="48">
        <v>44260</v>
      </c>
      <c r="F22" s="49">
        <f t="shared" si="2"/>
        <v>44260</v>
      </c>
      <c r="G22" s="27">
        <v>1</v>
      </c>
      <c r="H22" s="27">
        <v>4</v>
      </c>
      <c r="I22" s="27">
        <v>3</v>
      </c>
      <c r="J22" s="28">
        <v>1</v>
      </c>
      <c r="K22" s="45"/>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row>
    <row r="23" spans="1:67" s="26" customFormat="1" ht="17.399999999999999" x14ac:dyDescent="0.25">
      <c r="A23"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3" s="68" t="s">
        <v>56</v>
      </c>
      <c r="D23" s="69"/>
      <c r="E23" s="48">
        <v>44261</v>
      </c>
      <c r="F23" s="49">
        <f t="shared" si="2"/>
        <v>44261</v>
      </c>
      <c r="G23" s="27">
        <v>1</v>
      </c>
      <c r="H23" s="27">
        <v>2</v>
      </c>
      <c r="I23" s="27">
        <v>2</v>
      </c>
      <c r="J23" s="28">
        <v>1</v>
      </c>
      <c r="K23" s="45"/>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row>
    <row r="24" spans="1:67" s="26" customFormat="1" ht="17.399999999999999" x14ac:dyDescent="0.25">
      <c r="A24" s="25">
        <v>4.3</v>
      </c>
      <c r="B24" s="68" t="s">
        <v>58</v>
      </c>
      <c r="D24" s="69"/>
      <c r="E24" s="48">
        <v>44261</v>
      </c>
      <c r="F24" s="49">
        <f t="shared" si="2"/>
        <v>44261</v>
      </c>
      <c r="G24" s="27">
        <v>1</v>
      </c>
      <c r="H24" s="27">
        <v>4</v>
      </c>
      <c r="I24" s="27">
        <v>2</v>
      </c>
      <c r="J24" s="28">
        <v>0.6</v>
      </c>
      <c r="K24" s="45"/>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row>
    <row r="25" spans="1:67" s="26" customFormat="1" ht="17.399999999999999" x14ac:dyDescent="0.25">
      <c r="A25"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5" s="68" t="s">
        <v>57</v>
      </c>
      <c r="D25" s="69"/>
      <c r="E25" s="48">
        <v>44262</v>
      </c>
      <c r="F25" s="49">
        <f t="shared" si="2"/>
        <v>44262</v>
      </c>
      <c r="G25" s="27">
        <v>1</v>
      </c>
      <c r="H25" s="27">
        <v>2</v>
      </c>
      <c r="I25" s="27">
        <v>1</v>
      </c>
      <c r="J25" s="28">
        <v>1</v>
      </c>
      <c r="K25" s="45"/>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row>
    <row r="26" spans="1:67" s="21" customFormat="1" ht="17.399999999999999" x14ac:dyDescent="0.25">
      <c r="A26" s="19" t="str">
        <f>IF(ISERROR(VALUE(SUBSTITUTE(prevWBS,".",""))),"1",IF(ISERROR(FIND("`",SUBSTITUTE(prevWBS,".","`",1))),TEXT(VALUE(prevWBS)+1,"#"),TEXT(VALUE(LEFT(prevWBS,FIND("`",SUBSTITUTE(prevWBS,".","`",1))-1))+1,"#")))</f>
        <v>5</v>
      </c>
      <c r="B26" s="20" t="s">
        <v>29</v>
      </c>
      <c r="D26" s="22"/>
      <c r="E26" s="50"/>
      <c r="F26" s="50" t="str">
        <f t="shared" si="2"/>
        <v xml:space="preserve"> - </v>
      </c>
      <c r="G26" s="23"/>
      <c r="H26" s="23"/>
      <c r="I26" s="23"/>
      <c r="J26" s="24"/>
      <c r="K26" s="46"/>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row>
    <row r="27" spans="1:67" s="26" customFormat="1" ht="17.399999999999999" x14ac:dyDescent="0.25">
      <c r="A27"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7" s="68" t="s">
        <v>59</v>
      </c>
      <c r="D27" s="69"/>
      <c r="E27" s="48">
        <v>44263</v>
      </c>
      <c r="F27" s="49">
        <f t="shared" si="2"/>
        <v>44263</v>
      </c>
      <c r="G27" s="27">
        <v>1</v>
      </c>
      <c r="H27" s="27">
        <v>1</v>
      </c>
      <c r="I27" s="27">
        <v>4</v>
      </c>
      <c r="J27" s="28">
        <v>1</v>
      </c>
      <c r="K27" s="45"/>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row>
    <row r="28" spans="1:67" s="26" customFormat="1" ht="17.399999999999999" x14ac:dyDescent="0.25">
      <c r="A28"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8" s="68" t="s">
        <v>63</v>
      </c>
      <c r="D28" s="69"/>
      <c r="E28" s="48">
        <v>44264</v>
      </c>
      <c r="F28" s="49">
        <f t="shared" si="2"/>
        <v>44264</v>
      </c>
      <c r="G28" s="27">
        <v>1</v>
      </c>
      <c r="H28" s="27">
        <v>12</v>
      </c>
      <c r="I28" s="27">
        <v>6</v>
      </c>
      <c r="J28" s="28">
        <v>1</v>
      </c>
      <c r="K28" s="45"/>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row>
    <row r="29" spans="1:67" s="21" customFormat="1" ht="17.399999999999999" x14ac:dyDescent="0.25">
      <c r="A29" s="19" t="str">
        <f>IF(ISERROR(VALUE(SUBSTITUTE(prevWBS,".",""))),"1",IF(ISERROR(FIND("`",SUBSTITUTE(prevWBS,".","`",1))),TEXT(VALUE(prevWBS)+1,"#"),TEXT(VALUE(LEFT(prevWBS,FIND("`",SUBSTITUTE(prevWBS,".","`",1))-1))+1,"#")))</f>
        <v>6</v>
      </c>
      <c r="B29" s="20" t="s">
        <v>37</v>
      </c>
      <c r="D29" s="22"/>
      <c r="E29" s="50"/>
      <c r="F29" s="50" t="str">
        <f t="shared" si="2"/>
        <v xml:space="preserve"> - </v>
      </c>
      <c r="G29" s="23"/>
      <c r="H29" s="23"/>
      <c r="I29" s="23"/>
      <c r="J29" s="24"/>
      <c r="K29" s="46"/>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row>
    <row r="30" spans="1:67" s="26" customFormat="1" ht="17.399999999999999" x14ac:dyDescent="0.25">
      <c r="A30"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0" s="68" t="s">
        <v>60</v>
      </c>
      <c r="D30" s="69"/>
      <c r="E30" s="48">
        <v>44268</v>
      </c>
      <c r="F30" s="49">
        <f t="shared" si="2"/>
        <v>44268</v>
      </c>
      <c r="G30" s="27">
        <v>1</v>
      </c>
      <c r="H30" s="27">
        <v>6</v>
      </c>
      <c r="I30" s="27">
        <v>2</v>
      </c>
      <c r="J30" s="28">
        <v>1</v>
      </c>
      <c r="K30" s="45"/>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row>
    <row r="31" spans="1:67" s="21" customFormat="1" ht="17.399999999999999" x14ac:dyDescent="0.25">
      <c r="A31" s="19" t="str">
        <f>IF(ISERROR(VALUE(SUBSTITUTE(prevWBS,".",""))),"1",IF(ISERROR(FIND("`",SUBSTITUTE(prevWBS,".","`",1))),TEXT(VALUE(prevWBS)+1,"#"),TEXT(VALUE(LEFT(prevWBS,FIND("`",SUBSTITUTE(prevWBS,".","`",1))-1))+1,"#")))</f>
        <v>7</v>
      </c>
      <c r="B31" s="20" t="s">
        <v>39</v>
      </c>
      <c r="D31" s="22"/>
      <c r="E31" s="50"/>
      <c r="F31" s="50" t="str">
        <f t="shared" si="2"/>
        <v xml:space="preserve"> - </v>
      </c>
      <c r="G31" s="23"/>
      <c r="H31" s="23"/>
      <c r="I31" s="23"/>
      <c r="J31" s="24"/>
      <c r="K31" s="46"/>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row>
    <row r="32" spans="1:67" s="26" customFormat="1" ht="17.399999999999999" x14ac:dyDescent="0.25">
      <c r="A32"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2" s="68" t="s">
        <v>61</v>
      </c>
      <c r="D32" s="69"/>
      <c r="E32" s="48">
        <v>44269</v>
      </c>
      <c r="F32" s="49">
        <f t="shared" si="2"/>
        <v>44270</v>
      </c>
      <c r="G32" s="27">
        <v>2</v>
      </c>
      <c r="H32" s="27">
        <v>2</v>
      </c>
      <c r="I32" s="27">
        <v>3</v>
      </c>
      <c r="J32" s="28">
        <v>1</v>
      </c>
      <c r="K32" s="45"/>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row>
    <row r="33" spans="1:67" s="26" customFormat="1" ht="17.399999999999999" x14ac:dyDescent="0.25">
      <c r="A33"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33" s="68" t="s">
        <v>62</v>
      </c>
      <c r="D33" s="69"/>
      <c r="E33" s="48">
        <v>44271</v>
      </c>
      <c r="F33" s="49">
        <f t="shared" si="2"/>
        <v>44271</v>
      </c>
      <c r="G33" s="27">
        <v>1</v>
      </c>
      <c r="H33" s="27">
        <v>1</v>
      </c>
      <c r="I33" s="27">
        <v>1</v>
      </c>
      <c r="J33" s="28">
        <v>0.8</v>
      </c>
      <c r="K33" s="45"/>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row>
    <row r="34" spans="1:67" s="26" customFormat="1" ht="17.399999999999999" x14ac:dyDescent="0.25">
      <c r="A34" s="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34" s="68" t="s">
        <v>44</v>
      </c>
      <c r="D34" s="69"/>
      <c r="E34" s="48">
        <v>44273</v>
      </c>
      <c r="F34" s="49">
        <f t="shared" si="2"/>
        <v>44275</v>
      </c>
      <c r="G34" s="27">
        <v>3</v>
      </c>
      <c r="H34" s="27">
        <v>9</v>
      </c>
      <c r="I34" s="27">
        <v>1</v>
      </c>
      <c r="J34" s="28">
        <v>0.2</v>
      </c>
      <c r="K34" s="45"/>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row>
    <row r="35" spans="1:67" s="33" customFormat="1" ht="17.399999999999999" x14ac:dyDescent="0.25">
      <c r="A35" s="25"/>
      <c r="B35" s="29"/>
      <c r="C35" s="29"/>
      <c r="D35" s="30"/>
      <c r="E35" s="51"/>
      <c r="F35" s="51"/>
      <c r="G35" s="31"/>
      <c r="H35" s="31"/>
      <c r="I35" s="31"/>
      <c r="J35" s="32"/>
      <c r="K35" s="47"/>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row>
    <row r="36" spans="1:67" s="33" customFormat="1" ht="17.399999999999999" x14ac:dyDescent="0.25">
      <c r="A36" s="25"/>
      <c r="B36" s="29"/>
      <c r="C36" s="29"/>
      <c r="D36" s="30"/>
      <c r="E36" s="51"/>
      <c r="F36" s="51"/>
      <c r="G36" s="31"/>
      <c r="H36" s="31"/>
      <c r="I36" s="31"/>
      <c r="J36" s="32"/>
      <c r="K36" s="47"/>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row>
    <row r="37" spans="1:67" s="33" customFormat="1" ht="17.399999999999999" x14ac:dyDescent="0.25">
      <c r="A37" s="25"/>
      <c r="B37" s="29"/>
      <c r="C37" s="29"/>
      <c r="D37" s="30"/>
      <c r="E37" s="51"/>
      <c r="F37" s="51"/>
      <c r="G37" s="31"/>
      <c r="H37" s="31"/>
      <c r="I37" s="31"/>
      <c r="J37" s="32"/>
      <c r="K37" s="47"/>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row>
    <row r="38" spans="1:67" s="33" customFormat="1" ht="17.399999999999999" x14ac:dyDescent="0.25">
      <c r="A38" s="25"/>
      <c r="B38" s="29"/>
      <c r="C38" s="29"/>
      <c r="D38" s="30"/>
      <c r="E38" s="51"/>
      <c r="F38" s="51"/>
      <c r="G38" s="31"/>
      <c r="H38" s="31"/>
      <c r="I38" s="31"/>
      <c r="J38" s="32"/>
      <c r="K38" s="47"/>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row>
    <row r="39" spans="1:67" s="11" customFormat="1" x14ac:dyDescent="0.25">
      <c r="A39" s="72"/>
      <c r="B39" s="9"/>
      <c r="C39" s="9"/>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row>
  </sheetData>
  <sheetProtection formatCells="0" formatColumns="0" formatRows="0" insertRows="0" deleteRows="0"/>
  <mergeCells count="18">
    <mergeCell ref="AG4:AM4"/>
    <mergeCell ref="L1:AF1"/>
    <mergeCell ref="C4:E4"/>
    <mergeCell ref="L4:R4"/>
    <mergeCell ref="S4:Y4"/>
    <mergeCell ref="Z4:AF4"/>
    <mergeCell ref="L5:R5"/>
    <mergeCell ref="S5:Y5"/>
    <mergeCell ref="Z5:AF5"/>
    <mergeCell ref="AG5:AM5"/>
    <mergeCell ref="AN5:AT5"/>
    <mergeCell ref="BB5:BH5"/>
    <mergeCell ref="BI5:BO5"/>
    <mergeCell ref="AN4:AT4"/>
    <mergeCell ref="AU4:BA4"/>
    <mergeCell ref="BB4:BH4"/>
    <mergeCell ref="BI4:BO4"/>
    <mergeCell ref="AU5:BA5"/>
  </mergeCells>
  <conditionalFormatting sqref="J37:J38 J8:J10 J12:J25">
    <cfRule type="dataBar" priority="22">
      <dataBar>
        <cfvo type="num" val="0"/>
        <cfvo type="num" val="1"/>
        <color theme="0" tint="-0.34998626667073579"/>
      </dataBar>
      <extLst>
        <ext xmlns:x14="http://schemas.microsoft.com/office/spreadsheetml/2009/9/main" uri="{B025F937-C7B1-47D3-B67F-A62EFF666E3E}">
          <x14:id>{388DF4CF-0F79-4892-969E-DABAA4F92AA8}</x14:id>
        </ext>
      </extLst>
    </cfRule>
  </conditionalFormatting>
  <conditionalFormatting sqref="L6:BO7">
    <cfRule type="expression" dxfId="10" priority="24">
      <formula>L$6=TODAY()</formula>
    </cfRule>
  </conditionalFormatting>
  <conditionalFormatting sqref="L37:BO38 L6:BO25">
    <cfRule type="expression" dxfId="9" priority="23">
      <formula>L$6=TODAY()</formula>
    </cfRule>
  </conditionalFormatting>
  <conditionalFormatting sqref="L8:BO32 L34:BO38">
    <cfRule type="expression" dxfId="8" priority="25">
      <formula>AND($E8&lt;=L$6,ROUNDDOWN(($F8-$E8+1)*$J8,0)+$E8-1&gt;=L$6)</formula>
    </cfRule>
    <cfRule type="expression" dxfId="7" priority="26">
      <formula>AND(NOT(ISBLANK($E8)),$E8&lt;=L$6,$F8&gt;=L$6)</formula>
    </cfRule>
  </conditionalFormatting>
  <conditionalFormatting sqref="J26:J28">
    <cfRule type="dataBar" priority="20">
      <dataBar>
        <cfvo type="num" val="0"/>
        <cfvo type="num" val="1"/>
        <color theme="0" tint="-0.34998626667073579"/>
      </dataBar>
      <extLst>
        <ext xmlns:x14="http://schemas.microsoft.com/office/spreadsheetml/2009/9/main" uri="{B025F937-C7B1-47D3-B67F-A62EFF666E3E}">
          <x14:id>{3215B260-84A8-4445-BE99-6D4A36E89BAB}</x14:id>
        </ext>
      </extLst>
    </cfRule>
  </conditionalFormatting>
  <conditionalFormatting sqref="L26:BO28">
    <cfRule type="expression" dxfId="6" priority="21">
      <formula>L$6=TODAY()</formula>
    </cfRule>
  </conditionalFormatting>
  <conditionalFormatting sqref="J11">
    <cfRule type="dataBar" priority="19">
      <dataBar>
        <cfvo type="num" val="0"/>
        <cfvo type="num" val="1"/>
        <color theme="0" tint="-0.34998626667073579"/>
      </dataBar>
      <extLst>
        <ext xmlns:x14="http://schemas.microsoft.com/office/spreadsheetml/2009/9/main" uri="{B025F937-C7B1-47D3-B67F-A62EFF666E3E}">
          <x14:id>{289BD802-DDB5-4D2B-AF6F-E4D11A1FDBEF}</x14:id>
        </ext>
      </extLst>
    </cfRule>
  </conditionalFormatting>
  <conditionalFormatting sqref="J29:J30">
    <cfRule type="dataBar" priority="15">
      <dataBar>
        <cfvo type="num" val="0"/>
        <cfvo type="num" val="1"/>
        <color theme="0" tint="-0.34998626667073579"/>
      </dataBar>
      <extLst>
        <ext xmlns:x14="http://schemas.microsoft.com/office/spreadsheetml/2009/9/main" uri="{B025F937-C7B1-47D3-B67F-A62EFF666E3E}">
          <x14:id>{2DC67958-A603-4E61-B5BF-8E283453A154}</x14:id>
        </ext>
      </extLst>
    </cfRule>
  </conditionalFormatting>
  <conditionalFormatting sqref="J31:J32 J34">
    <cfRule type="dataBar" priority="13">
      <dataBar>
        <cfvo type="num" val="0"/>
        <cfvo type="num" val="1"/>
        <color theme="0" tint="-0.34998626667073579"/>
      </dataBar>
      <extLst>
        <ext xmlns:x14="http://schemas.microsoft.com/office/spreadsheetml/2009/9/main" uri="{B025F937-C7B1-47D3-B67F-A62EFF666E3E}">
          <x14:id>{B3499AFD-5C82-486D-B004-D3D8E3345FD3}</x14:id>
        </ext>
      </extLst>
    </cfRule>
  </conditionalFormatting>
  <conditionalFormatting sqref="L29:BO30">
    <cfRule type="expression" dxfId="5" priority="16">
      <formula>L$6=TODAY()</formula>
    </cfRule>
  </conditionalFormatting>
  <conditionalFormatting sqref="L31:BO32 L34:BO34">
    <cfRule type="expression" dxfId="4" priority="14">
      <formula>L$6=TODAY()</formula>
    </cfRule>
  </conditionalFormatting>
  <conditionalFormatting sqref="J35:J36">
    <cfRule type="dataBar" priority="11">
      <dataBar>
        <cfvo type="num" val="0"/>
        <cfvo type="num" val="1"/>
        <color theme="0" tint="-0.34998626667073579"/>
      </dataBar>
      <extLst>
        <ext xmlns:x14="http://schemas.microsoft.com/office/spreadsheetml/2009/9/main" uri="{B025F937-C7B1-47D3-B67F-A62EFF666E3E}">
          <x14:id>{75F6FEFB-A0F2-4B7E-8D38-DD5A1B24F826}</x14:id>
        </ext>
      </extLst>
    </cfRule>
  </conditionalFormatting>
  <conditionalFormatting sqref="L35:BO36">
    <cfRule type="expression" dxfId="3" priority="12">
      <formula>L$6=TODAY()</formula>
    </cfRule>
  </conditionalFormatting>
  <conditionalFormatting sqref="L33:BO33">
    <cfRule type="expression" dxfId="2" priority="3">
      <formula>AND($E33&lt;=L$6,ROUNDDOWN(($F33-$E33+1)*$J33,0)+$E33-1&gt;=L$6)</formula>
    </cfRule>
    <cfRule type="expression" dxfId="1" priority="4">
      <formula>AND(NOT(ISBLANK($E33)),$E33&lt;=L$6,$F33&gt;=L$6)</formula>
    </cfRule>
  </conditionalFormatting>
  <conditionalFormatting sqref="J33">
    <cfRule type="dataBar" priority="1">
      <dataBar>
        <cfvo type="num" val="0"/>
        <cfvo type="num" val="1"/>
        <color theme="0" tint="-0.34998626667073579"/>
      </dataBar>
      <extLst>
        <ext xmlns:x14="http://schemas.microsoft.com/office/spreadsheetml/2009/9/main" uri="{B025F937-C7B1-47D3-B67F-A62EFF666E3E}">
          <x14:id>{CAF41893-8FA6-4008-806E-CBE1AED5E749}</x14:id>
        </ext>
      </extLst>
    </cfRule>
  </conditionalFormatting>
  <conditionalFormatting sqref="L33:BO33">
    <cfRule type="expression" dxfId="0" priority="2">
      <formula>L$6=TODAY()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B4634780-6199-45D9-BF2C-356B2E397218}"/>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print="0" autoPict="0">
                <anchor moveWithCells="1">
                  <from>
                    <xdr:col>10</xdr:col>
                    <xdr:colOff>99060</xdr:colOff>
                    <xdr:row>1</xdr:row>
                    <xdr:rowOff>121920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88DF4CF-0F79-4892-969E-DABAA4F92AA8}">
            <x14:dataBar minLength="0" maxLength="100" gradient="0">
              <x14:cfvo type="num">
                <xm:f>0</xm:f>
              </x14:cfvo>
              <x14:cfvo type="num">
                <xm:f>1</xm:f>
              </x14:cfvo>
              <x14:negativeFillColor rgb="FFFF0000"/>
              <x14:axisColor rgb="FF000000"/>
            </x14:dataBar>
          </x14:cfRule>
          <xm:sqref>J37:J38 J8:J10 J12:J25</xm:sqref>
        </x14:conditionalFormatting>
        <x14:conditionalFormatting xmlns:xm="http://schemas.microsoft.com/office/excel/2006/main">
          <x14:cfRule type="dataBar" id="{3215B260-84A8-4445-BE99-6D4A36E89BAB}">
            <x14:dataBar minLength="0" maxLength="100" gradient="0">
              <x14:cfvo type="num">
                <xm:f>0</xm:f>
              </x14:cfvo>
              <x14:cfvo type="num">
                <xm:f>1</xm:f>
              </x14:cfvo>
              <x14:negativeFillColor rgb="FFFF0000"/>
              <x14:axisColor rgb="FF000000"/>
            </x14:dataBar>
          </x14:cfRule>
          <xm:sqref>J26:J28</xm:sqref>
        </x14:conditionalFormatting>
        <x14:conditionalFormatting xmlns:xm="http://schemas.microsoft.com/office/excel/2006/main">
          <x14:cfRule type="dataBar" id="{289BD802-DDB5-4D2B-AF6F-E4D11A1FDBEF}">
            <x14:dataBar minLength="0" maxLength="100" gradient="0">
              <x14:cfvo type="num">
                <xm:f>0</xm:f>
              </x14:cfvo>
              <x14:cfvo type="num">
                <xm:f>1</xm:f>
              </x14:cfvo>
              <x14:negativeFillColor rgb="FFFF0000"/>
              <x14:axisColor rgb="FF000000"/>
            </x14:dataBar>
          </x14:cfRule>
          <xm:sqref>J11</xm:sqref>
        </x14:conditionalFormatting>
        <x14:conditionalFormatting xmlns:xm="http://schemas.microsoft.com/office/excel/2006/main">
          <x14:cfRule type="dataBar" id="{2DC67958-A603-4E61-B5BF-8E283453A154}">
            <x14:dataBar minLength="0" maxLength="100" gradient="0">
              <x14:cfvo type="num">
                <xm:f>0</xm:f>
              </x14:cfvo>
              <x14:cfvo type="num">
                <xm:f>1</xm:f>
              </x14:cfvo>
              <x14:negativeFillColor rgb="FFFF0000"/>
              <x14:axisColor rgb="FF000000"/>
            </x14:dataBar>
          </x14:cfRule>
          <xm:sqref>J29:J30</xm:sqref>
        </x14:conditionalFormatting>
        <x14:conditionalFormatting xmlns:xm="http://schemas.microsoft.com/office/excel/2006/main">
          <x14:cfRule type="dataBar" id="{B3499AFD-5C82-486D-B004-D3D8E3345FD3}">
            <x14:dataBar minLength="0" maxLength="100" gradient="0">
              <x14:cfvo type="num">
                <xm:f>0</xm:f>
              </x14:cfvo>
              <x14:cfvo type="num">
                <xm:f>1</xm:f>
              </x14:cfvo>
              <x14:negativeFillColor rgb="FFFF0000"/>
              <x14:axisColor rgb="FF000000"/>
            </x14:dataBar>
          </x14:cfRule>
          <xm:sqref>J31:J32 J34</xm:sqref>
        </x14:conditionalFormatting>
        <x14:conditionalFormatting xmlns:xm="http://schemas.microsoft.com/office/excel/2006/main">
          <x14:cfRule type="dataBar" id="{75F6FEFB-A0F2-4B7E-8D38-DD5A1B24F826}">
            <x14:dataBar minLength="0" maxLength="100" gradient="0">
              <x14:cfvo type="num">
                <xm:f>0</xm:f>
              </x14:cfvo>
              <x14:cfvo type="num">
                <xm:f>1</xm:f>
              </x14:cfvo>
              <x14:negativeFillColor rgb="FFFF0000"/>
              <x14:axisColor rgb="FF000000"/>
            </x14:dataBar>
          </x14:cfRule>
          <xm:sqref>J35:J36</xm:sqref>
        </x14:conditionalFormatting>
        <x14:conditionalFormatting xmlns:xm="http://schemas.microsoft.com/office/excel/2006/main">
          <x14:cfRule type="dataBar" id="{CAF41893-8FA6-4008-806E-CBE1AED5E749}">
            <x14:dataBar minLength="0" maxLength="100" gradient="0">
              <x14:cfvo type="num">
                <xm:f>0</xm:f>
              </x14:cfvo>
              <x14:cfvo type="num">
                <xm:f>1</xm:f>
              </x14:cfvo>
              <x14:negativeFillColor rgb="FFFF0000"/>
              <x14:axisColor rgb="FF000000"/>
            </x14:dataBar>
          </x14:cfRule>
          <xm:sqref>J33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Xin</vt:lpstr>
      <vt:lpstr>Ebby</vt:lpstr>
      <vt:lpstr>Ebby!prevWBS</vt:lpstr>
      <vt:lpstr>Xin!prevWBS</vt:lpstr>
      <vt:lpstr>Ebby!Print_Area</vt:lpstr>
      <vt:lpstr>Xin!Print_Area</vt:lpstr>
      <vt:lpstr>Ebby!Print_Titles</vt:lpstr>
      <vt:lpstr>Xin!Print_Titles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Alienware</cp:lastModifiedBy>
  <cp:lastPrinted>2018-02-12T20:25:38Z</cp:lastPrinted>
  <dcterms:created xsi:type="dcterms:W3CDTF">2010-06-09T16:05:03Z</dcterms:created>
  <dcterms:modified xsi:type="dcterms:W3CDTF">2021-05-13T10:35:58Z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