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SSBU\"/>
    </mc:Choice>
  </mc:AlternateContent>
  <bookViews>
    <workbookView xWindow="0" yWindow="0" windowWidth="51600" windowHeight="17700"/>
  </bookViews>
  <sheets>
    <sheet name="SSBU Cod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3" i="2"/>
  <c r="M2" i="2"/>
  <c r="P9" i="2"/>
  <c r="P8" i="2"/>
  <c r="P7" i="2"/>
  <c r="O9" i="2"/>
  <c r="O8" i="2"/>
  <c r="O7" i="2"/>
  <c r="L9" i="2"/>
  <c r="L8" i="2"/>
  <c r="K9" i="2"/>
  <c r="K8" i="2"/>
  <c r="K7" i="2"/>
  <c r="L7" i="2"/>
  <c r="N4" i="2"/>
  <c r="N3" i="2"/>
  <c r="N2" i="2"/>
  <c r="L4" i="2"/>
  <c r="L3" i="2"/>
  <c r="L2" i="2"/>
</calcChain>
</file>

<file path=xl/sharedStrings.xml><?xml version="1.0" encoding="utf-8"?>
<sst xmlns="http://schemas.openxmlformats.org/spreadsheetml/2006/main" count="125" uniqueCount="34">
  <si>
    <t>Matt</t>
  </si>
  <si>
    <t>Link</t>
  </si>
  <si>
    <t>Robert</t>
  </si>
  <si>
    <t>Mikael</t>
  </si>
  <si>
    <t>Character</t>
  </si>
  <si>
    <t>Game</t>
  </si>
  <si>
    <t>Player</t>
  </si>
  <si>
    <t>Date</t>
  </si>
  <si>
    <t>Win</t>
  </si>
  <si>
    <t>KO</t>
  </si>
  <si>
    <t xml:space="preserve">Opponent </t>
  </si>
  <si>
    <t>Yoshi</t>
  </si>
  <si>
    <t xml:space="preserve">Samus </t>
  </si>
  <si>
    <t>Greninja</t>
  </si>
  <si>
    <t xml:space="preserve">Toon Link </t>
  </si>
  <si>
    <t>KingKRool</t>
  </si>
  <si>
    <t>DamageGiven</t>
  </si>
  <si>
    <t>BowserJR</t>
  </si>
  <si>
    <t>DarkSamus</t>
  </si>
  <si>
    <t>Ness</t>
  </si>
  <si>
    <t>Ken</t>
  </si>
  <si>
    <t>Sheik</t>
  </si>
  <si>
    <t>Ryu</t>
  </si>
  <si>
    <t>Palutena</t>
  </si>
  <si>
    <t>Cloud</t>
  </si>
  <si>
    <t>Snake</t>
  </si>
  <si>
    <t>Inkling</t>
  </si>
  <si>
    <t>Fox</t>
  </si>
  <si>
    <t xml:space="preserve">Max Given </t>
  </si>
  <si>
    <t>Min Given</t>
  </si>
  <si>
    <t xml:space="preserve">Average Damage </t>
  </si>
  <si>
    <t>Wins</t>
  </si>
  <si>
    <t xml:space="preserve">Win Percentage </t>
  </si>
  <si>
    <t>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</si>
</sst>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166" fontId="0" fillId="0" borderId="0" xfId="1" applyNumberFormat="1" applyFont="1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166" fontId="0" fillId="0" borderId="7" xfId="1" applyNumberFormat="1" applyFont="1" applyBorder="1"/>
    <xf numFmtId="165" fontId="0" fillId="0" borderId="8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N6" sqref="N6:P6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" bestFit="1" customWidth="1"/>
    <col min="4" max="4" width="10" customWidth="1"/>
    <col min="5" max="5" width="11.85546875" bestFit="1" customWidth="1"/>
    <col min="6" max="6" width="10.85546875" bestFit="1" customWidth="1"/>
    <col min="7" max="7" width="14" bestFit="1" customWidth="1"/>
    <col min="8" max="8" width="23.5703125" customWidth="1"/>
    <col min="9" max="9" width="5" customWidth="1"/>
    <col min="10" max="10" width="5.28515625" customWidth="1"/>
    <col min="11" max="11" width="7" customWidth="1"/>
    <col min="12" max="12" width="10.7109375" customWidth="1"/>
    <col min="13" max="13" width="15.7109375" customWidth="1"/>
    <col min="14" max="14" width="16.42578125" bestFit="1" customWidth="1"/>
    <col min="15" max="15" width="7" customWidth="1"/>
    <col min="16" max="16" width="15.85546875" customWidth="1"/>
    <col min="17" max="18" width="36" bestFit="1" customWidth="1"/>
    <col min="19" max="19" width="4.140625" bestFit="1" customWidth="1"/>
    <col min="20" max="20" width="10.42578125" bestFit="1" customWidth="1"/>
    <col min="21" max="21" width="8.5703125" bestFit="1" customWidth="1"/>
    <col min="22" max="22" width="15.7109375" bestFit="1" customWidth="1"/>
    <col min="23" max="23" width="3.7109375" bestFit="1" customWidth="1"/>
    <col min="24" max="24" width="10" bestFit="1" customWidth="1"/>
    <col min="25" max="25" width="7" bestFit="1" customWidth="1"/>
    <col min="26" max="26" width="8" bestFit="1" customWidth="1"/>
    <col min="27" max="27" width="9.5703125" bestFit="1" customWidth="1"/>
    <col min="28" max="28" width="4.42578125" bestFit="1" customWidth="1"/>
    <col min="29" max="29" width="12.28515625" bestFit="1" customWidth="1"/>
    <col min="30" max="30" width="11.42578125" bestFit="1" customWidth="1"/>
    <col min="31" max="31" width="5.5703125" bestFit="1" customWidth="1"/>
    <col min="32" max="32" width="4.5703125" bestFit="1" customWidth="1"/>
    <col min="33" max="33" width="9.5703125" bestFit="1" customWidth="1"/>
    <col min="34" max="34" width="7.28515625" bestFit="1" customWidth="1"/>
    <col min="35" max="35" width="5.7109375" bestFit="1" customWidth="1"/>
    <col min="36" max="36" width="25.28515625" bestFit="1" customWidth="1"/>
    <col min="37" max="37" width="5.140625" bestFit="1" customWidth="1"/>
    <col min="38" max="38" width="6.140625" bestFit="1" customWidth="1"/>
    <col min="39" max="39" width="6.28515625" bestFit="1" customWidth="1"/>
    <col min="40" max="40" width="10.140625" bestFit="1" customWidth="1"/>
    <col min="41" max="41" width="11.7109375" bestFit="1" customWidth="1"/>
    <col min="42" max="42" width="8.85546875" bestFit="1" customWidth="1"/>
    <col min="43" max="43" width="11.140625" bestFit="1" customWidth="1"/>
    <col min="44" max="44" width="10.85546875" bestFit="1" customWidth="1"/>
    <col min="45" max="45" width="10.5703125" bestFit="1" customWidth="1"/>
    <col min="46" max="46" width="17.7109375" bestFit="1" customWidth="1"/>
    <col min="47" max="47" width="5.28515625" bestFit="1" customWidth="1"/>
    <col min="48" max="48" width="14.28515625" bestFit="1" customWidth="1"/>
    <col min="49" max="49" width="8.5703125" bestFit="1" customWidth="1"/>
    <col min="50" max="50" width="8.85546875" bestFit="1" customWidth="1"/>
    <col min="51" max="51" width="6.28515625" bestFit="1" customWidth="1"/>
    <col min="52" max="52" width="5.85546875" bestFit="1" customWidth="1"/>
    <col min="53" max="53" width="7.85546875" bestFit="1" customWidth="1"/>
    <col min="54" max="54" width="18.140625" bestFit="1" customWidth="1"/>
    <col min="55" max="55" width="3.42578125" bestFit="1" customWidth="1"/>
    <col min="56" max="56" width="45.85546875" bestFit="1" customWidth="1"/>
    <col min="57" max="57" width="15.28515625" bestFit="1" customWidth="1"/>
    <col min="58" max="58" width="6.140625" bestFit="1" customWidth="1"/>
    <col min="59" max="59" width="8.42578125" bestFit="1" customWidth="1"/>
    <col min="60" max="60" width="4.28515625" bestFit="1" customWidth="1"/>
    <col min="61" max="61" width="26.42578125" bestFit="1" customWidth="1"/>
    <col min="62" max="62" width="6.5703125" bestFit="1" customWidth="1"/>
    <col min="63" max="63" width="4.28515625" bestFit="1" customWidth="1"/>
    <col min="64" max="64" width="6.7109375" bestFit="1" customWidth="1"/>
    <col min="65" max="66" width="5.85546875" bestFit="1" customWidth="1"/>
    <col min="67" max="67" width="14.7109375" bestFit="1" customWidth="1"/>
    <col min="68" max="68" width="11.140625" bestFit="1" customWidth="1"/>
    <col min="69" max="69" width="5.7109375" bestFit="1" customWidth="1"/>
    <col min="70" max="70" width="9.42578125" bestFit="1" customWidth="1"/>
    <col min="71" max="71" width="7.85546875" bestFit="1" customWidth="1"/>
    <col min="72" max="72" width="6.28515625" bestFit="1" customWidth="1"/>
    <col min="73" max="73" width="13.5703125" bestFit="1" customWidth="1"/>
    <col min="74" max="74" width="5.28515625" bestFit="1" customWidth="1"/>
    <col min="75" max="75" width="5.7109375" bestFit="1" customWidth="1"/>
    <col min="76" max="76" width="10.42578125" bestFit="1" customWidth="1"/>
    <col min="77" max="77" width="5.85546875" bestFit="1" customWidth="1"/>
    <col min="78" max="78" width="15.140625" bestFit="1" customWidth="1"/>
  </cols>
  <sheetData>
    <row r="1" spans="1:18" x14ac:dyDescent="0.25">
      <c r="A1" s="2" t="s">
        <v>5</v>
      </c>
      <c r="B1" s="2" t="s">
        <v>7</v>
      </c>
      <c r="C1" s="2" t="s">
        <v>6</v>
      </c>
      <c r="D1" s="2" t="s">
        <v>10</v>
      </c>
      <c r="E1" s="2" t="s">
        <v>4</v>
      </c>
      <c r="F1" s="2" t="s">
        <v>8</v>
      </c>
      <c r="G1" s="2" t="s">
        <v>9</v>
      </c>
      <c r="H1" s="2" t="s">
        <v>16</v>
      </c>
      <c r="K1" s="3" t="s">
        <v>33</v>
      </c>
      <c r="L1" s="4" t="s">
        <v>31</v>
      </c>
      <c r="M1" s="4" t="s">
        <v>32</v>
      </c>
      <c r="N1" s="5" t="s">
        <v>30</v>
      </c>
      <c r="O1" s="2"/>
      <c r="P1" s="2"/>
      <c r="Q1" s="2"/>
      <c r="R1" s="2"/>
    </row>
    <row r="2" spans="1:18" x14ac:dyDescent="0.25">
      <c r="A2">
        <v>1</v>
      </c>
      <c r="B2" s="1">
        <v>43707</v>
      </c>
      <c r="C2" t="s">
        <v>0</v>
      </c>
      <c r="D2" t="s">
        <v>3</v>
      </c>
      <c r="E2" t="s">
        <v>15</v>
      </c>
      <c r="F2">
        <v>1</v>
      </c>
      <c r="G2">
        <v>3</v>
      </c>
      <c r="H2">
        <v>480</v>
      </c>
      <c r="K2" s="6" t="s">
        <v>0</v>
      </c>
      <c r="L2" s="7">
        <f>SUMIF($C$2:$C$37,K2,$F$2:$F$37)</f>
        <v>11</v>
      </c>
      <c r="M2" s="8">
        <f>L2/COUNTIF($C$2:$C$37,K2)</f>
        <v>0.6875</v>
      </c>
      <c r="N2" s="9">
        <f>AVERAGEIF($C$2:$C$37,K2,$H$2:$H$37)</f>
        <v>392.625</v>
      </c>
    </row>
    <row r="3" spans="1:18" x14ac:dyDescent="0.25">
      <c r="A3">
        <v>1</v>
      </c>
      <c r="B3" s="1">
        <v>43707</v>
      </c>
      <c r="C3" t="s">
        <v>3</v>
      </c>
      <c r="D3" t="s">
        <v>0</v>
      </c>
      <c r="E3" t="s">
        <v>11</v>
      </c>
      <c r="F3">
        <v>0</v>
      </c>
      <c r="G3">
        <v>2</v>
      </c>
      <c r="H3">
        <v>412</v>
      </c>
      <c r="K3" s="6" t="s">
        <v>2</v>
      </c>
      <c r="L3" s="7">
        <f t="shared" ref="L3" si="0">SUMIF($C$2:$C$37,K3,$F$2:$F$37)</f>
        <v>5</v>
      </c>
      <c r="M3" s="8">
        <f t="shared" ref="M3:M4" si="1">L3/COUNTIF($C$2:$C$37,K3)</f>
        <v>0.7142857142857143</v>
      </c>
      <c r="N3" s="9">
        <f t="shared" ref="N3:N4" si="2">AVERAGEIF($C$2:$C$37,K3,$H$2:$H$37)</f>
        <v>402.14285714285717</v>
      </c>
    </row>
    <row r="4" spans="1:18" ht="15.75" thickBot="1" x14ac:dyDescent="0.3">
      <c r="A4">
        <v>2</v>
      </c>
      <c r="B4" s="1">
        <v>43707</v>
      </c>
      <c r="C4" t="s">
        <v>0</v>
      </c>
      <c r="D4" t="s">
        <v>2</v>
      </c>
      <c r="E4" t="s">
        <v>12</v>
      </c>
      <c r="F4">
        <v>0</v>
      </c>
      <c r="G4">
        <v>1</v>
      </c>
      <c r="H4">
        <v>392</v>
      </c>
      <c r="K4" s="10" t="s">
        <v>3</v>
      </c>
      <c r="L4" s="11">
        <f>SUMIF($C$2:$C$37,K4,$F$2:$F$37)</f>
        <v>2</v>
      </c>
      <c r="M4" s="12">
        <f t="shared" si="1"/>
        <v>0.15384615384615385</v>
      </c>
      <c r="N4" s="13">
        <f t="shared" si="2"/>
        <v>244.61538461538461</v>
      </c>
    </row>
    <row r="5" spans="1:18" ht="15.75" thickBot="1" x14ac:dyDescent="0.3">
      <c r="A5">
        <v>2</v>
      </c>
      <c r="B5" s="1">
        <v>43707</v>
      </c>
      <c r="C5" t="s">
        <v>2</v>
      </c>
      <c r="D5" t="s">
        <v>0</v>
      </c>
      <c r="E5" t="s">
        <v>1</v>
      </c>
      <c r="F5">
        <v>1</v>
      </c>
      <c r="G5">
        <v>3</v>
      </c>
      <c r="H5">
        <v>421</v>
      </c>
    </row>
    <row r="6" spans="1:18" x14ac:dyDescent="0.25">
      <c r="A6">
        <v>3</v>
      </c>
      <c r="B6" s="1">
        <v>43707</v>
      </c>
      <c r="C6" t="s">
        <v>3</v>
      </c>
      <c r="D6" t="s">
        <v>2</v>
      </c>
      <c r="E6" t="s">
        <v>1</v>
      </c>
      <c r="F6">
        <v>0</v>
      </c>
      <c r="G6">
        <v>2</v>
      </c>
      <c r="H6">
        <v>212</v>
      </c>
      <c r="J6" s="14" t="s">
        <v>28</v>
      </c>
      <c r="K6" s="15"/>
      <c r="L6" s="16"/>
      <c r="N6" s="14" t="s">
        <v>29</v>
      </c>
      <c r="O6" s="15"/>
      <c r="P6" s="16"/>
    </row>
    <row r="7" spans="1:18" x14ac:dyDescent="0.25">
      <c r="A7">
        <v>3</v>
      </c>
      <c r="B7" s="1">
        <v>43707</v>
      </c>
      <c r="C7" t="s">
        <v>2</v>
      </c>
      <c r="D7" t="s">
        <v>3</v>
      </c>
      <c r="E7" t="s">
        <v>13</v>
      </c>
      <c r="F7">
        <v>1</v>
      </c>
      <c r="G7">
        <v>3</v>
      </c>
      <c r="H7">
        <v>273</v>
      </c>
      <c r="J7" s="6">
        <v>1</v>
      </c>
      <c r="K7" s="7" t="str">
        <f>INDEX($A$2:$H$37,MATCH(LARGE($H$2:$H$37,1),$H$2:$H$37,0),3)</f>
        <v>Matt</v>
      </c>
      <c r="L7" s="17">
        <f>INDEX($A$2:$H$37,MATCH(LARGE($H$2:$H$37,1),$H$2:$H$37,0),8)</f>
        <v>525</v>
      </c>
      <c r="N7" s="6">
        <v>1</v>
      </c>
      <c r="O7" s="7" t="str">
        <f>INDEX($A$2:$H$37,MATCH(SMALL($H$2:$H$37,1),$H$2:$H$37,0),3)</f>
        <v>Mikael</v>
      </c>
      <c r="P7" s="17">
        <f>INDEX($A$2:$H$37,MATCH(SMALL($H$2:$H$37,1),$H$2:$H$37,0),8)</f>
        <v>55</v>
      </c>
    </row>
    <row r="8" spans="1:18" x14ac:dyDescent="0.25">
      <c r="A8">
        <v>4</v>
      </c>
      <c r="B8" s="1">
        <v>43707</v>
      </c>
      <c r="C8" t="s">
        <v>2</v>
      </c>
      <c r="D8" t="s">
        <v>0</v>
      </c>
      <c r="E8" t="s">
        <v>1</v>
      </c>
      <c r="F8">
        <v>0</v>
      </c>
      <c r="G8">
        <v>1</v>
      </c>
      <c r="H8">
        <v>295</v>
      </c>
      <c r="J8" s="6">
        <v>2</v>
      </c>
      <c r="K8" s="7" t="str">
        <f>INDEX($A$2:$H$37,MATCH(LARGE($H$2:$H$37,2),$H$2:$H$37,0),3)</f>
        <v>Robert</v>
      </c>
      <c r="L8" s="17">
        <f>INDEX($A$2:$H$37,MATCH(LARGE($H$2:$H$37,2),$H$2:$H$37,0),8)</f>
        <v>499</v>
      </c>
      <c r="N8" s="6">
        <v>2</v>
      </c>
      <c r="O8" s="7" t="str">
        <f>INDEX($A$2:$H$37,MATCH(SMALL($H$2:$H$37,2),$H$2:$H$37,0),3)</f>
        <v>Mikael</v>
      </c>
      <c r="P8" s="17">
        <f>INDEX($A$2:$H$37,MATCH(SMALL($H$2:$H$37,2),$H$2:$H$37,0),8)</f>
        <v>134</v>
      </c>
    </row>
    <row r="9" spans="1:18" ht="15.75" thickBot="1" x14ac:dyDescent="0.3">
      <c r="A9">
        <v>4</v>
      </c>
      <c r="B9" s="1">
        <v>43707</v>
      </c>
      <c r="C9" t="s">
        <v>0</v>
      </c>
      <c r="D9" t="s">
        <v>2</v>
      </c>
      <c r="E9" t="s">
        <v>15</v>
      </c>
      <c r="F9">
        <v>1</v>
      </c>
      <c r="G9">
        <v>3</v>
      </c>
      <c r="H9">
        <v>439</v>
      </c>
      <c r="J9" s="10">
        <v>3</v>
      </c>
      <c r="K9" s="11" t="str">
        <f>INDEX($A$2:$H$37,MATCH(LARGE($H$2:$H$37,3),$H$2:$H$37,0),3)</f>
        <v>Matt</v>
      </c>
      <c r="L9" s="18">
        <f>INDEX($A$2:$H$37,MATCH(LARGE($H$2:$H$37,3),$H$2:$H$37,0),8)</f>
        <v>485</v>
      </c>
      <c r="N9" s="10">
        <v>3</v>
      </c>
      <c r="O9" s="11" t="str">
        <f>INDEX($A$2:$H$37,MATCH(SMALL($H$2:$H$37,3),$H$2:$H$37,0),3)</f>
        <v>Mikael</v>
      </c>
      <c r="P9" s="18">
        <f>INDEX($A$2:$H$37,MATCH(SMALL($H$2:$H$37,3),$H$2:$H$37,0),8)</f>
        <v>146</v>
      </c>
    </row>
    <row r="10" spans="1:18" x14ac:dyDescent="0.25">
      <c r="A10">
        <v>5</v>
      </c>
      <c r="B10" s="1">
        <v>43707</v>
      </c>
      <c r="C10" t="s">
        <v>3</v>
      </c>
      <c r="D10" t="s">
        <v>0</v>
      </c>
      <c r="E10" t="s">
        <v>14</v>
      </c>
      <c r="F10">
        <v>0</v>
      </c>
      <c r="G10">
        <v>2</v>
      </c>
      <c r="H10">
        <v>294</v>
      </c>
    </row>
    <row r="11" spans="1:18" x14ac:dyDescent="0.25">
      <c r="A11">
        <v>5</v>
      </c>
      <c r="B11" s="1">
        <v>43707</v>
      </c>
      <c r="C11" t="s">
        <v>0</v>
      </c>
      <c r="D11" t="s">
        <v>3</v>
      </c>
      <c r="E11" t="s">
        <v>15</v>
      </c>
      <c r="F11">
        <v>1</v>
      </c>
      <c r="G11">
        <v>3</v>
      </c>
      <c r="H11">
        <v>485</v>
      </c>
    </row>
    <row r="12" spans="1:18" x14ac:dyDescent="0.25">
      <c r="A12">
        <v>6</v>
      </c>
      <c r="B12" s="1">
        <v>43707</v>
      </c>
      <c r="C12" t="s">
        <v>2</v>
      </c>
      <c r="D12" t="s">
        <v>0</v>
      </c>
      <c r="E12" t="s">
        <v>1</v>
      </c>
      <c r="F12">
        <v>1</v>
      </c>
      <c r="G12">
        <v>3</v>
      </c>
      <c r="H12">
        <v>402</v>
      </c>
    </row>
    <row r="13" spans="1:18" x14ac:dyDescent="0.25">
      <c r="A13">
        <v>6</v>
      </c>
      <c r="B13" s="1">
        <v>43707</v>
      </c>
      <c r="C13" t="s">
        <v>0</v>
      </c>
      <c r="D13" t="s">
        <v>2</v>
      </c>
      <c r="E13" t="s">
        <v>12</v>
      </c>
      <c r="F13">
        <v>0</v>
      </c>
      <c r="G13">
        <v>2</v>
      </c>
      <c r="H13">
        <v>384</v>
      </c>
    </row>
    <row r="14" spans="1:18" x14ac:dyDescent="0.25">
      <c r="A14">
        <v>7</v>
      </c>
      <c r="B14" s="1">
        <v>43714</v>
      </c>
      <c r="C14" t="s">
        <v>0</v>
      </c>
      <c r="D14" t="s">
        <v>3</v>
      </c>
      <c r="E14" t="s">
        <v>15</v>
      </c>
      <c r="F14">
        <v>1</v>
      </c>
      <c r="G14">
        <v>3</v>
      </c>
      <c r="H14">
        <v>335</v>
      </c>
    </row>
    <row r="15" spans="1:18" x14ac:dyDescent="0.25">
      <c r="A15">
        <v>7</v>
      </c>
      <c r="B15" s="1">
        <v>43714</v>
      </c>
      <c r="C15" t="s">
        <v>3</v>
      </c>
      <c r="D15" t="s">
        <v>0</v>
      </c>
      <c r="E15" t="s">
        <v>11</v>
      </c>
      <c r="F15">
        <v>0</v>
      </c>
      <c r="G15">
        <v>1</v>
      </c>
      <c r="H15">
        <v>280</v>
      </c>
    </row>
    <row r="16" spans="1:18" x14ac:dyDescent="0.25">
      <c r="A16">
        <v>8</v>
      </c>
      <c r="B16" s="1">
        <v>43714</v>
      </c>
      <c r="C16" t="s">
        <v>0</v>
      </c>
      <c r="D16" t="s">
        <v>3</v>
      </c>
      <c r="E16" t="s">
        <v>12</v>
      </c>
      <c r="F16">
        <v>1</v>
      </c>
      <c r="G16">
        <v>3</v>
      </c>
      <c r="H16">
        <v>354</v>
      </c>
    </row>
    <row r="17" spans="1:8" x14ac:dyDescent="0.25">
      <c r="A17">
        <v>8</v>
      </c>
      <c r="B17" s="1">
        <v>43714</v>
      </c>
      <c r="C17" t="s">
        <v>3</v>
      </c>
      <c r="D17" t="s">
        <v>0</v>
      </c>
      <c r="E17" t="s">
        <v>14</v>
      </c>
      <c r="F17">
        <v>0</v>
      </c>
      <c r="G17">
        <v>0</v>
      </c>
      <c r="H17">
        <v>134</v>
      </c>
    </row>
    <row r="18" spans="1:8" x14ac:dyDescent="0.25">
      <c r="A18">
        <v>9</v>
      </c>
      <c r="B18" s="1">
        <v>43714</v>
      </c>
      <c r="C18" t="s">
        <v>0</v>
      </c>
      <c r="D18" t="s">
        <v>3</v>
      </c>
      <c r="E18" t="s">
        <v>18</v>
      </c>
      <c r="F18">
        <v>1</v>
      </c>
      <c r="G18">
        <v>3</v>
      </c>
      <c r="H18">
        <v>525</v>
      </c>
    </row>
    <row r="19" spans="1:8" x14ac:dyDescent="0.25">
      <c r="A19">
        <v>9</v>
      </c>
      <c r="B19" s="1">
        <v>43714</v>
      </c>
      <c r="C19" t="s">
        <v>3</v>
      </c>
      <c r="D19" t="s">
        <v>0</v>
      </c>
      <c r="E19" t="s">
        <v>17</v>
      </c>
      <c r="F19">
        <v>0</v>
      </c>
      <c r="G19">
        <v>1</v>
      </c>
      <c r="H19">
        <v>55</v>
      </c>
    </row>
    <row r="20" spans="1:8" x14ac:dyDescent="0.25">
      <c r="A20">
        <v>10</v>
      </c>
      <c r="B20" s="1">
        <v>43714</v>
      </c>
      <c r="C20" t="s">
        <v>0</v>
      </c>
      <c r="D20" t="s">
        <v>3</v>
      </c>
      <c r="E20" t="s">
        <v>15</v>
      </c>
      <c r="F20">
        <v>1</v>
      </c>
      <c r="G20">
        <v>3</v>
      </c>
      <c r="H20">
        <v>462</v>
      </c>
    </row>
    <row r="21" spans="1:8" x14ac:dyDescent="0.25">
      <c r="A21">
        <v>10</v>
      </c>
      <c r="B21" s="1">
        <v>43714</v>
      </c>
      <c r="C21" t="s">
        <v>3</v>
      </c>
      <c r="D21" t="s">
        <v>0</v>
      </c>
      <c r="E21" t="s">
        <v>13</v>
      </c>
      <c r="F21">
        <v>0</v>
      </c>
      <c r="G21">
        <v>1</v>
      </c>
      <c r="H21">
        <v>146</v>
      </c>
    </row>
    <row r="22" spans="1:8" x14ac:dyDescent="0.25">
      <c r="A22">
        <v>11</v>
      </c>
      <c r="B22" s="1">
        <v>43714</v>
      </c>
      <c r="C22" t="s">
        <v>0</v>
      </c>
      <c r="D22" t="s">
        <v>3</v>
      </c>
      <c r="E22" t="s">
        <v>19</v>
      </c>
      <c r="F22">
        <v>1</v>
      </c>
      <c r="G22">
        <v>3</v>
      </c>
      <c r="H22">
        <v>302</v>
      </c>
    </row>
    <row r="23" spans="1:8" x14ac:dyDescent="0.25">
      <c r="A23">
        <v>11</v>
      </c>
      <c r="B23" s="1">
        <v>43714</v>
      </c>
      <c r="C23" t="s">
        <v>3</v>
      </c>
      <c r="D23" t="s">
        <v>0</v>
      </c>
      <c r="E23" t="s">
        <v>20</v>
      </c>
      <c r="F23">
        <v>0</v>
      </c>
      <c r="G23">
        <v>1</v>
      </c>
      <c r="H23">
        <v>155</v>
      </c>
    </row>
    <row r="24" spans="1:8" x14ac:dyDescent="0.25">
      <c r="A24">
        <v>12</v>
      </c>
      <c r="B24" s="1">
        <v>43714</v>
      </c>
      <c r="C24" t="s">
        <v>0</v>
      </c>
      <c r="D24" t="s">
        <v>3</v>
      </c>
      <c r="E24" t="s">
        <v>21</v>
      </c>
      <c r="F24">
        <v>0</v>
      </c>
      <c r="G24">
        <v>1</v>
      </c>
      <c r="H24">
        <v>282</v>
      </c>
    </row>
    <row r="25" spans="1:8" x14ac:dyDescent="0.25">
      <c r="A25">
        <v>12</v>
      </c>
      <c r="B25" s="1">
        <v>43714</v>
      </c>
      <c r="C25" t="s">
        <v>3</v>
      </c>
      <c r="D25" t="s">
        <v>0</v>
      </c>
      <c r="E25" t="s">
        <v>22</v>
      </c>
      <c r="F25">
        <v>1</v>
      </c>
      <c r="G25">
        <v>3</v>
      </c>
      <c r="H25">
        <v>389</v>
      </c>
    </row>
    <row r="26" spans="1:8" x14ac:dyDescent="0.25">
      <c r="A26">
        <v>13</v>
      </c>
      <c r="B26" s="1">
        <v>43714</v>
      </c>
      <c r="C26" t="s">
        <v>0</v>
      </c>
      <c r="D26" t="s">
        <v>3</v>
      </c>
      <c r="E26" t="s">
        <v>23</v>
      </c>
      <c r="F26">
        <v>1</v>
      </c>
      <c r="G26">
        <v>3</v>
      </c>
      <c r="H26">
        <v>433</v>
      </c>
    </row>
    <row r="27" spans="1:8" x14ac:dyDescent="0.25">
      <c r="A27">
        <v>13</v>
      </c>
      <c r="B27" s="1">
        <v>43714</v>
      </c>
      <c r="C27" t="s">
        <v>3</v>
      </c>
      <c r="D27" t="s">
        <v>0</v>
      </c>
      <c r="E27" t="s">
        <v>24</v>
      </c>
      <c r="F27">
        <v>0</v>
      </c>
      <c r="G27">
        <v>1</v>
      </c>
      <c r="H27">
        <v>210</v>
      </c>
    </row>
    <row r="28" spans="1:8" x14ac:dyDescent="0.25">
      <c r="A28">
        <v>14</v>
      </c>
      <c r="B28" s="1">
        <v>43714</v>
      </c>
      <c r="C28" t="s">
        <v>0</v>
      </c>
      <c r="D28" t="s">
        <v>3</v>
      </c>
      <c r="E28" t="s">
        <v>25</v>
      </c>
      <c r="F28">
        <v>0</v>
      </c>
      <c r="G28">
        <v>1</v>
      </c>
      <c r="H28">
        <v>306</v>
      </c>
    </row>
    <row r="29" spans="1:8" x14ac:dyDescent="0.25">
      <c r="A29">
        <v>14</v>
      </c>
      <c r="B29" s="1">
        <v>43714</v>
      </c>
      <c r="C29" t="s">
        <v>3</v>
      </c>
      <c r="D29" t="s">
        <v>0</v>
      </c>
      <c r="E29" t="s">
        <v>26</v>
      </c>
      <c r="F29">
        <v>1</v>
      </c>
      <c r="G29">
        <v>3</v>
      </c>
      <c r="H29">
        <v>412</v>
      </c>
    </row>
    <row r="30" spans="1:8" x14ac:dyDescent="0.25">
      <c r="A30">
        <v>15</v>
      </c>
      <c r="B30" s="1">
        <v>43714</v>
      </c>
      <c r="C30" t="s">
        <v>3</v>
      </c>
      <c r="D30" t="s">
        <v>2</v>
      </c>
      <c r="E30" t="s">
        <v>11</v>
      </c>
      <c r="F30">
        <v>0</v>
      </c>
      <c r="G30">
        <v>1</v>
      </c>
      <c r="H30">
        <v>240</v>
      </c>
    </row>
    <row r="31" spans="1:8" x14ac:dyDescent="0.25">
      <c r="A31">
        <v>15</v>
      </c>
      <c r="B31" s="1">
        <v>43714</v>
      </c>
      <c r="C31" t="s">
        <v>2</v>
      </c>
      <c r="D31" t="s">
        <v>3</v>
      </c>
      <c r="E31" t="s">
        <v>27</v>
      </c>
      <c r="F31">
        <v>1</v>
      </c>
      <c r="G31">
        <v>3</v>
      </c>
      <c r="H31">
        <v>449</v>
      </c>
    </row>
    <row r="32" spans="1:8" x14ac:dyDescent="0.25">
      <c r="A32">
        <v>16</v>
      </c>
      <c r="B32" s="1">
        <v>43714</v>
      </c>
      <c r="C32" t="s">
        <v>0</v>
      </c>
      <c r="D32" t="s">
        <v>2</v>
      </c>
      <c r="E32" t="s">
        <v>15</v>
      </c>
      <c r="F32">
        <v>1</v>
      </c>
      <c r="G32">
        <v>3</v>
      </c>
      <c r="H32">
        <v>298</v>
      </c>
    </row>
    <row r="33" spans="1:8" x14ac:dyDescent="0.25">
      <c r="A33">
        <v>16</v>
      </c>
      <c r="B33" s="1">
        <v>43714</v>
      </c>
      <c r="C33" t="s">
        <v>2</v>
      </c>
      <c r="D33" t="s">
        <v>0</v>
      </c>
      <c r="E33" t="s">
        <v>27</v>
      </c>
      <c r="F33">
        <v>0</v>
      </c>
      <c r="G33">
        <v>2</v>
      </c>
      <c r="H33">
        <v>476</v>
      </c>
    </row>
    <row r="34" spans="1:8" x14ac:dyDescent="0.25">
      <c r="A34">
        <v>17</v>
      </c>
      <c r="B34" s="1">
        <v>43714</v>
      </c>
      <c r="C34" t="s">
        <v>0</v>
      </c>
      <c r="D34" t="s">
        <v>3</v>
      </c>
      <c r="E34" t="s">
        <v>18</v>
      </c>
      <c r="F34">
        <v>1</v>
      </c>
      <c r="G34">
        <v>3</v>
      </c>
      <c r="H34">
        <v>479</v>
      </c>
    </row>
    <row r="35" spans="1:8" x14ac:dyDescent="0.25">
      <c r="A35">
        <v>17</v>
      </c>
      <c r="B35" s="1">
        <v>43714</v>
      </c>
      <c r="C35" t="s">
        <v>3</v>
      </c>
      <c r="D35" t="s">
        <v>0</v>
      </c>
      <c r="E35" t="s">
        <v>13</v>
      </c>
      <c r="F35">
        <v>0</v>
      </c>
      <c r="G35">
        <v>2</v>
      </c>
      <c r="H35">
        <v>241</v>
      </c>
    </row>
    <row r="36" spans="1:8" x14ac:dyDescent="0.25">
      <c r="A36">
        <v>18</v>
      </c>
      <c r="B36" s="1">
        <v>43714</v>
      </c>
      <c r="C36" t="s">
        <v>0</v>
      </c>
      <c r="D36" t="s">
        <v>2</v>
      </c>
      <c r="E36" t="s">
        <v>15</v>
      </c>
      <c r="F36">
        <v>0</v>
      </c>
      <c r="G36">
        <v>2</v>
      </c>
      <c r="H36">
        <v>326</v>
      </c>
    </row>
    <row r="37" spans="1:8" x14ac:dyDescent="0.25">
      <c r="A37">
        <v>18</v>
      </c>
      <c r="B37" s="1">
        <v>43714</v>
      </c>
      <c r="C37" t="s">
        <v>2</v>
      </c>
      <c r="D37" t="s">
        <v>0</v>
      </c>
      <c r="E37" t="s">
        <v>27</v>
      </c>
      <c r="F37">
        <v>1</v>
      </c>
      <c r="G37">
        <v>3</v>
      </c>
      <c r="H37">
        <v>499</v>
      </c>
    </row>
  </sheetData>
  <mergeCells count="2">
    <mergeCell ref="N6:P6"/>
    <mergeCell ref="J6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SSBU Code</vt:lpstr>
    </vt:vector>
  </TitlesOfParts>
  <Company>ICW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Jones</dc:creator>
  <cp:lastModifiedBy>Matthew Jones</cp:lastModifiedBy>
  <cp:lastPrinted>2019-08-09T20:48:40Z</cp:lastPrinted>
  <dcterms:created xsi:type="dcterms:W3CDTF">2019-08-09T20:20:49Z</dcterms:created>
  <dcterms:modified xsi:type="dcterms:W3CDTF">2019-09-06T21:17:55Z</dcterms:modified>
</cp:coreProperties>
</file>