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iese\Desktop\Actuary Exams\CSPA\Exam 3\Sample Exams\"/>
    </mc:Choice>
  </mc:AlternateContent>
  <xr:revisionPtr revIDLastSave="0" documentId="13_ncr:1_{BBF0C2CB-5F88-4741-9E22-7084739E282A}" xr6:coauthVersionLast="47" xr6:coauthVersionMax="47" xr10:uidLastSave="{00000000-0000-0000-0000-000000000000}"/>
  <bookViews>
    <workbookView xWindow="-120" yWindow="-120" windowWidth="29040" windowHeight="15840" tabRatio="765" firstSheet="3" activeTab="17" xr2:uid="{00000000-000D-0000-FFFF-FFFF00000000}"/>
  </bookViews>
  <sheets>
    <sheet name="Instructions" sheetId="22" r:id="rId1"/>
    <sheet name="ID" sheetId="23" r:id="rId2"/>
    <sheet name="Scratch" sheetId="24" r:id="rId3"/>
    <sheet name="Point Grid" sheetId="21" r:id="rId4"/>
    <sheet name="Special Note" sheetId="46" r:id="rId5"/>
    <sheet name="1" sheetId="4" r:id="rId6"/>
    <sheet name="2" sheetId="13" r:id="rId7"/>
    <sheet name="3" sheetId="30" r:id="rId8"/>
    <sheet name="4" sheetId="33" r:id="rId9"/>
    <sheet name="5" sheetId="49" r:id="rId10"/>
    <sheet name="6" sheetId="32" r:id="rId11"/>
    <sheet name="7" sheetId="54" r:id="rId12"/>
    <sheet name="8" sheetId="3" r:id="rId13"/>
    <sheet name="9" sheetId="1" r:id="rId14"/>
    <sheet name="10" sheetId="2" r:id="rId15"/>
    <sheet name="11" sheetId="5" r:id="rId16"/>
    <sheet name="12" sheetId="6" r:id="rId17"/>
    <sheet name="13" sheetId="8" r:id="rId18"/>
    <sheet name="14" sheetId="10" r:id="rId19"/>
    <sheet name="15" sheetId="11" r:id="rId20"/>
    <sheet name="16" sheetId="12" r:id="rId21"/>
    <sheet name="17" sheetId="14" r:id="rId22"/>
    <sheet name="18" sheetId="15" r:id="rId23"/>
    <sheet name="19" sheetId="47" r:id="rId24"/>
    <sheet name="20" sheetId="29" r:id="rId25"/>
    <sheet name="21" sheetId="31" r:id="rId26"/>
    <sheet name="22" sheetId="34" r:id="rId27"/>
    <sheet name="23" sheetId="35" r:id="rId28"/>
    <sheet name="24" sheetId="50" r:id="rId29"/>
    <sheet name="25" sheetId="44" r:id="rId30"/>
    <sheet name="R1" sheetId="25" r:id="rId31"/>
    <sheet name="R2" sheetId="26" r:id="rId32"/>
    <sheet name="R3" sheetId="27" r:id="rId33"/>
    <sheet name="R4" sheetId="48" r:id="rId3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5" l="1"/>
  <c r="C70" i="5"/>
  <c r="C68" i="5"/>
  <c r="A11" i="21"/>
  <c r="D35" i="21"/>
  <c r="E9" i="21"/>
  <c r="C6" i="21"/>
  <c r="C34" i="21"/>
  <c r="D7" i="21"/>
  <c r="D8" i="21"/>
  <c r="D37" i="21"/>
  <c r="C36" i="21"/>
  <c r="D6" i="21"/>
  <c r="D4" i="21"/>
  <c r="C37" i="21"/>
  <c r="C5" i="21"/>
  <c r="D5" i="21"/>
  <c r="E4" i="21"/>
  <c r="E8" i="21"/>
  <c r="C35" i="21"/>
  <c r="E6" i="21"/>
  <c r="E7" i="21"/>
  <c r="E5" i="21"/>
  <c r="C4" i="21"/>
  <c r="D36" i="21"/>
  <c r="C7" i="21"/>
  <c r="D34" i="21"/>
  <c r="E10" i="21"/>
  <c r="C41" i="21" l="1"/>
  <c r="A12" i="21"/>
  <c r="C11" i="21"/>
  <c r="E11" i="21"/>
  <c r="D11" i="21"/>
  <c r="A13" i="21" l="1"/>
  <c r="E13" i="21"/>
  <c r="C12" i="21"/>
  <c r="E12" i="21"/>
  <c r="D12" i="21"/>
  <c r="A14" i="21" l="1"/>
  <c r="D13" i="21"/>
  <c r="C13" i="21"/>
  <c r="A15" i="21" l="1"/>
  <c r="D14" i="21"/>
  <c r="C14" i="21"/>
  <c r="A16" i="21" l="1"/>
  <c r="C15" i="21"/>
  <c r="D15" i="21"/>
  <c r="A17" i="21" l="1"/>
  <c r="C16" i="21"/>
  <c r="D16" i="21"/>
  <c r="C39" i="21" l="1"/>
  <c r="A18" i="21"/>
  <c r="D17" i="21"/>
  <c r="C17" i="21"/>
  <c r="A19" i="21" l="1"/>
  <c r="C18" i="21"/>
  <c r="D18" i="21"/>
  <c r="A20" i="21" l="1"/>
  <c r="D19" i="21"/>
  <c r="C19" i="21"/>
  <c r="A21" i="21" l="1"/>
  <c r="C20" i="21"/>
  <c r="D20" i="21"/>
  <c r="A22" i="21" l="1"/>
  <c r="C21" i="21"/>
  <c r="D21" i="21"/>
  <c r="A23" i="21" l="1"/>
  <c r="D22" i="21"/>
  <c r="C22" i="21"/>
  <c r="A24" i="21" l="1"/>
  <c r="D23" i="21"/>
  <c r="C23" i="21"/>
  <c r="A25" i="21" l="1"/>
  <c r="D24" i="21"/>
  <c r="C24" i="21"/>
  <c r="A26" i="21" l="1"/>
  <c r="C25" i="21"/>
  <c r="D25" i="21"/>
  <c r="A27" i="21" l="1"/>
  <c r="C26" i="21"/>
  <c r="D26" i="21"/>
  <c r="A28" i="21" l="1"/>
  <c r="D27" i="21"/>
  <c r="C27" i="21"/>
  <c r="A29" i="21" l="1"/>
  <c r="C28" i="21"/>
  <c r="D28" i="21"/>
  <c r="A30" i="21" l="1"/>
  <c r="C29" i="21"/>
  <c r="D29" i="21"/>
  <c r="A31" i="21" l="1"/>
  <c r="C30" i="21"/>
  <c r="D30" i="21"/>
  <c r="A32" i="21" l="1"/>
  <c r="C31" i="21"/>
  <c r="D31" i="21"/>
  <c r="A33" i="21" l="1"/>
  <c r="D32" i="21"/>
  <c r="C33" i="21"/>
  <c r="C32" i="21"/>
  <c r="D33" i="21"/>
  <c r="C40" i="21" l="1"/>
  <c r="C42" i="21" s="1"/>
</calcChain>
</file>

<file path=xl/sharedStrings.xml><?xml version="1.0" encoding="utf-8"?>
<sst xmlns="http://schemas.openxmlformats.org/spreadsheetml/2006/main" count="741" uniqueCount="547">
  <si>
    <t>CSPA Exam 3 - Predictive Modeling - Methods and Techniques</t>
  </si>
  <si>
    <t>Practice Exam</t>
  </si>
  <si>
    <t>This Practice Exam will not be graded.  Some of the instructions below will refer to grading.  These instructions were</t>
  </si>
  <si>
    <t xml:space="preserve"> intentionally left in the Practice Exam Instructions to simulate "exam-day" instructions. </t>
  </si>
  <si>
    <t>Instructions Relating to the Virtual Exam Environment</t>
  </si>
  <si>
    <t>1)</t>
  </si>
  <si>
    <t>Once this exam begins it will be available for up to FOUR hours.  If you take a break, the exam timer will not stop.</t>
  </si>
  <si>
    <t>2)</t>
  </si>
  <si>
    <t>With the exception of questions entitled "R question…", please answer the questions in the Excel workbook.  (Details</t>
  </si>
  <si>
    <t>below.)</t>
  </si>
  <si>
    <t>3)</t>
  </si>
  <si>
    <t xml:space="preserve">For the R questions, you will save all of your work in an R script (.R) file that is provided for that question. (Details </t>
  </si>
  <si>
    <t>4)</t>
  </si>
  <si>
    <t>Because you are able to choose which R questions you want graded, it is very important to indicate this</t>
  </si>
  <si>
    <t>by modifying cell B1 on the relevant sheets of the Excel workbook.</t>
  </si>
  <si>
    <t>5)</t>
  </si>
  <si>
    <t>Do not save exam files under different names from those they already have.  Only the original files will be graded.</t>
  </si>
  <si>
    <t>6)</t>
  </si>
  <si>
    <t xml:space="preserve">Control and Alt keyboard shortcuts may not work in the virtual environment. They have not been intentionally </t>
  </si>
  <si>
    <t xml:space="preserve">turned off, but these features may work differently in the virtual environment than they do normally, and functionality </t>
  </si>
  <si>
    <t xml:space="preserve">may vary for different types of computers. Some people have found that Ctrl-C (copy) and Ctrl-V (paste) work </t>
  </si>
  <si>
    <t xml:space="preserve">while Ctrl-Page Down (switch tabs) does not. In fact, for them using Ctrl-Page Down creates an unusual situation </t>
  </si>
  <si>
    <t xml:space="preserve">where additional tabs are grouped with the current tab until the Ctrl key is pressed again. </t>
  </si>
  <si>
    <t>Candidates may want to avoid using this shortcut.</t>
  </si>
  <si>
    <t>Instructions Relating to the Multiple Choice and Free Answer Questions</t>
  </si>
  <si>
    <t>7)</t>
  </si>
  <si>
    <t xml:space="preserve">Each question is asked on a single sheet, with the sheet name matching the question number </t>
  </si>
  <si>
    <t>(e.g. Question 1 is on sheet "1"). The question number is also shown in cell A1 on each question sheet.</t>
  </si>
  <si>
    <t>8)</t>
  </si>
  <si>
    <t xml:space="preserve">On each question sheet, the exam question is provided in a protected grey area; while you may modify </t>
  </si>
  <si>
    <t xml:space="preserve">the formatting within this area, you may not change the content of the area, insert any rows/columns, or </t>
  </si>
  <si>
    <r>
      <t xml:space="preserve">delete any rows/columns. </t>
    </r>
    <r>
      <rPr>
        <b/>
        <sz val="11"/>
        <color theme="1"/>
        <rFont val="Calibri"/>
        <family val="2"/>
        <scheme val="minor"/>
      </rPr>
      <t xml:space="preserve">If the content or cell range of the grey area is changed in any way, your answer </t>
    </r>
  </si>
  <si>
    <t>to that question will not be graded.</t>
  </si>
  <si>
    <t>9)</t>
  </si>
  <si>
    <t>In the event that you accidentally delete a question or question sheet, there is a read-only copy of this workbook</t>
  </si>
  <si>
    <t>available on the desktop.  You can copy question sheets back in from that workbook if you accidentally delete from</t>
  </si>
  <si>
    <t>here.  Please then copy and paste any work you may have done for that question to the sheet you have copied in.</t>
  </si>
  <si>
    <t>10)</t>
  </si>
  <si>
    <t xml:space="preserve">For each question, the number of points for the full question is indicated in cell A3. The number of points for </t>
  </si>
  <si>
    <t>each subpart may be indicated in some cases.</t>
  </si>
  <si>
    <t>11)</t>
  </si>
  <si>
    <t xml:space="preserve">In cell B1 of each question sheet you have the option to identify the status of your answer as "Incomplete", </t>
  </si>
  <si>
    <t>Finished, or "Review".  Any selections made will also appear in the Point Grid sheet.  With the exception of the</t>
  </si>
  <si>
    <t>R questions, these selections are optional and solely for your benefit, and they will not be provided to the graders.</t>
  </si>
  <si>
    <t>12)</t>
  </si>
  <si>
    <t xml:space="preserve">Candidates can change the size of the Excel content by changing the zoom slider in the lower right corner of Excel. </t>
  </si>
  <si>
    <t>Multiple sheets can be adjusted at the same time by selecting them before zooming.</t>
  </si>
  <si>
    <t>13)</t>
  </si>
  <si>
    <t xml:space="preserve">DO NOT use "Clear Formats" or "Clear All" to remove cell contents. Doing so will lock the cell. Instead, </t>
  </si>
  <si>
    <t>use "Clear Contents" or just delete the contents of the desired cell.</t>
  </si>
  <si>
    <t>14)</t>
  </si>
  <si>
    <t xml:space="preserve">Enter answers in the white space below or to the right of the grey question box. Any cell content beyond </t>
  </si>
  <si>
    <t>Row 200 or Column AZ will NOT be graded.</t>
  </si>
  <si>
    <t>15)</t>
  </si>
  <si>
    <t xml:space="preserve">The answer should be concise and confined to the question as posed. When a specified number of items are </t>
  </si>
  <si>
    <t xml:space="preserve">requested, do not offer more items than requested.  For example, if you are requested to provide three items, </t>
  </si>
  <si>
    <t xml:space="preserve">only the first three responses will be graded.  Also, for multiple choice questions, only the choice will be graded </t>
  </si>
  <si>
    <t xml:space="preserve">and not any work that may have been required to get there.  In other words, there is no partial credit on multiple </t>
  </si>
  <si>
    <t xml:space="preserve">choice questions.  Please ensure that you clearly indicate a choice, which should always be A, B, C, D, or E, and be </t>
  </si>
  <si>
    <t>sure that that indication is NOT in the grey area of the sheet.</t>
  </si>
  <si>
    <t>16)</t>
  </si>
  <si>
    <t xml:space="preserve">In order to receive full credit or to maximize partial credit on mathematical and computational questions, you must </t>
  </si>
  <si>
    <t xml:space="preserve">clearly outline your approach in either verbal or mathematical form, showing calculations where necessary.  It is not </t>
  </si>
  <si>
    <t xml:space="preserve">necessary to state the formula verbally if the calculation is made directly in the cell.  While Excel tools may be available </t>
  </si>
  <si>
    <t>to assist in calculations, candidates should ensure there is sufficient documentation of their work.</t>
  </si>
  <si>
    <t>17)</t>
  </si>
  <si>
    <t>Use of Excel functions (for example SUM, AVERAGE, SUMPRODUCT, etc.) is allowed and encouraged for efficiency</t>
  </si>
  <si>
    <t>but not required.</t>
  </si>
  <si>
    <t>18)</t>
  </si>
  <si>
    <t>You must clearly specify any additional assumptions you have made to answer the question.</t>
  </si>
  <si>
    <t>19)</t>
  </si>
  <si>
    <t xml:space="preserve">Only work shown on the question sheets will be graded; a copy of the sheets will be provided to the graders in Excel </t>
  </si>
  <si>
    <t xml:space="preserve">such that the graders can consider both the formula entered in a cell and the result of that formula. An optional </t>
  </si>
  <si>
    <t xml:space="preserve">Scratch sheet is available for candidates to use for side work. Any contents included on the Point Grid or the Scratch </t>
  </si>
  <si>
    <t>sheets will not be provided to the graders.</t>
  </si>
  <si>
    <t>20)</t>
  </si>
  <si>
    <t>DO NOT use named ranges as they may not copy over correctly to the graders.</t>
  </si>
  <si>
    <t>21)</t>
  </si>
  <si>
    <t>DO NOT use Visual Basic code.  It will not be provided to the graders.</t>
  </si>
  <si>
    <t>22)</t>
  </si>
  <si>
    <t>DO NOT use cell comments.  Content in cell comments will not be graded.</t>
  </si>
  <si>
    <t>23)</t>
  </si>
  <si>
    <t xml:space="preserve">DO NOT include links to other sheets; linked values in candidate answers will not carry over correctly to the </t>
  </si>
  <si>
    <t>grading files.</t>
  </si>
  <si>
    <t>24)</t>
  </si>
  <si>
    <t xml:space="preserve">Cell contents do not need to be printer-friendly. Text within a cell can extend beyond what can be seen </t>
  </si>
  <si>
    <t xml:space="preserve">on the screen. </t>
  </si>
  <si>
    <t>Instructions Relating to the R Questions (R1 to R4)</t>
  </si>
  <si>
    <t>25)</t>
  </si>
  <si>
    <t>The text of the questions is in the Excel workbook.</t>
  </si>
  <si>
    <t>26)</t>
  </si>
  <si>
    <t xml:space="preserve">The R questions are "Do any 3 of 4".  Please indicate in cell B1 of the workbook which questions you intend </t>
  </si>
  <si>
    <t>to have graded by marking them "Finished".</t>
  </si>
  <si>
    <t>27)</t>
  </si>
  <si>
    <t xml:space="preserve">When R questions are graded, they will be sorted primarily in order "Finished", "Review", and "Incomplete", </t>
  </si>
  <si>
    <t>and within each category by question number.  The first three (3) questions when sorted in this order will be graded.</t>
  </si>
  <si>
    <t>28)</t>
  </si>
  <si>
    <t xml:space="preserve">To start the R questions in general, sign into RStudio in the remote version of Chrome using the ID and password </t>
  </si>
  <si>
    <t xml:space="preserve">provided in the Notepad document.  If the browser is not already set to RStudio, please click on the RStudio button </t>
  </si>
  <si>
    <t>on the TaskBar.</t>
  </si>
  <si>
    <t>29)</t>
  </si>
  <si>
    <t xml:space="preserve">To start a given R question, please go to File…Open Project, and open the folder for the given question and click on </t>
  </si>
  <si>
    <t xml:space="preserve">the .Rproj file that then appears.  </t>
  </si>
  <si>
    <t>30)</t>
  </si>
  <si>
    <t xml:space="preserve">The upper-left pane within RStudio will contain a script, with a few lines already in it that will load the relevant data </t>
  </si>
  <si>
    <t xml:space="preserve">and packages. Do not remove or modify these lines. After executing them, you will add whatever code you need to </t>
  </si>
  <si>
    <t xml:space="preserve">answer the question.  If this script does not appear when the project opens (this will probably be the case the first </t>
  </si>
  <si>
    <t xml:space="preserve">time you open each project), there will be a file under the FILES tab in the lower right pane with a name like </t>
  </si>
  <si>
    <t>question4.R in the same folder as the Rproj file.  Click on it to open the script.</t>
  </si>
  <si>
    <t>31)</t>
  </si>
  <si>
    <t xml:space="preserve">Answer the question by appending code and comments to the script and running the script.  The grader will run your </t>
  </si>
  <si>
    <t xml:space="preserve">code in order.  To run only the lines you have recently entered, you can select them with your mouse and click on </t>
  </si>
  <si>
    <t>the "-&gt;Run" button at the top of the script page.</t>
  </si>
  <si>
    <t>32)</t>
  </si>
  <si>
    <t xml:space="preserve">Questions also call for interpretation and commentary.  Please insert your interpretation and commentary as </t>
  </si>
  <si>
    <t>comments in your script.  As a reminder, comments in R begin with a # and extend to the end of the line.</t>
  </si>
  <si>
    <t>33)</t>
  </si>
  <si>
    <t xml:space="preserve">Question reviewers will only rely on information contained in your script to grade your answer. They must be </t>
  </si>
  <si>
    <t xml:space="preserve">able to run that script to recreate your answer, so be sure that your script records every relevant action you </t>
  </si>
  <si>
    <t xml:space="preserve">have taken. If you execute lines at the console, be sure to copy them to the script if they are necessary for your </t>
  </si>
  <si>
    <t xml:space="preserve">code to run properly.  For example, if you create an object or a variable from the console and then reference </t>
  </si>
  <si>
    <t xml:space="preserve">that object or variable in your script, the script will not run later for the grader, since that object or variable will </t>
  </si>
  <si>
    <r>
      <t xml:space="preserve">never have been created.  </t>
    </r>
    <r>
      <rPr>
        <b/>
        <sz val="11"/>
        <color theme="1"/>
        <rFont val="Calibri"/>
        <family val="2"/>
        <scheme val="minor"/>
      </rPr>
      <t xml:space="preserve">Candidates are strongly encouraged to run their script top to bottom (preferably after </t>
    </r>
  </si>
  <si>
    <t>having cleared objects from the environment) to ensure that it will run as intended for the grader.</t>
  </si>
  <si>
    <t>34)</t>
  </si>
  <si>
    <t xml:space="preserve">When you have completed a question, or wish to switch to working on a different R question, use </t>
  </si>
  <si>
    <t xml:space="preserve">"File…Close Project".  You will be prompted to save changed to your script file.  You should do so.  You may also </t>
  </si>
  <si>
    <t>wish to use "File…Save As" (but do NOT change the filename) while working to save changes specifically to the script.</t>
  </si>
  <si>
    <t>35)</t>
  </si>
  <si>
    <t xml:space="preserve">The environment is set up so that only one RStudio session may be open at a time, so you must Close Project on </t>
  </si>
  <si>
    <t>one R question to work on a different one.</t>
  </si>
  <si>
    <t>CSPA Exam 3: Predictive Modeling - Methods and Techniques</t>
  </si>
  <si>
    <t>Candidates must sign below to confirm acknowledgement of the following:</t>
  </si>
  <si>
    <t xml:space="preserve">Candidates must not give or receive assistance of any kind during the examination.  </t>
  </si>
  <si>
    <t xml:space="preserve">Any cheating, any attempt to cheat, assisting others to cheat, or participating therein, or </t>
  </si>
  <si>
    <t xml:space="preserve">other improper conduct will result in the Casualty Actuarial Society and the Canadian </t>
  </si>
  <si>
    <t xml:space="preserve">Institute of Actuaries disqualifying the candidate's paper, and such other disciplinary action </t>
  </si>
  <si>
    <t>as may be deemed appropriate within the guidelines of the CAS Policy on Examination Discipline.</t>
  </si>
  <si>
    <t>Candidate Signature:</t>
  </si>
  <si>
    <t>(sign here by typing your full name)</t>
  </si>
  <si>
    <t>After your exam, please log on to the CAS website to complete the Exam Survey.</t>
  </si>
  <si>
    <t>The Syllabus &amp; Exam Committee values your feedback. Thank you.</t>
  </si>
  <si>
    <t>This tab will NOT be graded.</t>
  </si>
  <si>
    <t>This tab will NOT be graded</t>
  </si>
  <si>
    <t>Question</t>
  </si>
  <si>
    <t>Part</t>
  </si>
  <si>
    <t>Points</t>
  </si>
  <si>
    <t>Status</t>
  </si>
  <si>
    <t>MC Answer</t>
  </si>
  <si>
    <t>A</t>
  </si>
  <si>
    <t>B</t>
  </si>
  <si>
    <t>C</t>
  </si>
  <si>
    <t>R1</t>
  </si>
  <si>
    <t>R2</t>
  </si>
  <si>
    <t>R3</t>
  </si>
  <si>
    <t>R4</t>
  </si>
  <si>
    <t>Multiple Choice:</t>
  </si>
  <si>
    <t>Written Answer:</t>
  </si>
  <si>
    <t>R Questions:</t>
  </si>
  <si>
    <t>Total Points:</t>
  </si>
  <si>
    <t>Special Note for this Fall 2022 Practice Exam.</t>
  </si>
  <si>
    <t>The multiple choice questions (1 - 4) are mostly written in an old style.</t>
  </si>
  <si>
    <t>Some of these questions require you to select multiple statements that</t>
  </si>
  <si>
    <t>are correct.</t>
  </si>
  <si>
    <t>For example,</t>
  </si>
  <si>
    <t>Which of the following statements are correct:</t>
  </si>
  <si>
    <t>I.</t>
  </si>
  <si>
    <t>2 &gt; -5</t>
  </si>
  <si>
    <t>II.</t>
  </si>
  <si>
    <t>4 &gt; 5</t>
  </si>
  <si>
    <t>III.</t>
  </si>
  <si>
    <t>8 &gt; 3</t>
  </si>
  <si>
    <t>A.</t>
  </si>
  <si>
    <t>I and II are correct</t>
  </si>
  <si>
    <t>B.</t>
  </si>
  <si>
    <t>II and III are correct</t>
  </si>
  <si>
    <t>C.</t>
  </si>
  <si>
    <t>I and III are correct</t>
  </si>
  <si>
    <t>D.</t>
  </si>
  <si>
    <t>All statements are correct</t>
  </si>
  <si>
    <t>E.</t>
  </si>
  <si>
    <t>All statements are incorrect</t>
  </si>
  <si>
    <t>Answer:</t>
  </si>
  <si>
    <t>The current style for multiple choice questions is to</t>
  </si>
  <si>
    <t>have four alternatives only one of which is correct.</t>
  </si>
  <si>
    <t>Which of the following statements is correct:</t>
  </si>
  <si>
    <t>2 &gt; 5</t>
  </si>
  <si>
    <t>3 &gt; area of a circle of radius 1</t>
  </si>
  <si>
    <t>e^1 &gt; 2</t>
  </si>
  <si>
    <t>The square root of 2 is rational</t>
  </si>
  <si>
    <t>Only C is correct.</t>
  </si>
  <si>
    <t>Incomplete</t>
  </si>
  <si>
    <t>B02-MC-001</t>
  </si>
  <si>
    <r>
      <t>Consider a dataset with n observations.  The dependent variable is y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and the predictors are 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, 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, …, x</t>
    </r>
    <r>
      <rPr>
        <vertAlign val="subscript"/>
        <sz val="11"/>
        <color theme="1"/>
        <rFont val="Calibri"/>
        <family val="2"/>
      </rPr>
      <t>k</t>
    </r>
    <r>
      <rPr>
        <sz val="11"/>
        <color theme="1"/>
        <rFont val="Calibri"/>
        <family val="2"/>
      </rPr>
      <t xml:space="preserve">. </t>
    </r>
  </si>
  <si>
    <r>
      <t>We have fitted a linear regression of the form y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+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x</t>
    </r>
    <r>
      <rPr>
        <vertAlign val="subscript"/>
        <sz val="11"/>
        <color theme="1"/>
        <rFont val="Calibri"/>
        <family val="2"/>
      </rPr>
      <t>1i</t>
    </r>
    <r>
      <rPr>
        <sz val="11"/>
        <color theme="1"/>
        <rFont val="Calibri"/>
        <family val="2"/>
      </rPr>
      <t xml:space="preserve"> + … +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</rPr>
      <t>k</t>
    </r>
    <r>
      <rPr>
        <sz val="11"/>
        <color theme="1"/>
        <rFont val="Calibri"/>
        <family val="2"/>
      </rPr>
      <t xml:space="preserve"> x</t>
    </r>
    <r>
      <rPr>
        <vertAlign val="subscript"/>
        <sz val="11"/>
        <color theme="1"/>
        <rFont val="Calibri"/>
        <family val="2"/>
      </rPr>
      <t>ki</t>
    </r>
    <r>
      <rPr>
        <sz val="11"/>
        <color theme="1"/>
        <rFont val="Calibri"/>
        <family val="2"/>
      </rPr>
      <t xml:space="preserve"> +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</rPr>
      <t>.</t>
    </r>
  </si>
  <si>
    <t>Thinking about observations that may have a large influence on the regression coefficients consider the</t>
  </si>
  <si>
    <t>following statements:</t>
  </si>
  <si>
    <r>
      <t>The hat value, h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summarizes the potential influence of 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on all of the fitted values.</t>
    </r>
  </si>
  <si>
    <t xml:space="preserve">An outlier among Cook’s D statistic is an observation that exerts substantial influence on </t>
  </si>
  <si>
    <t>the regression coefficients.</t>
  </si>
  <si>
    <t>Studentized residuals follow a t-distribution with n + k – 2 degrees of freedom.</t>
  </si>
  <si>
    <t>Select the correct statements from the following choices:</t>
  </si>
  <si>
    <t>All statements (I, II, and III) are true</t>
  </si>
  <si>
    <t>Only I and II are true</t>
  </si>
  <si>
    <t>Only I and III are true</t>
  </si>
  <si>
    <t>Only II and III are true</t>
  </si>
  <si>
    <t>All statements (I, II, and III) are false</t>
  </si>
  <si>
    <t>C06-MC-001</t>
  </si>
  <si>
    <t>The following list of statements is relevant to regression and classification trees.</t>
  </si>
  <si>
    <t>Choose from the list which set of statements are true.</t>
  </si>
  <si>
    <t>A split in a classification tree cannot yield two terminal nodes that have the same predicted value.</t>
  </si>
  <si>
    <t xml:space="preserve">When building a classification tree the cross entropy is preferable to the Gini index when evaluating </t>
  </si>
  <si>
    <t>the quality of a particular split since it is more sensitive to node purity.</t>
  </si>
  <si>
    <t xml:space="preserve">When pruning a classification tree the classification error rate is preferable to the Gini index or </t>
  </si>
  <si>
    <t xml:space="preserve">the cross-entropy when evaluating the quality of a particular split if prediction accuracy of the </t>
  </si>
  <si>
    <t>final pruned tree is the goal.</t>
  </si>
  <si>
    <t>IV.</t>
  </si>
  <si>
    <t xml:space="preserve">For a classification tree the residual sum of squares should not be used as a criterion for </t>
  </si>
  <si>
    <t>making binary splits.</t>
  </si>
  <si>
    <t>V.</t>
  </si>
  <si>
    <t xml:space="preserve">We are often interested not only in the class prediction corresponding to a particular terminal </t>
  </si>
  <si>
    <t>node region, but also in the class proportions among the training observations that fall into that region.</t>
  </si>
  <si>
    <t>I, II, III, IV, V</t>
  </si>
  <si>
    <t>I, II</t>
  </si>
  <si>
    <t>I, II, III</t>
  </si>
  <si>
    <t>III, IV, V</t>
  </si>
  <si>
    <t>IV, V</t>
  </si>
  <si>
    <t>C02-MC-002</t>
  </si>
  <si>
    <t>Consider the following statements:</t>
  </si>
  <si>
    <t xml:space="preserve">      I. The process of evaluating a model’s performance is known as model assessment.</t>
  </si>
  <si>
    <t xml:space="preserve">     II. The process of selecting the proper level of flexibility for a model is known as model selection.</t>
  </si>
  <si>
    <t xml:space="preserve">    III. The bootstrap provides a measure of accuracy of a given statistical learning method.</t>
  </si>
  <si>
    <t>Determine which of the above statements are true.</t>
  </si>
  <si>
    <t>I, II only</t>
  </si>
  <si>
    <t>I, III only</t>
  </si>
  <si>
    <t>II, III only</t>
  </si>
  <si>
    <t>I, II and III</t>
  </si>
  <si>
    <t>None of the above</t>
  </si>
  <si>
    <t>C06-MC-002</t>
  </si>
  <si>
    <t xml:space="preserve">The following list of statements is relevant to regression and classification trees. </t>
  </si>
  <si>
    <t>Trees can be displayed graphically, and are easily interpreted even by a non-expert.</t>
  </si>
  <si>
    <t>Trees cannot easily handle qualitative predictors without the need to create dummy variables.</t>
  </si>
  <si>
    <t xml:space="preserve">Trees generally do not have the same level of predictive accuracy as other regression and </t>
  </si>
  <si>
    <t>classification approaches discussed in the syllabus.</t>
  </si>
  <si>
    <t xml:space="preserve">Trees may outperform classical approaches when there is a non-linear and complex relationship </t>
  </si>
  <si>
    <t xml:space="preserve">between the features and the response. </t>
  </si>
  <si>
    <t>I, II, IV</t>
  </si>
  <si>
    <t>I, III, IV</t>
  </si>
  <si>
    <t>II, III, IV</t>
  </si>
  <si>
    <t>III, IV</t>
  </si>
  <si>
    <t>B03-MC-003 Bootstrap</t>
  </si>
  <si>
    <t>This question has three parts. Answer each of them by selecting the appropriate choice.</t>
  </si>
  <si>
    <t>The phones data contains the number of annual phone calls in Belgium for the years 1950-1973.</t>
  </si>
  <si>
    <t xml:space="preserve">Its two variables are “calls” and “year”.  A linear regression is fit to the phones data.  </t>
  </si>
  <si>
    <t>Below is code used to assess the regression fit.</t>
  </si>
  <si>
    <t>fit = lm(calls~ year, data=phones)</t>
  </si>
  <si>
    <t>phones2 = data.frame(phones, fitted = fitted(fit), res = resid(fit))</t>
  </si>
  <si>
    <t>refit.fun = function(data, i) {</t>
  </si>
  <si>
    <t xml:space="preserve">  newdata = data</t>
  </si>
  <si>
    <t xml:space="preserve">  newdata$calls = newdata$fitted + newdata$res[i]</t>
  </si>
  <si>
    <t xml:space="preserve">  coef(update(fit, data = newdata))</t>
  </si>
  <si>
    <t>}</t>
  </si>
  <si>
    <t>set.seed(7)</t>
  </si>
  <si>
    <t>refit.boot = boot(phones2, refit.fun, R = 1000)</t>
  </si>
  <si>
    <t>refit.boot</t>
  </si>
  <si>
    <t>Answer for</t>
  </si>
  <si>
    <t>Part A.</t>
  </si>
  <si>
    <t>Which of the following tasks is performed by the above code?</t>
  </si>
  <si>
    <t>Part A:</t>
  </si>
  <si>
    <t>Model based bootstrapping of the linear model using resampled residuals.</t>
  </si>
  <si>
    <t xml:space="preserve">Statistical estimation of the accuracy of model coefficients, assuming a </t>
  </si>
  <si>
    <t>normal distribution for the errors.</t>
  </si>
  <si>
    <t xml:space="preserve">Bootstrap estimation of the accuracy of model by resampling records from </t>
  </si>
  <si>
    <t>the phones data and refitting the regression model.</t>
  </si>
  <si>
    <t xml:space="preserve">Bootstrap estimation of the accuracy of model by adding residuals from a </t>
  </si>
  <si>
    <t>parametric model fit to actual residuals to the model fit.</t>
  </si>
  <si>
    <t>Part B.</t>
  </si>
  <si>
    <t>Below is the output from the fitted model.</t>
  </si>
  <si>
    <t>Part B:</t>
  </si>
  <si>
    <t>Call:</t>
  </si>
  <si>
    <t>lm(formula = calls ~ year, data = phones)</t>
  </si>
  <si>
    <t>Residuals:</t>
  </si>
  <si>
    <t>Min</t>
  </si>
  <si>
    <t>1Q</t>
  </si>
  <si>
    <t>Median</t>
  </si>
  <si>
    <t>3Q</t>
  </si>
  <si>
    <t>Max</t>
  </si>
  <si>
    <t>Coefficients:</t>
  </si>
  <si>
    <t>Estimate</t>
  </si>
  <si>
    <t>Std. Error</t>
  </si>
  <si>
    <t>t-value</t>
  </si>
  <si>
    <t>Pr(&gt;|t|)</t>
  </si>
  <si>
    <t>(Intercept)</t>
  </si>
  <si>
    <t>*</t>
  </si>
  <si>
    <t>year</t>
  </si>
  <si>
    <t>**</t>
  </si>
  <si>
    <t>---</t>
  </si>
  <si>
    <t>Signif. codes:  0 ‘***’ 0.001 ‘**’ 0.01 ‘*’ 0.05 ‘.’ 0.1 ‘ ’ 1</t>
  </si>
  <si>
    <t>Residual standard error: 56.22 on 22 degrees of freedom</t>
  </si>
  <si>
    <t xml:space="preserve">Multiple R-squared:  0.2959, Adjusted R-squared:  0.2639 </t>
  </si>
  <si>
    <t>F-statistic: 9.247 on 1 and 22 DF,  p-value: 0.005998</t>
  </si>
  <si>
    <t>Which of the following is true of the output shown?</t>
  </si>
  <si>
    <t>Both the intercept and the coefficient of year are significant at the 1% level.</t>
  </si>
  <si>
    <t>The adjusted R-squared indicates that the model is a poor fit to the data.</t>
  </si>
  <si>
    <t>There are outlier records that affect the fit of the model.</t>
  </si>
  <si>
    <t xml:space="preserve">The estimates of the standard error for the coefficients assume that the </t>
  </si>
  <si>
    <t>residuals follow a normal distribution.</t>
  </si>
  <si>
    <t>Part C.</t>
  </si>
  <si>
    <t>Below is output from the bootstrap.  What does the output indicate?</t>
  </si>
  <si>
    <t>Part C:</t>
  </si>
  <si>
    <t>Bootstrap Statistics :</t>
  </si>
  <si>
    <t>original</t>
  </si>
  <si>
    <t>bias</t>
  </si>
  <si>
    <t>std. error</t>
  </si>
  <si>
    <t>t1*</t>
  </si>
  <si>
    <t>t2*</t>
  </si>
  <si>
    <t>The assumptions of the linear regression are supported by the output of the bootstrap.</t>
  </si>
  <si>
    <t>The coefficient of year is not statistically significant at the 5% level.</t>
  </si>
  <si>
    <t>The standard error of the coefficients is a little higher than those from the regression.</t>
  </si>
  <si>
    <t>The coefficient of year appears to have a statistically significant bias.</t>
  </si>
  <si>
    <t>B05-MC-001</t>
  </si>
  <si>
    <t xml:space="preserve">A third degree regression spline is to be fitted to some data. Judgement suggests using 5 knots </t>
  </si>
  <si>
    <t>to get a good approximation to the data.</t>
  </si>
  <si>
    <t>How many parameters do we need to estimate?</t>
  </si>
  <si>
    <t xml:space="preserve">You are using a Poisson GLM to evaluate the effect of a return-to-work program for reduction on </t>
  </si>
  <si>
    <t>workers compensation claim frequency. You are using the following code:</t>
  </si>
  <si>
    <t xml:space="preserve">my_model &lt;- glm(claims_post ~ 1 + territory + offset(claims_pre), </t>
  </si>
  <si>
    <t xml:space="preserve">                family = poisson(link = 'identity'))</t>
  </si>
  <si>
    <t xml:space="preserve">The variables claims_pre and claims_post denote, respectively, the claims before and after the </t>
  </si>
  <si>
    <t xml:space="preserve">introduction of the return-to-work program. </t>
  </si>
  <si>
    <t>Which of the following is true?</t>
  </si>
  <si>
    <t>Model predictions will show the estimated number of claims after the program</t>
  </si>
  <si>
    <t xml:space="preserve">Model predictions will show the estimated difference in the number of claims </t>
  </si>
  <si>
    <t>before and after the program</t>
  </si>
  <si>
    <t>Model predictions will show the estimated ratio of claims before and after the program</t>
  </si>
  <si>
    <t>Model predictions are not possible because we are not using the log link function</t>
  </si>
  <si>
    <t>B02-FB-001</t>
  </si>
  <si>
    <t>Consider an ordinary least squares regression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</si>
  <si>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"/>
        <family val="2"/>
        <scheme val="minor"/>
      </rPr>
      <t>1i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"/>
        <family val="2"/>
        <scheme val="minor"/>
      </rPr>
      <t>2i</t>
    </r>
    <r>
      <rPr>
        <sz val="11"/>
        <color theme="1"/>
        <rFont val="Calibri"/>
        <family val="2"/>
        <scheme val="minor"/>
      </rPr>
      <t xml:space="preserve"> + … +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"/>
        <family val="2"/>
        <scheme val="minor"/>
      </rPr>
      <t>ki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Symbol"/>
        <family val="1"/>
        <charset val="2"/>
      </rPr>
      <t>e</t>
    </r>
  </si>
  <si>
    <r>
      <t>with a training dataset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1i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2i</t>
    </r>
    <r>
      <rPr>
        <sz val="11"/>
        <color theme="1"/>
        <rFont val="Calibri"/>
        <family val="2"/>
        <scheme val="minor"/>
      </rPr>
      <t>, …, x</t>
    </r>
    <r>
      <rPr>
        <vertAlign val="subscript"/>
        <sz val="11"/>
        <color theme="1"/>
        <rFont val="Calibri"/>
        <family val="2"/>
        <scheme val="minor"/>
      </rPr>
      <t>ki</t>
    </r>
    <r>
      <rPr>
        <sz val="11"/>
        <color theme="1"/>
        <rFont val="Calibri"/>
        <family val="2"/>
        <scheme val="minor"/>
      </rPr>
      <t>) for i = 1, 2, …, n where 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the logarithm of the actual response variable.</t>
    </r>
  </si>
  <si>
    <t>Fill in the blanks to make the following statement true:</t>
  </si>
  <si>
    <r>
      <t xml:space="preserve">Using Type I errors equal to 5% and under the null hypothesis that 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= 0, the </t>
    </r>
  </si>
  <si>
    <r>
      <t>z-score (z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 has a ________ distribution, and hence a _______ (absolute) value</t>
    </r>
  </si>
  <si>
    <t>will lead to the acceptance of this null hypothesis.</t>
  </si>
  <si>
    <t>normal, large (equal or greater than 1.96)</t>
  </si>
  <si>
    <t>lognormal, small (less than 1.96%)</t>
  </si>
  <si>
    <t>t, small (less than 2)</t>
  </si>
  <si>
    <t>t, large (greater than or equal to 2)</t>
  </si>
  <si>
    <t>lognormal, large (greater than or equal to 1.96)</t>
  </si>
  <si>
    <t>A03-SA-001</t>
  </si>
  <si>
    <t>Suppose you are modeling a dataset where the response variable is a count variable.</t>
  </si>
  <si>
    <t>A)</t>
  </si>
  <si>
    <t>Briefly describe how to check for overdispersion.</t>
  </si>
  <si>
    <t>B)</t>
  </si>
  <si>
    <t>Describe how a quasi-Poisson model would address the issue of overdispersion.</t>
  </si>
  <si>
    <t>C)</t>
  </si>
  <si>
    <t xml:space="preserve">Assume a quasi-Poisson model has been fitted to the data.  Describe how the </t>
  </si>
  <si>
    <t>standard errors of the regression are impacted compared to a standard Poisson</t>
  </si>
  <si>
    <t>regression model.</t>
  </si>
  <si>
    <t>A07-LA-001</t>
  </si>
  <si>
    <t>You have fitted a quasi-Poisson model to a loss triangle data.</t>
  </si>
  <si>
    <t>Describe how you can conduct bootstrapping for this model.</t>
  </si>
  <si>
    <t>B03-LA-002</t>
  </si>
  <si>
    <t>This question consists of five parts.</t>
  </si>
  <si>
    <t>Part 1.</t>
  </si>
  <si>
    <t>Describe what is meant by “binary classification”.</t>
  </si>
  <si>
    <t>Part 2.</t>
  </si>
  <si>
    <t>Describe why is it not preferred to fit a binary response variable with a linear regression.</t>
  </si>
  <si>
    <t>Part 3.</t>
  </si>
  <si>
    <t>Describe the “odds ratio” and its relationship to logistic regression.</t>
  </si>
  <si>
    <t>Part 4.</t>
  </si>
  <si>
    <t xml:space="preserve">The figure below shows the results of a logistic regression model that predicts the odds of survival </t>
  </si>
  <si>
    <t>for passengers on the Titanic.</t>
  </si>
  <si>
    <r>
      <rPr>
        <b/>
        <sz val="11"/>
        <color rgb="FF000000"/>
        <rFont val="Calibri"/>
      </rPr>
      <t xml:space="preserve">Survived </t>
    </r>
    <r>
      <rPr>
        <sz val="11"/>
        <color rgb="FF000000"/>
        <rFont val="Calibri"/>
      </rPr>
      <t>- 1 = Yes, 0 = No</t>
    </r>
  </si>
  <si>
    <r>
      <rPr>
        <b/>
        <sz val="11"/>
        <color theme="1"/>
        <rFont val="Calibri"/>
        <family val="2"/>
        <scheme val="minor"/>
      </rPr>
      <t>Pclass</t>
    </r>
    <r>
      <rPr>
        <sz val="11"/>
        <color theme="1"/>
        <rFont val="Calibri"/>
        <family val="2"/>
        <scheme val="minor"/>
      </rPr>
      <t xml:space="preserve">  - describes the passenger class.  Categorical variable with 3 levels.</t>
    </r>
  </si>
  <si>
    <r>
      <rPr>
        <b/>
        <sz val="11"/>
        <color theme="1"/>
        <rFont val="Calibri"/>
        <family val="2"/>
        <scheme val="minor"/>
      </rPr>
      <t>Sex</t>
    </r>
    <r>
      <rPr>
        <sz val="11"/>
        <color theme="1"/>
        <rFont val="Calibri"/>
        <family val="2"/>
        <scheme val="minor"/>
      </rPr>
      <t xml:space="preserve"> – gender of the passenger.</t>
    </r>
  </si>
  <si>
    <r>
      <rPr>
        <b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 xml:space="preserve"> – age of passenger</t>
    </r>
  </si>
  <si>
    <r>
      <rPr>
        <b/>
        <sz val="11"/>
        <color theme="1"/>
        <rFont val="Calibri"/>
        <family val="2"/>
        <scheme val="minor"/>
      </rPr>
      <t>SibSp</t>
    </r>
    <r>
      <rPr>
        <sz val="11"/>
        <color theme="1"/>
        <rFont val="Calibri"/>
        <family val="2"/>
        <scheme val="minor"/>
      </rPr>
      <t xml:space="preserve"> – number of siblings/spouses aboard</t>
    </r>
  </si>
  <si>
    <r>
      <rPr>
        <b/>
        <sz val="11"/>
        <color theme="1"/>
        <rFont val="Calibri"/>
        <family val="2"/>
        <scheme val="minor"/>
      </rPr>
      <t>Parch</t>
    </r>
    <r>
      <rPr>
        <sz val="11"/>
        <color theme="1"/>
        <rFont val="Calibri"/>
        <family val="2"/>
        <scheme val="minor"/>
      </rPr>
      <t xml:space="preserve"> – number of parents/children aboard</t>
    </r>
  </si>
  <si>
    <r>
      <rPr>
        <b/>
        <sz val="11"/>
        <color theme="1"/>
        <rFont val="Calibri"/>
        <family val="2"/>
        <scheme val="minor"/>
      </rPr>
      <t>Fare</t>
    </r>
    <r>
      <rPr>
        <sz val="11"/>
        <color theme="1"/>
        <rFont val="Calibri"/>
        <family val="2"/>
        <scheme val="minor"/>
      </rPr>
      <t xml:space="preserve"> – passenger fare in British Pounds</t>
    </r>
  </si>
  <si>
    <r>
      <rPr>
        <b/>
        <sz val="11"/>
        <color theme="1"/>
        <rFont val="Calibri"/>
        <family val="2"/>
        <scheme val="minor"/>
      </rPr>
      <t>Embarked</t>
    </r>
    <r>
      <rPr>
        <sz val="11"/>
        <color theme="1"/>
        <rFont val="Calibri"/>
        <family val="2"/>
        <scheme val="minor"/>
      </rPr>
      <t xml:space="preserve"> – Port of Embarkation (C = Cherbourg, Q=Queenstown, S=Southampton)</t>
    </r>
  </si>
  <si>
    <t>Compare the odds of survival for female passengers compared to male passengers.</t>
  </si>
  <si>
    <t>Part 5.</t>
  </si>
  <si>
    <t>Using the logistic model above, determine the predicted survival probability for a Titanic passenger</t>
  </si>
  <si>
    <t xml:space="preserve"> with the following characteristics:</t>
  </si>
  <si>
    <t>Variable</t>
  </si>
  <si>
    <t>Value</t>
  </si>
  <si>
    <t>PClass</t>
  </si>
  <si>
    <t>Sex</t>
  </si>
  <si>
    <t>Male (base level)</t>
  </si>
  <si>
    <t>Age</t>
  </si>
  <si>
    <t>SibSp</t>
  </si>
  <si>
    <t>Parch</t>
  </si>
  <si>
    <t>Fare</t>
  </si>
  <si>
    <t>Embarked</t>
  </si>
  <si>
    <t>S</t>
  </si>
  <si>
    <t>A06-SA-001</t>
  </si>
  <si>
    <t>Fill in the blanks:</t>
  </si>
  <si>
    <t xml:space="preserve"> A Tweedie distribution is in the __(1)__ family, and it satisfies var(Y ) = ϕ[E(Y )]^p</t>
  </si>
  <si>
    <t>If p = 0 the variance function is constant, a ___(2)___ distribution</t>
  </si>
  <si>
    <t>If p = 1 the variance function is linear, a ___(3)___ distribution</t>
  </si>
  <si>
    <t>If p = 2 the variance function is quadratic, a ___(4)___ distribution</t>
  </si>
  <si>
    <t>C01-SA-007</t>
  </si>
  <si>
    <t xml:space="preserve">Briefly explain how the validation set approach, k-fold cross validation, and </t>
  </si>
  <si>
    <t>leave-one-out cross-validation are related to each other.</t>
  </si>
  <si>
    <t>C03-SA-008</t>
  </si>
  <si>
    <t xml:space="preserve">List and briefly describe two sampling methods that can be used to overcome poor performance </t>
  </si>
  <si>
    <t>from a classification algorithm due to an unbalanced data set.</t>
  </si>
  <si>
    <t xml:space="preserve">For each of the sampling methods listed in your answer to Part A, briefly describe a drawback </t>
  </si>
  <si>
    <t>of the method.</t>
  </si>
  <si>
    <t>C04-SA-002</t>
  </si>
  <si>
    <t xml:space="preserve">Briefly explain why modelers, using ordinary least squares in fitting the whole model, </t>
  </si>
  <si>
    <t>are usually not satisfied with prediction accuracy and interpretation.</t>
  </si>
  <si>
    <t>C05-SA-001</t>
  </si>
  <si>
    <t xml:space="preserve">Briefly state why when using polynomial regression, modelers typically keep </t>
  </si>
  <si>
    <t>the degree of their polynomials less than or equal to 4.</t>
  </si>
  <si>
    <t>C07-SA-004</t>
  </si>
  <si>
    <t xml:space="preserve">Briefly explain the procedure known as “bagging” in tree-based regression and give </t>
  </si>
  <si>
    <t>an argument as to why “bagging” reduces the variance of the predictions.</t>
  </si>
  <si>
    <t>C08-SA-002</t>
  </si>
  <si>
    <t xml:space="preserve">In the context of supervised and unsupervised learning: </t>
  </si>
  <si>
    <t xml:space="preserve">Briefly describe two differences between unsupervised learning and supervised learning. </t>
  </si>
  <si>
    <t xml:space="preserve">Give two situations in which unsupervised learning would be preferred to supervised learning. </t>
  </si>
  <si>
    <t>Give two situations in which supervised learning would be preferred to unsupervised learning.</t>
  </si>
  <si>
    <t>A05-SA-001</t>
  </si>
  <si>
    <t>When we fit a linear regression model, please</t>
  </si>
  <si>
    <t xml:space="preserve">a) Describe the steps required to perform best subset selection. </t>
  </si>
  <si>
    <t>b) Describe one advantage best subset selection provides over other variable selection approaches.</t>
  </si>
  <si>
    <t>c) Describe one disadvantage best subset selection has compared to other variable selection approaches.</t>
  </si>
  <si>
    <t>C01-SA-001</t>
  </si>
  <si>
    <t>Consider the validation set approach for  measuring test errors in model validation.</t>
  </si>
  <si>
    <t>Briefly describe one advantage  and one disadvantage of this approach.</t>
  </si>
  <si>
    <t>C03-SA-006</t>
  </si>
  <si>
    <t>A binary classifier has been fitted to a dataset and the following confusion matrix has been</t>
  </si>
  <si>
    <t>calculated based on a holdout dataset.</t>
  </si>
  <si>
    <t>Predicted Class</t>
  </si>
  <si>
    <t>Positive</t>
  </si>
  <si>
    <t>Negative</t>
  </si>
  <si>
    <t>Actual
Class</t>
  </si>
  <si>
    <t>Based on this confusion matrix, calculate the following metrics:</t>
  </si>
  <si>
    <t>(a)</t>
  </si>
  <si>
    <t>Accuracy</t>
  </si>
  <si>
    <t>(b)</t>
  </si>
  <si>
    <t>Precision</t>
  </si>
  <si>
    <t>(c)</t>
  </si>
  <si>
    <t>Sensitivity</t>
  </si>
  <si>
    <t>(d)</t>
  </si>
  <si>
    <t>Specificity</t>
  </si>
  <si>
    <t>C07-SA-003</t>
  </si>
  <si>
    <t xml:space="preserve">In the context of single decision trees, briefly explain what it means to say </t>
  </si>
  <si>
    <t>that they (single trees) suffer from high variance.</t>
  </si>
  <si>
    <t>C08-SA-001</t>
  </si>
  <si>
    <t>Consider the following dendrogram built using hierarchical clustering with complete linkage.</t>
  </si>
  <si>
    <t>Determine how many clusters you would choose for this data, and justify your answer.</t>
  </si>
  <si>
    <t>A01-SA-001</t>
  </si>
  <si>
    <t>Assume you have entered the following command in R:</t>
  </si>
  <si>
    <t>x &lt;- rnorm(100)</t>
  </si>
  <si>
    <t>Describe what output you expect to see from running the command below, in qualitative terms.</t>
  </si>
  <si>
    <t>There is no need to provide any actual numbers. Simply talk about what the output will demonstrate.</t>
  </si>
  <si>
    <t>summary(x)</t>
  </si>
  <si>
    <t>A02-SA-001</t>
  </si>
  <si>
    <t xml:space="preserve">A. In fitting a linear model, the columns of the design matrix X may not be of full rank.  </t>
  </si>
  <si>
    <t>Explain, via an example, why this could occur in practice.</t>
  </si>
  <si>
    <t>B. Describe how you would address this situation.</t>
  </si>
  <si>
    <t>COMPLETE 3 OF THE 4 R QUESTIONS AND MARK THEM "FINISHED" AND LEAVE THE OTHERS AS "INCOMPLETE".</t>
  </si>
  <si>
    <t>ANSWER THE QUESTION IN THE RSTUDIO PROJECT.  ANY DATASETS NEEDED FOR THE QUESTION WILL BE AVAILABLE</t>
  </si>
  <si>
    <t>IN THE RSTUDIO PROJECT.</t>
  </si>
  <si>
    <r>
      <t xml:space="preserve">The data set </t>
    </r>
    <r>
      <rPr>
        <b/>
        <sz val="11"/>
        <color theme="1"/>
        <rFont val="Calibri"/>
        <family val="2"/>
        <scheme val="minor"/>
      </rPr>
      <t>MotorcycleData2</t>
    </r>
    <r>
      <rPr>
        <sz val="11"/>
        <color theme="1"/>
        <rFont val="Calibri"/>
        <family val="2"/>
        <scheme val="minor"/>
      </rPr>
      <t xml:space="preserve"> has the following predictor variables:</t>
    </r>
  </si>
  <si>
    <t xml:space="preserve">Age, gender, zone (i.e., geographic territory), engine.class, car.age, </t>
  </si>
  <si>
    <t xml:space="preserve">bonus.class (experience rating class reflecting history of accidents), </t>
  </si>
  <si>
    <t>policy.duration, CreditScore (the policyholder’s insurance company assigned credit score).</t>
  </si>
  <si>
    <t xml:space="preserve">It has the following possible dependent variables: claims (number of claims for the policy), </t>
  </si>
  <si>
    <t>losses (total losses for the policy),</t>
  </si>
  <si>
    <t>and Claim Indicator (a binary variable indicating whether the policy has had at least one claim).</t>
  </si>
  <si>
    <t>Produce descriptive statistics of losses</t>
  </si>
  <si>
    <t>What proportion of policyholders in the data have a claim?</t>
  </si>
  <si>
    <t>Using the random seed  of 2, create a training and test sample, using 50% of the data for each.</t>
  </si>
  <si>
    <t>Part D.</t>
  </si>
  <si>
    <t xml:space="preserve">Using the training sample, Fit a tree to the dependent variable claims using the predictor </t>
  </si>
  <si>
    <t xml:space="preserve">variables, but excluding the other dependent variables. Set the minimum deviance parameter to </t>
  </si>
  <si>
    <t>0.005 using mindev =0.005 in your tree function. Print output from tree fit.</t>
  </si>
  <si>
    <t>Part E.</t>
  </si>
  <si>
    <t>Plot the tree and comment on the plot</t>
  </si>
  <si>
    <t>Part F.</t>
  </si>
  <si>
    <t xml:space="preserve">Use set.seed(100007) and the cv.tree function to determine the best pruned tree, </t>
  </si>
  <si>
    <t>then produce the pruned tree.</t>
  </si>
  <si>
    <t>Your dataset contains 10,000 observations of a binary response variable and six predictor variables.  The data is</t>
  </si>
  <si>
    <t>split into a training and test sets with an 80/20 split.</t>
  </si>
  <si>
    <t>Fit the training data with a generalized linear model with binomial family and logit link function.</t>
  </si>
  <si>
    <t>a)</t>
  </si>
  <si>
    <t>Use the model to make predictions for the test set.</t>
  </si>
  <si>
    <t>b)</t>
  </si>
  <si>
    <t>How many observations in the test set were predicted correctly?</t>
  </si>
  <si>
    <t>c)</t>
  </si>
  <si>
    <t>What is the accuracy of the model when applied to the test set?</t>
  </si>
  <si>
    <t xml:space="preserve">Fit the data with a k-nearest neighbour classification model, with number of nearest neighbors equal to 3. </t>
  </si>
  <si>
    <t xml:space="preserve"> Before constructing the model, run set.seed(1).</t>
  </si>
  <si>
    <t xml:space="preserve">            for the knn function, make sure class variable is in matrix, with code such as "train.class=as.matrix(train$Y)</t>
  </si>
  <si>
    <t>Based on the results above, which of the two models would you recommend?  Why?</t>
  </si>
  <si>
    <t xml:space="preserve">This question will use data about the incidence of coronary heart disease in South Africa.  Code to read </t>
  </si>
  <si>
    <t xml:space="preserve">in data is given in the RStudio project.  The data files are located in the RStudio project.  </t>
  </si>
  <si>
    <t>The response variable is ‘chd’.  Information about other variables may be found in the file:  “SAheart.info.txt”</t>
  </si>
  <si>
    <t xml:space="preserve">Before answering the questions, split the “SAheart” data into training and hold out datasets.  </t>
  </si>
  <si>
    <r>
      <t xml:space="preserve">Use the first 375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 xml:space="preserve"> for the training dataset and the remaining rows as hold out.  </t>
    </r>
  </si>
  <si>
    <t>NOTE THAT RECORD NUMBER 262 DOES NOT EXIST IN THE DATA.</t>
  </si>
  <si>
    <t xml:space="preserve">Using linear discriminant analysis on the training dataset, construct a model to predict whether </t>
  </si>
  <si>
    <t>an individual has coronary heart disease.  Produce summary output for the model.</t>
  </si>
  <si>
    <t>Using the model created in Part A produce a prediction for each record and plot the prediction on</t>
  </si>
  <si>
    <t>a histogram by the values of ‘chd’.</t>
  </si>
  <si>
    <t xml:space="preserve">Score the hold out data set using the model in Part A.  Create a confusion matrix and determine </t>
  </si>
  <si>
    <t>the sensitivity and specificity of the model.</t>
  </si>
  <si>
    <t>The Singapore general liability dataset (sgautoBI9301) contains incremental payments from</t>
  </si>
  <si>
    <t>a portfolio of automobile policies for a Singapore property and casualty (general) insurer</t>
  </si>
  <si>
    <t>for the years 1993-2001.  Payments, deflated for inflation, are for third party injury from</t>
  </si>
  <si>
    <t>comprehensive insurance policies.</t>
  </si>
  <si>
    <t>Source: http://cas.uqam.ca/pub/web/CASdatasets-manual.pdf</t>
  </si>
  <si>
    <t>Create a triangle of cumulative claims.</t>
  </si>
  <si>
    <t>Assume there is no further development after year 9.</t>
  </si>
  <si>
    <t>Compute the age-to-age link ratios for the Chain Ladder method.</t>
  </si>
  <si>
    <t>Calculate the ultimate loss cost using the estimated Chain Ladder age-to-age factors.</t>
  </si>
  <si>
    <t>Comment on the why the first age-to-age development factor is highly leveraged.</t>
  </si>
  <si>
    <t>Suppose the expected loss cost for the 2001 origin year is 1,500,000.</t>
  </si>
  <si>
    <t>What is the BF Method estimate of the ultimate loss cost?</t>
  </si>
  <si>
    <t>By comparing the BF method ultimate loss cost for 2001 to that of the Chain Ladder,</t>
  </si>
  <si>
    <t>comment on which method the user should select and why.</t>
  </si>
  <si>
    <t>E</t>
  </si>
  <si>
    <t>D</t>
  </si>
  <si>
    <t>A,E</t>
  </si>
  <si>
    <t>You can fit a Poisson GLM and then analyze the variance of the coefficients relative to the coefficient estimate</t>
  </si>
  <si>
    <t>Want it to be close to one</t>
  </si>
  <si>
    <t>A quasi-poisson has a parameter, phi, which can be multiplied to the variance</t>
  </si>
  <si>
    <t>They are increased</t>
  </si>
  <si>
    <t>Bootstrapping can be performed by resampling data from the loss triangle and fitting the data based off of these samples</t>
  </si>
  <si>
    <t>You are estimated a 1/0 indicator</t>
  </si>
  <si>
    <t>Linear regression will have predictions outside of this range (which does not make sense)</t>
  </si>
  <si>
    <t>Odds ratio = p / (1 - p)</t>
  </si>
  <si>
    <t>In a logistic regression the link function is the log odds i.e. log(p / (1-p))</t>
  </si>
  <si>
    <t>D)</t>
  </si>
  <si>
    <t>times more likely to survive</t>
  </si>
  <si>
    <t>E)</t>
  </si>
  <si>
    <t>p / (1 - p)</t>
  </si>
  <si>
    <t>p</t>
  </si>
  <si>
    <t>exponential</t>
  </si>
  <si>
    <t>normal</t>
  </si>
  <si>
    <t>poisson</t>
  </si>
  <si>
    <t>gamma</t>
  </si>
  <si>
    <t xml:space="preserve">validation set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</si>
</sst>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\(0\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0" fontId="11" fillId="0" borderId="0"/>
    <xf numFmtId="165" fontId="9" fillId="0" borderId="0" applyFont="0" applyFill="0" applyBorder="0" applyAlignment="0" applyProtection="0"/>
  </cellStyleXfs>
  <cellXfs count="84">
    <xf numFmtId="0" fontId="0" fillId="0" borderId="0" xfId="0"/>
    <xf numFmtId="17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7" xfId="0" applyFont="1" applyBorder="1"/>
    <xf numFmtId="0" fontId="0" fillId="0" borderId="10" xfId="0" applyBorder="1"/>
    <xf numFmtId="0" fontId="0" fillId="0" borderId="0" xfId="0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8" xfId="0" applyFill="1" applyBorder="1"/>
    <xf numFmtId="0" fontId="12" fillId="2" borderId="8" xfId="0" applyFont="1" applyFill="1" applyBorder="1"/>
    <xf numFmtId="0" fontId="0" fillId="2" borderId="9" xfId="0" applyFill="1" applyBorder="1"/>
    <xf numFmtId="0" fontId="8" fillId="2" borderId="10" xfId="0" applyFont="1" applyFill="1" applyBorder="1" applyAlignment="1">
      <alignment horizontal="center"/>
    </xf>
    <xf numFmtId="0" fontId="0" fillId="2" borderId="0" xfId="0" applyFill="1"/>
    <xf numFmtId="0" fontId="0" fillId="2" borderId="11" xfId="0" applyFill="1" applyBorder="1"/>
    <xf numFmtId="0" fontId="6" fillId="2" borderId="10" xfId="0" applyFont="1" applyFill="1" applyBorder="1" applyAlignment="1">
      <alignment horizontal="center"/>
    </xf>
    <xf numFmtId="0" fontId="0" fillId="2" borderId="10" xfId="0" applyFill="1" applyBorder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4" fillId="2" borderId="0" xfId="0" applyFont="1" applyFill="1" applyAlignment="1">
      <alignment horizontal="left" vertical="center" indent="7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horizontal="right"/>
    </xf>
    <xf numFmtId="0" fontId="6" fillId="2" borderId="10" xfId="0" applyFont="1" applyFill="1" applyBorder="1"/>
    <xf numFmtId="164" fontId="0" fillId="2" borderId="0" xfId="1" applyNumberFormat="1" applyFont="1" applyFill="1" applyBorder="1"/>
    <xf numFmtId="164" fontId="0" fillId="2" borderId="0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quotePrefix="1" applyFill="1" applyAlignment="1">
      <alignment horizontal="left"/>
    </xf>
    <xf numFmtId="0" fontId="0" fillId="0" borderId="0" xfId="0" applyAlignment="1">
      <alignment horizontal="right"/>
    </xf>
    <xf numFmtId="164" fontId="0" fillId="2" borderId="0" xfId="1" applyNumberFormat="1" applyFont="1" applyFill="1" applyBorder="1" applyAlignment="1"/>
    <xf numFmtId="0" fontId="10" fillId="2" borderId="0" xfId="0" applyFont="1" applyFill="1"/>
    <xf numFmtId="0" fontId="14" fillId="2" borderId="0" xfId="0" applyFont="1" applyFill="1"/>
    <xf numFmtId="164" fontId="0" fillId="2" borderId="0" xfId="3" applyNumberFormat="1" applyFont="1" applyFill="1" applyBorder="1"/>
    <xf numFmtId="164" fontId="0" fillId="2" borderId="0" xfId="3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/>
    <xf numFmtId="0" fontId="0" fillId="2" borderId="20" xfId="0" applyFill="1" applyBorder="1"/>
    <xf numFmtId="0" fontId="8" fillId="2" borderId="2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3" xfId="0" applyFill="1" applyBorder="1" applyAlignment="1">
      <alignment horizontal="right"/>
    </xf>
    <xf numFmtId="0" fontId="6" fillId="2" borderId="0" xfId="0" applyFont="1" applyFill="1"/>
    <xf numFmtId="0" fontId="15" fillId="2" borderId="0" xfId="0" applyFont="1" applyFill="1" applyAlignment="1">
      <alignment horizontal="left"/>
    </xf>
    <xf numFmtId="0" fontId="13" fillId="5" borderId="0" xfId="2" applyFont="1" applyFill="1" applyAlignment="1">
      <alignment horizontal="left" vertical="center"/>
    </xf>
    <xf numFmtId="0" fontId="0" fillId="2" borderId="13" xfId="0" quotePrefix="1" applyFill="1" applyBorder="1" applyAlignment="1">
      <alignment horizontal="left"/>
    </xf>
    <xf numFmtId="166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center"/>
    </xf>
    <xf numFmtId="0" fontId="16" fillId="0" borderId="0" xfId="0" applyFont="1"/>
    <xf numFmtId="0" fontId="17" fillId="2" borderId="0" xfId="0" applyFont="1" applyFill="1"/>
    <xf numFmtId="0" fontId="13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/>
  </cellXfs>
  <cellStyles count="4">
    <cellStyle name="Comma" xfId="1" builtinId="3"/>
    <cellStyle name="Comma 2" xfId="3" xr:uid="{D56C910B-5B34-4FB5-8CC7-659CFD284E31}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15</xdr:row>
      <xdr:rowOff>19050</xdr:rowOff>
    </xdr:from>
    <xdr:to>
      <xdr:col>9</xdr:col>
      <xdr:colOff>539750</xdr:colOff>
      <xdr:row>32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50" y="2781300"/>
          <a:ext cx="4724400" cy="327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476250</xdr:colOff>
      <xdr:row>30</xdr:row>
      <xdr:rowOff>99483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84115-6138-47DD-AE15-18F04D7E5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00"/>
          <a:ext cx="5486400" cy="451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134"/>
  <sheetViews>
    <sheetView showGridLines="0" workbookViewId="0">
      <selection activeCell="A2" sqref="A2"/>
    </sheetView>
  </sheetViews>
  <sheetFormatPr defaultRowHeight="15" x14ac:dyDescent="0.25"/>
  <cols>
    <col min="1" max="1" width="3.7109375" customWidth="1"/>
  </cols>
  <sheetData>
    <row r="1" spans="1:2" ht="18.75" x14ac:dyDescent="0.3">
      <c r="A1" s="4" t="s">
        <v>0</v>
      </c>
    </row>
    <row r="2" spans="1:2" ht="18.75" x14ac:dyDescent="0.3">
      <c r="A2" s="4" t="s">
        <v>1</v>
      </c>
    </row>
    <row r="3" spans="1:2" x14ac:dyDescent="0.25">
      <c r="A3" s="3" t="s">
        <v>2</v>
      </c>
    </row>
    <row r="4" spans="1:2" x14ac:dyDescent="0.25">
      <c r="A4" s="3" t="s">
        <v>3</v>
      </c>
    </row>
    <row r="6" spans="1:2" x14ac:dyDescent="0.25">
      <c r="A6" s="2" t="s">
        <v>4</v>
      </c>
    </row>
    <row r="7" spans="1:2" x14ac:dyDescent="0.25">
      <c r="A7" t="s">
        <v>5</v>
      </c>
      <c r="B7" t="s">
        <v>6</v>
      </c>
    </row>
    <row r="8" spans="1:2" ht="3" customHeight="1" x14ac:dyDescent="0.25"/>
    <row r="9" spans="1:2" x14ac:dyDescent="0.25">
      <c r="A9" t="s">
        <v>7</v>
      </c>
      <c r="B9" t="s">
        <v>8</v>
      </c>
    </row>
    <row r="10" spans="1:2" ht="3" customHeight="1" x14ac:dyDescent="0.25"/>
    <row r="11" spans="1:2" x14ac:dyDescent="0.25">
      <c r="B11" t="s">
        <v>9</v>
      </c>
    </row>
    <row r="12" spans="1:2" x14ac:dyDescent="0.25">
      <c r="A12" t="s">
        <v>10</v>
      </c>
      <c r="B12" t="s">
        <v>11</v>
      </c>
    </row>
    <row r="13" spans="1:2" ht="3" customHeight="1" x14ac:dyDescent="0.25"/>
    <row r="14" spans="1:2" x14ac:dyDescent="0.25">
      <c r="B14" t="s">
        <v>9</v>
      </c>
    </row>
    <row r="15" spans="1:2" x14ac:dyDescent="0.25">
      <c r="A15" t="s">
        <v>12</v>
      </c>
      <c r="B15" t="s">
        <v>13</v>
      </c>
    </row>
    <row r="16" spans="1:2" x14ac:dyDescent="0.25">
      <c r="B16" t="s">
        <v>14</v>
      </c>
    </row>
    <row r="17" spans="1:2" ht="3" customHeight="1" x14ac:dyDescent="0.25"/>
    <row r="18" spans="1:2" x14ac:dyDescent="0.25">
      <c r="A18" t="s">
        <v>15</v>
      </c>
      <c r="B18" t="s">
        <v>16</v>
      </c>
    </row>
    <row r="19" spans="1:2" ht="3" customHeight="1" x14ac:dyDescent="0.25"/>
    <row r="20" spans="1:2" x14ac:dyDescent="0.25">
      <c r="A20" t="s">
        <v>17</v>
      </c>
      <c r="B20" t="s">
        <v>18</v>
      </c>
    </row>
    <row r="21" spans="1:2" x14ac:dyDescent="0.25">
      <c r="B21" t="s">
        <v>19</v>
      </c>
    </row>
    <row r="22" spans="1:2" x14ac:dyDescent="0.25"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7" spans="1:2" x14ac:dyDescent="0.25">
      <c r="A27" s="2" t="s">
        <v>24</v>
      </c>
    </row>
    <row r="28" spans="1:2" ht="3" customHeight="1" x14ac:dyDescent="0.25">
      <c r="A28" s="2"/>
    </row>
    <row r="29" spans="1:2" x14ac:dyDescent="0.25">
      <c r="A29" t="s">
        <v>25</v>
      </c>
      <c r="B29" t="s">
        <v>26</v>
      </c>
    </row>
    <row r="30" spans="1:2" x14ac:dyDescent="0.25">
      <c r="B30" t="s">
        <v>27</v>
      </c>
    </row>
    <row r="31" spans="1:2" ht="3" customHeight="1" x14ac:dyDescent="0.25"/>
    <row r="32" spans="1:2" x14ac:dyDescent="0.25">
      <c r="A32" t="s">
        <v>28</v>
      </c>
      <c r="B32" t="s">
        <v>29</v>
      </c>
    </row>
    <row r="33" spans="1:2" x14ac:dyDescent="0.25">
      <c r="B33" t="s">
        <v>30</v>
      </c>
    </row>
    <row r="34" spans="1:2" x14ac:dyDescent="0.25">
      <c r="B34" t="s">
        <v>31</v>
      </c>
    </row>
    <row r="35" spans="1:2" x14ac:dyDescent="0.25">
      <c r="B35" s="2" t="s">
        <v>32</v>
      </c>
    </row>
    <row r="36" spans="1:2" ht="3" customHeight="1" x14ac:dyDescent="0.25"/>
    <row r="37" spans="1:2" x14ac:dyDescent="0.25">
      <c r="A37" t="s">
        <v>33</v>
      </c>
      <c r="B37" t="s">
        <v>34</v>
      </c>
    </row>
    <row r="38" spans="1:2" x14ac:dyDescent="0.25">
      <c r="B38" t="s">
        <v>35</v>
      </c>
    </row>
    <row r="39" spans="1:2" x14ac:dyDescent="0.25">
      <c r="B39" t="s">
        <v>36</v>
      </c>
    </row>
    <row r="40" spans="1:2" ht="3" customHeight="1" x14ac:dyDescent="0.25"/>
    <row r="41" spans="1:2" x14ac:dyDescent="0.25">
      <c r="A41" t="s">
        <v>37</v>
      </c>
      <c r="B41" t="s">
        <v>38</v>
      </c>
    </row>
    <row r="42" spans="1:2" x14ac:dyDescent="0.25">
      <c r="B42" t="s">
        <v>39</v>
      </c>
    </row>
    <row r="43" spans="1:2" ht="3" customHeight="1" x14ac:dyDescent="0.25"/>
    <row r="44" spans="1:2" x14ac:dyDescent="0.25">
      <c r="A44" t="s">
        <v>40</v>
      </c>
      <c r="B44" t="s">
        <v>41</v>
      </c>
    </row>
    <row r="45" spans="1:2" x14ac:dyDescent="0.25">
      <c r="B45" t="s">
        <v>42</v>
      </c>
    </row>
    <row r="46" spans="1:2" x14ac:dyDescent="0.25">
      <c r="B46" t="s">
        <v>43</v>
      </c>
    </row>
    <row r="47" spans="1:2" ht="3" customHeight="1" x14ac:dyDescent="0.25"/>
    <row r="48" spans="1:2" x14ac:dyDescent="0.25">
      <c r="A48" t="s">
        <v>44</v>
      </c>
      <c r="B48" t="s">
        <v>45</v>
      </c>
    </row>
    <row r="49" spans="1:2" x14ac:dyDescent="0.25">
      <c r="B49" t="s">
        <v>46</v>
      </c>
    </row>
    <row r="50" spans="1:2" ht="3" customHeight="1" x14ac:dyDescent="0.25"/>
    <row r="51" spans="1:2" x14ac:dyDescent="0.25">
      <c r="A51" t="s">
        <v>47</v>
      </c>
      <c r="B51" t="s">
        <v>48</v>
      </c>
    </row>
    <row r="52" spans="1:2" x14ac:dyDescent="0.25">
      <c r="B52" t="s">
        <v>49</v>
      </c>
    </row>
    <row r="53" spans="1:2" ht="3" customHeight="1" x14ac:dyDescent="0.25"/>
    <row r="54" spans="1:2" x14ac:dyDescent="0.25">
      <c r="A54" t="s">
        <v>50</v>
      </c>
      <c r="B54" t="s">
        <v>51</v>
      </c>
    </row>
    <row r="55" spans="1:2" x14ac:dyDescent="0.25">
      <c r="B55" t="s">
        <v>52</v>
      </c>
    </row>
    <row r="56" spans="1:2" ht="3" customHeight="1" x14ac:dyDescent="0.25"/>
    <row r="57" spans="1:2" x14ac:dyDescent="0.25">
      <c r="A57" t="s">
        <v>53</v>
      </c>
      <c r="B57" t="s">
        <v>54</v>
      </c>
    </row>
    <row r="58" spans="1:2" x14ac:dyDescent="0.25">
      <c r="B58" t="s">
        <v>55</v>
      </c>
    </row>
    <row r="59" spans="1:2" x14ac:dyDescent="0.25">
      <c r="B59" t="s">
        <v>56</v>
      </c>
    </row>
    <row r="60" spans="1:2" x14ac:dyDescent="0.25">
      <c r="B60" t="s">
        <v>57</v>
      </c>
    </row>
    <row r="61" spans="1:2" x14ac:dyDescent="0.25">
      <c r="B61" t="s">
        <v>58</v>
      </c>
    </row>
    <row r="62" spans="1:2" x14ac:dyDescent="0.25">
      <c r="B62" t="s">
        <v>59</v>
      </c>
    </row>
    <row r="63" spans="1:2" ht="3" customHeight="1" x14ac:dyDescent="0.25"/>
    <row r="64" spans="1:2" x14ac:dyDescent="0.25">
      <c r="A64" t="s">
        <v>60</v>
      </c>
      <c r="B64" t="s">
        <v>61</v>
      </c>
    </row>
    <row r="65" spans="1:2" x14ac:dyDescent="0.25">
      <c r="B65" t="s">
        <v>62</v>
      </c>
    </row>
    <row r="66" spans="1:2" x14ac:dyDescent="0.25">
      <c r="B66" t="s">
        <v>63</v>
      </c>
    </row>
    <row r="67" spans="1:2" x14ac:dyDescent="0.25">
      <c r="B67" t="s">
        <v>64</v>
      </c>
    </row>
    <row r="68" spans="1:2" ht="3" customHeight="1" x14ac:dyDescent="0.25"/>
    <row r="69" spans="1:2" x14ac:dyDescent="0.25">
      <c r="A69" t="s">
        <v>65</v>
      </c>
      <c r="B69" t="s">
        <v>66</v>
      </c>
    </row>
    <row r="70" spans="1:2" x14ac:dyDescent="0.25">
      <c r="B70" t="s">
        <v>67</v>
      </c>
    </row>
    <row r="71" spans="1:2" ht="3" customHeight="1" x14ac:dyDescent="0.25"/>
    <row r="72" spans="1:2" x14ac:dyDescent="0.25">
      <c r="A72" t="s">
        <v>68</v>
      </c>
      <c r="B72" t="s">
        <v>69</v>
      </c>
    </row>
    <row r="73" spans="1:2" ht="3" customHeight="1" x14ac:dyDescent="0.25"/>
    <row r="74" spans="1:2" x14ac:dyDescent="0.25">
      <c r="A74" t="s">
        <v>70</v>
      </c>
      <c r="B74" t="s">
        <v>71</v>
      </c>
    </row>
    <row r="75" spans="1:2" x14ac:dyDescent="0.25">
      <c r="B75" t="s">
        <v>72</v>
      </c>
    </row>
    <row r="76" spans="1:2" x14ac:dyDescent="0.25">
      <c r="B76" t="s">
        <v>73</v>
      </c>
    </row>
    <row r="77" spans="1:2" x14ac:dyDescent="0.25">
      <c r="B77" t="s">
        <v>74</v>
      </c>
    </row>
    <row r="78" spans="1:2" ht="3" customHeight="1" x14ac:dyDescent="0.25"/>
    <row r="79" spans="1:2" x14ac:dyDescent="0.25">
      <c r="A79" t="s">
        <v>75</v>
      </c>
      <c r="B79" t="s">
        <v>76</v>
      </c>
    </row>
    <row r="80" spans="1:2" ht="3" customHeight="1" x14ac:dyDescent="0.25"/>
    <row r="81" spans="1:2" x14ac:dyDescent="0.25">
      <c r="A81" t="s">
        <v>77</v>
      </c>
      <c r="B81" t="s">
        <v>78</v>
      </c>
    </row>
    <row r="82" spans="1:2" ht="3" customHeight="1" x14ac:dyDescent="0.25"/>
    <row r="83" spans="1:2" x14ac:dyDescent="0.25">
      <c r="A83" t="s">
        <v>79</v>
      </c>
      <c r="B83" t="s">
        <v>80</v>
      </c>
    </row>
    <row r="84" spans="1:2" ht="3" customHeight="1" x14ac:dyDescent="0.25"/>
    <row r="85" spans="1:2" x14ac:dyDescent="0.25">
      <c r="A85" t="s">
        <v>81</v>
      </c>
      <c r="B85" t="s">
        <v>82</v>
      </c>
    </row>
    <row r="86" spans="1:2" x14ac:dyDescent="0.25">
      <c r="B86" t="s">
        <v>83</v>
      </c>
    </row>
    <row r="87" spans="1:2" ht="3" customHeight="1" x14ac:dyDescent="0.25"/>
    <row r="88" spans="1:2" x14ac:dyDescent="0.25">
      <c r="A88" t="s">
        <v>84</v>
      </c>
      <c r="B88" t="s">
        <v>85</v>
      </c>
    </row>
    <row r="89" spans="1:2" x14ac:dyDescent="0.25">
      <c r="B89" t="s">
        <v>86</v>
      </c>
    </row>
    <row r="91" spans="1:2" x14ac:dyDescent="0.25">
      <c r="A91" s="2" t="s">
        <v>87</v>
      </c>
    </row>
    <row r="92" spans="1:2" x14ac:dyDescent="0.25">
      <c r="A92" t="s">
        <v>88</v>
      </c>
      <c r="B92" t="s">
        <v>89</v>
      </c>
    </row>
    <row r="93" spans="1:2" ht="3" customHeight="1" x14ac:dyDescent="0.25"/>
    <row r="94" spans="1:2" x14ac:dyDescent="0.25">
      <c r="A94" t="s">
        <v>90</v>
      </c>
      <c r="B94" s="2" t="s">
        <v>91</v>
      </c>
    </row>
    <row r="95" spans="1:2" x14ac:dyDescent="0.25">
      <c r="B95" s="2" t="s">
        <v>92</v>
      </c>
    </row>
    <row r="96" spans="1:2" ht="3" customHeight="1" x14ac:dyDescent="0.25"/>
    <row r="97" spans="1:2" x14ac:dyDescent="0.25">
      <c r="A97" t="s">
        <v>93</v>
      </c>
      <c r="B97" s="2" t="s">
        <v>94</v>
      </c>
    </row>
    <row r="98" spans="1:2" x14ac:dyDescent="0.25">
      <c r="B98" s="2" t="s">
        <v>95</v>
      </c>
    </row>
    <row r="99" spans="1:2" ht="3" customHeight="1" x14ac:dyDescent="0.25"/>
    <row r="100" spans="1:2" x14ac:dyDescent="0.25">
      <c r="A100" t="s">
        <v>96</v>
      </c>
      <c r="B100" t="s">
        <v>97</v>
      </c>
    </row>
    <row r="101" spans="1:2" x14ac:dyDescent="0.25">
      <c r="B101" t="s">
        <v>98</v>
      </c>
    </row>
    <row r="102" spans="1:2" x14ac:dyDescent="0.25">
      <c r="B102" t="s">
        <v>99</v>
      </c>
    </row>
    <row r="103" spans="1:2" ht="3" customHeight="1" x14ac:dyDescent="0.25"/>
    <row r="104" spans="1:2" x14ac:dyDescent="0.25">
      <c r="A104" t="s">
        <v>100</v>
      </c>
      <c r="B104" t="s">
        <v>101</v>
      </c>
    </row>
    <row r="105" spans="1:2" x14ac:dyDescent="0.25">
      <c r="B105" t="s">
        <v>102</v>
      </c>
    </row>
    <row r="106" spans="1:2" ht="3" customHeight="1" x14ac:dyDescent="0.25"/>
    <row r="107" spans="1:2" x14ac:dyDescent="0.25">
      <c r="A107" t="s">
        <v>103</v>
      </c>
      <c r="B107" t="s">
        <v>104</v>
      </c>
    </row>
    <row r="108" spans="1:2" x14ac:dyDescent="0.25">
      <c r="B108" t="s">
        <v>105</v>
      </c>
    </row>
    <row r="109" spans="1:2" x14ac:dyDescent="0.25">
      <c r="B109" t="s">
        <v>106</v>
      </c>
    </row>
    <row r="110" spans="1:2" x14ac:dyDescent="0.25">
      <c r="B110" t="s">
        <v>107</v>
      </c>
    </row>
    <row r="111" spans="1:2" x14ac:dyDescent="0.25">
      <c r="B111" t="s">
        <v>108</v>
      </c>
    </row>
    <row r="112" spans="1:2" ht="3" customHeight="1" x14ac:dyDescent="0.25"/>
    <row r="113" spans="1:2" x14ac:dyDescent="0.25">
      <c r="A113" t="s">
        <v>109</v>
      </c>
      <c r="B113" t="s">
        <v>110</v>
      </c>
    </row>
    <row r="114" spans="1:2" x14ac:dyDescent="0.25">
      <c r="B114" t="s">
        <v>111</v>
      </c>
    </row>
    <row r="115" spans="1:2" x14ac:dyDescent="0.25">
      <c r="B115" t="s">
        <v>112</v>
      </c>
    </row>
    <row r="116" spans="1:2" ht="3" customHeight="1" x14ac:dyDescent="0.25"/>
    <row r="117" spans="1:2" x14ac:dyDescent="0.25">
      <c r="A117" t="s">
        <v>113</v>
      </c>
      <c r="B117" t="s">
        <v>114</v>
      </c>
    </row>
    <row r="118" spans="1:2" x14ac:dyDescent="0.25">
      <c r="B118" t="s">
        <v>115</v>
      </c>
    </row>
    <row r="119" spans="1:2" ht="3" customHeight="1" x14ac:dyDescent="0.25"/>
    <row r="120" spans="1:2" x14ac:dyDescent="0.25">
      <c r="A120" t="s">
        <v>116</v>
      </c>
      <c r="B120" t="s">
        <v>117</v>
      </c>
    </row>
    <row r="121" spans="1:2" x14ac:dyDescent="0.25">
      <c r="B121" t="s">
        <v>118</v>
      </c>
    </row>
    <row r="122" spans="1:2" x14ac:dyDescent="0.25">
      <c r="B122" t="s">
        <v>119</v>
      </c>
    </row>
    <row r="123" spans="1:2" x14ac:dyDescent="0.25">
      <c r="B123" t="s">
        <v>120</v>
      </c>
    </row>
    <row r="124" spans="1:2" x14ac:dyDescent="0.25">
      <c r="B124" t="s">
        <v>121</v>
      </c>
    </row>
    <row r="125" spans="1:2" ht="14.45" customHeight="1" x14ac:dyDescent="0.25">
      <c r="B125" t="s">
        <v>122</v>
      </c>
    </row>
    <row r="126" spans="1:2" x14ac:dyDescent="0.25">
      <c r="B126" s="2" t="s">
        <v>123</v>
      </c>
    </row>
    <row r="127" spans="1:2" ht="3" customHeight="1" x14ac:dyDescent="0.25"/>
    <row r="128" spans="1:2" x14ac:dyDescent="0.25">
      <c r="A128" t="s">
        <v>124</v>
      </c>
      <c r="B128" t="s">
        <v>125</v>
      </c>
    </row>
    <row r="129" spans="1:2" ht="14.45" customHeight="1" x14ac:dyDescent="0.25">
      <c r="B129" t="s">
        <v>126</v>
      </c>
    </row>
    <row r="130" spans="1:2" ht="14.45" customHeight="1" x14ac:dyDescent="0.25">
      <c r="B130" t="s">
        <v>127</v>
      </c>
    </row>
    <row r="131" spans="1:2" ht="3" customHeight="1" x14ac:dyDescent="0.25"/>
    <row r="132" spans="1:2" ht="14.45" customHeight="1" x14ac:dyDescent="0.25">
      <c r="A132" t="s">
        <v>128</v>
      </c>
      <c r="B132" t="s">
        <v>129</v>
      </c>
    </row>
    <row r="133" spans="1:2" ht="14.45" customHeight="1" x14ac:dyDescent="0.25">
      <c r="B133" t="s">
        <v>130</v>
      </c>
    </row>
    <row r="134" spans="1:2" ht="14.45" customHeight="1" x14ac:dyDescent="0.25"/>
  </sheetData>
  <pageMargins left="0.25" right="0.25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7F60-D103-40AA-8FDC-527FC5EB8432}">
  <sheetPr>
    <tabColor theme="7" tint="0.39997558519241921"/>
  </sheetPr>
  <dimension ref="A1:P71"/>
  <sheetViews>
    <sheetView showGridLines="0" topLeftCell="A40" workbookViewId="0">
      <selection activeCell="O61" sqref="O61"/>
    </sheetView>
  </sheetViews>
  <sheetFormatPr defaultColWidth="8.7109375" defaultRowHeight="15" x14ac:dyDescent="0.25"/>
  <cols>
    <col min="2" max="2" width="10.5703125" customWidth="1"/>
    <col min="3" max="3" width="9.5703125" customWidth="1"/>
  </cols>
  <sheetData>
    <row r="1" spans="1:12" x14ac:dyDescent="0.25">
      <c r="A1" s="60">
        <v>5</v>
      </c>
      <c r="B1" s="61" t="s">
        <v>191</v>
      </c>
      <c r="C1" s="62"/>
      <c r="D1" s="63" t="s">
        <v>250</v>
      </c>
      <c r="E1" s="62"/>
      <c r="F1" s="62"/>
      <c r="G1" s="62"/>
      <c r="H1" s="62"/>
      <c r="I1" s="62"/>
      <c r="J1" s="62"/>
      <c r="K1" s="62"/>
      <c r="L1" s="64"/>
    </row>
    <row r="2" spans="1:12" x14ac:dyDescent="0.25">
      <c r="A2" s="65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9"/>
    </row>
    <row r="3" spans="1:12" x14ac:dyDescent="0.25">
      <c r="A3" s="66">
        <v>30</v>
      </c>
      <c r="B3" s="34"/>
      <c r="C3" s="70" t="s">
        <v>251</v>
      </c>
      <c r="D3" s="34"/>
      <c r="E3" s="34"/>
      <c r="F3" s="34"/>
      <c r="G3" s="34"/>
      <c r="H3" s="34"/>
      <c r="I3" s="34"/>
      <c r="J3" s="34"/>
      <c r="K3" s="34"/>
      <c r="L3" s="9"/>
    </row>
    <row r="4" spans="1:12" x14ac:dyDescent="0.25">
      <c r="A4" s="67"/>
      <c r="B4" s="34"/>
      <c r="C4" s="34"/>
      <c r="D4" s="34"/>
      <c r="E4" s="34"/>
      <c r="F4" s="34"/>
      <c r="G4" s="34"/>
      <c r="H4" s="34"/>
      <c r="I4" s="34"/>
      <c r="J4" s="34"/>
      <c r="K4" s="34"/>
      <c r="L4" s="9"/>
    </row>
    <row r="5" spans="1:12" x14ac:dyDescent="0.25">
      <c r="A5" s="67"/>
      <c r="B5" s="38" t="s">
        <v>252</v>
      </c>
      <c r="C5" s="34"/>
      <c r="D5" s="34"/>
      <c r="E5" s="34"/>
      <c r="F5" s="34"/>
      <c r="G5" s="34"/>
      <c r="H5" s="34"/>
      <c r="I5" s="34"/>
      <c r="J5" s="34"/>
      <c r="K5" s="34"/>
      <c r="L5" s="9"/>
    </row>
    <row r="6" spans="1:12" x14ac:dyDescent="0.25">
      <c r="A6" s="67"/>
      <c r="B6" s="38" t="s">
        <v>253</v>
      </c>
      <c r="C6" s="34"/>
      <c r="D6" s="34"/>
      <c r="E6" s="34"/>
      <c r="F6" s="34"/>
      <c r="G6" s="34"/>
      <c r="H6" s="34"/>
      <c r="I6" s="34"/>
      <c r="J6" s="34"/>
      <c r="K6" s="34"/>
      <c r="L6" s="9"/>
    </row>
    <row r="7" spans="1:12" x14ac:dyDescent="0.25">
      <c r="A7" s="67"/>
      <c r="B7" s="38" t="s">
        <v>254</v>
      </c>
      <c r="C7" s="34"/>
      <c r="D7" s="34"/>
      <c r="E7" s="34"/>
      <c r="F7" s="34"/>
      <c r="G7" s="34"/>
      <c r="H7" s="34"/>
      <c r="I7" s="34"/>
      <c r="J7" s="34"/>
      <c r="K7" s="34"/>
      <c r="L7" s="9"/>
    </row>
    <row r="8" spans="1:12" x14ac:dyDescent="0.25">
      <c r="A8" s="67"/>
      <c r="B8" s="38"/>
      <c r="C8" s="34"/>
      <c r="D8" s="34"/>
      <c r="E8" s="34"/>
      <c r="F8" s="34"/>
      <c r="G8" s="34"/>
      <c r="H8" s="34"/>
      <c r="I8" s="34"/>
      <c r="J8" s="34"/>
      <c r="K8" s="34"/>
      <c r="L8" s="9"/>
    </row>
    <row r="9" spans="1:12" x14ac:dyDescent="0.25">
      <c r="A9" s="67"/>
      <c r="B9" s="38"/>
      <c r="C9" s="34" t="s">
        <v>255</v>
      </c>
      <c r="D9" s="34"/>
      <c r="E9" s="34"/>
      <c r="F9" s="34"/>
      <c r="G9" s="34"/>
      <c r="H9" s="34"/>
      <c r="I9" s="34"/>
      <c r="J9" s="34"/>
      <c r="K9" s="34"/>
      <c r="L9" s="9"/>
    </row>
    <row r="10" spans="1:12" x14ac:dyDescent="0.25">
      <c r="A10" s="67"/>
      <c r="B10" s="38"/>
      <c r="C10" s="34" t="s">
        <v>256</v>
      </c>
      <c r="D10" s="34"/>
      <c r="E10" s="34"/>
      <c r="F10" s="34"/>
      <c r="G10" s="34"/>
      <c r="H10" s="34"/>
      <c r="I10" s="34"/>
      <c r="J10" s="34"/>
      <c r="K10" s="34"/>
      <c r="L10" s="9"/>
    </row>
    <row r="11" spans="1:12" x14ac:dyDescent="0.25">
      <c r="A11" s="67"/>
      <c r="B11" s="38"/>
      <c r="C11" s="34"/>
      <c r="D11" s="34"/>
      <c r="E11" s="34"/>
      <c r="F11" s="34"/>
      <c r="G11" s="34"/>
      <c r="H11" s="34"/>
      <c r="I11" s="34"/>
      <c r="J11" s="34"/>
      <c r="K11" s="34"/>
      <c r="L11" s="9"/>
    </row>
    <row r="12" spans="1:12" x14ac:dyDescent="0.25">
      <c r="A12" s="67"/>
      <c r="B12" s="39"/>
      <c r="C12" s="34" t="s">
        <v>257</v>
      </c>
      <c r="D12" s="34"/>
      <c r="E12" s="34"/>
      <c r="F12" s="34"/>
      <c r="G12" s="34"/>
      <c r="H12" s="34"/>
      <c r="I12" s="34"/>
      <c r="J12" s="34"/>
      <c r="K12" s="34"/>
      <c r="L12" s="9"/>
    </row>
    <row r="13" spans="1:12" x14ac:dyDescent="0.25">
      <c r="A13" s="67"/>
      <c r="B13" s="39"/>
      <c r="C13" s="34" t="s">
        <v>258</v>
      </c>
      <c r="D13" s="34"/>
      <c r="E13" s="34"/>
      <c r="F13" s="34"/>
      <c r="G13" s="34"/>
      <c r="H13" s="34"/>
      <c r="I13" s="34"/>
      <c r="J13" s="34"/>
      <c r="K13" s="34"/>
      <c r="L13" s="9"/>
    </row>
    <row r="14" spans="1:12" x14ac:dyDescent="0.25">
      <c r="A14" s="67"/>
      <c r="B14" s="39"/>
      <c r="C14" s="34" t="s">
        <v>259</v>
      </c>
      <c r="D14" s="34"/>
      <c r="E14" s="34"/>
      <c r="F14" s="34"/>
      <c r="G14" s="34"/>
      <c r="H14" s="34"/>
      <c r="I14" s="34"/>
      <c r="J14" s="34"/>
      <c r="K14" s="34"/>
      <c r="L14" s="9"/>
    </row>
    <row r="15" spans="1:12" x14ac:dyDescent="0.25">
      <c r="A15" s="67"/>
      <c r="B15" s="39"/>
      <c r="C15" s="34" t="s">
        <v>260</v>
      </c>
      <c r="D15" s="34"/>
      <c r="E15" s="34"/>
      <c r="F15" s="34"/>
      <c r="G15" s="34"/>
      <c r="H15" s="34"/>
      <c r="I15" s="34"/>
      <c r="J15" s="34"/>
      <c r="K15" s="34"/>
      <c r="L15" s="9"/>
    </row>
    <row r="16" spans="1:12" x14ac:dyDescent="0.25">
      <c r="A16" s="67"/>
      <c r="B16" s="40"/>
      <c r="C16" s="34" t="s">
        <v>261</v>
      </c>
      <c r="D16" s="34"/>
      <c r="E16" s="34"/>
      <c r="F16" s="34"/>
      <c r="G16" s="34"/>
      <c r="H16" s="34"/>
      <c r="I16" s="34"/>
      <c r="J16" s="34"/>
      <c r="K16" s="34"/>
      <c r="L16" s="9"/>
    </row>
    <row r="17" spans="1:16" x14ac:dyDescent="0.25">
      <c r="A17" s="67"/>
      <c r="B17" s="38"/>
      <c r="C17" s="34" t="s">
        <v>262</v>
      </c>
      <c r="D17" s="34"/>
      <c r="E17" s="34"/>
      <c r="F17" s="34"/>
      <c r="G17" s="34"/>
      <c r="H17" s="34"/>
      <c r="I17" s="34"/>
      <c r="J17" s="34"/>
      <c r="K17" s="34"/>
      <c r="L17" s="9"/>
    </row>
    <row r="18" spans="1:16" x14ac:dyDescent="0.25">
      <c r="A18" s="67"/>
      <c r="B18" s="38"/>
      <c r="C18" s="34"/>
      <c r="D18" s="34"/>
      <c r="E18" s="34"/>
      <c r="F18" s="34"/>
      <c r="G18" s="34"/>
      <c r="H18" s="34"/>
      <c r="I18" s="34"/>
      <c r="J18" s="34"/>
      <c r="K18" s="34"/>
      <c r="L18" s="9"/>
    </row>
    <row r="19" spans="1:16" x14ac:dyDescent="0.25">
      <c r="A19" s="67"/>
      <c r="B19" s="38"/>
      <c r="C19" s="34" t="s">
        <v>263</v>
      </c>
      <c r="D19" s="34"/>
      <c r="E19" s="34"/>
      <c r="F19" s="34"/>
      <c r="G19" s="34"/>
      <c r="H19" s="34"/>
      <c r="I19" s="34"/>
      <c r="J19" s="34"/>
      <c r="K19" s="34"/>
      <c r="L19" s="9"/>
    </row>
    <row r="20" spans="1:16" x14ac:dyDescent="0.25">
      <c r="A20" s="67"/>
      <c r="B20" s="39"/>
      <c r="C20" s="34" t="s">
        <v>264</v>
      </c>
      <c r="D20" s="34"/>
      <c r="E20" s="34"/>
      <c r="F20" s="34"/>
      <c r="G20" s="34"/>
      <c r="H20" s="34"/>
      <c r="I20" s="34"/>
      <c r="J20" s="34"/>
      <c r="K20" s="34"/>
      <c r="L20" s="9"/>
    </row>
    <row r="21" spans="1:16" x14ac:dyDescent="0.25">
      <c r="A21" s="67"/>
      <c r="B21" s="39"/>
      <c r="C21" s="34"/>
      <c r="D21" s="34"/>
      <c r="E21" s="34"/>
      <c r="F21" s="34"/>
      <c r="G21" s="34"/>
      <c r="H21" s="34"/>
      <c r="I21" s="34"/>
      <c r="J21" s="34"/>
      <c r="K21" s="34"/>
      <c r="L21" s="9"/>
      <c r="N21" t="s">
        <v>265</v>
      </c>
    </row>
    <row r="22" spans="1:16" x14ac:dyDescent="0.25">
      <c r="A22" s="67"/>
      <c r="B22" s="52" t="s">
        <v>266</v>
      </c>
      <c r="C22" s="34" t="s">
        <v>267</v>
      </c>
      <c r="D22" s="34"/>
      <c r="E22" s="34"/>
      <c r="F22" s="34"/>
      <c r="G22" s="34"/>
      <c r="H22" s="34"/>
      <c r="I22" s="34"/>
      <c r="J22" s="34"/>
      <c r="K22" s="34"/>
      <c r="L22" s="9"/>
      <c r="N22" s="14" t="s">
        <v>268</v>
      </c>
      <c r="O22" s="15" t="s">
        <v>526</v>
      </c>
    </row>
    <row r="23" spans="1:16" x14ac:dyDescent="0.25">
      <c r="A23" s="67"/>
      <c r="B23" s="39"/>
      <c r="C23" s="34"/>
      <c r="D23" s="34"/>
      <c r="E23" s="34"/>
      <c r="F23" s="34"/>
      <c r="G23" s="34"/>
      <c r="H23" s="34"/>
      <c r="I23" s="34"/>
      <c r="J23" s="34"/>
      <c r="K23" s="34"/>
      <c r="L23" s="9"/>
    </row>
    <row r="24" spans="1:16" x14ac:dyDescent="0.25">
      <c r="A24" s="67"/>
      <c r="B24" s="39"/>
      <c r="C24" s="39" t="s">
        <v>172</v>
      </c>
      <c r="D24" s="34" t="s">
        <v>269</v>
      </c>
      <c r="E24" s="34"/>
      <c r="F24" s="34"/>
      <c r="G24" s="34"/>
      <c r="H24" s="34"/>
      <c r="I24" s="34"/>
      <c r="J24" s="34"/>
      <c r="K24" s="34"/>
      <c r="L24" s="9"/>
    </row>
    <row r="25" spans="1:16" x14ac:dyDescent="0.25">
      <c r="A25" s="67"/>
      <c r="B25" s="39"/>
      <c r="C25" s="39" t="s">
        <v>174</v>
      </c>
      <c r="D25" s="34" t="s">
        <v>270</v>
      </c>
      <c r="E25" s="34"/>
      <c r="F25" s="34"/>
      <c r="G25" s="34"/>
      <c r="H25" s="34"/>
      <c r="I25" s="34"/>
      <c r="J25" s="34"/>
      <c r="K25" s="34"/>
      <c r="L25" s="9"/>
    </row>
    <row r="26" spans="1:16" x14ac:dyDescent="0.25">
      <c r="A26" s="67"/>
      <c r="B26" s="39"/>
      <c r="C26" s="39"/>
      <c r="D26" s="34" t="s">
        <v>271</v>
      </c>
      <c r="E26" s="34"/>
      <c r="F26" s="34"/>
      <c r="G26" s="34"/>
      <c r="H26" s="34"/>
      <c r="I26" s="34"/>
      <c r="J26" s="34"/>
      <c r="K26" s="34"/>
      <c r="L26" s="9"/>
    </row>
    <row r="27" spans="1:16" x14ac:dyDescent="0.25">
      <c r="A27" s="67"/>
      <c r="B27" s="39"/>
      <c r="C27" s="39" t="s">
        <v>176</v>
      </c>
      <c r="D27" s="34" t="s">
        <v>272</v>
      </c>
      <c r="E27" s="34"/>
      <c r="F27" s="34"/>
      <c r="G27" s="34"/>
      <c r="H27" s="34"/>
      <c r="I27" s="34"/>
      <c r="J27" s="34"/>
      <c r="K27" s="34"/>
      <c r="L27" s="9"/>
    </row>
    <row r="28" spans="1:16" x14ac:dyDescent="0.25">
      <c r="A28" s="67"/>
      <c r="B28" s="39"/>
      <c r="C28" s="39"/>
      <c r="D28" s="34" t="s">
        <v>273</v>
      </c>
      <c r="E28" s="34"/>
      <c r="F28" s="34"/>
      <c r="G28" s="34"/>
      <c r="H28" s="34"/>
      <c r="I28" s="34"/>
      <c r="J28" s="34"/>
      <c r="K28" s="34"/>
      <c r="L28" s="9"/>
    </row>
    <row r="29" spans="1:16" x14ac:dyDescent="0.25">
      <c r="A29" s="67"/>
      <c r="B29" s="39"/>
      <c r="C29" s="39" t="s">
        <v>178</v>
      </c>
      <c r="D29" s="34" t="s">
        <v>274</v>
      </c>
      <c r="E29" s="34"/>
      <c r="F29" s="34"/>
      <c r="G29" s="34"/>
      <c r="H29" s="34"/>
      <c r="I29" s="34"/>
      <c r="J29" s="34"/>
      <c r="K29" s="34"/>
      <c r="L29" s="9"/>
    </row>
    <row r="30" spans="1:16" x14ac:dyDescent="0.25">
      <c r="A30" s="67"/>
      <c r="B30" s="39"/>
      <c r="C30" s="34"/>
      <c r="D30" s="34" t="s">
        <v>275</v>
      </c>
      <c r="E30" s="34"/>
      <c r="F30" s="34"/>
      <c r="G30" s="34"/>
      <c r="H30" s="34"/>
      <c r="I30" s="34"/>
      <c r="J30" s="34"/>
      <c r="K30" s="34"/>
      <c r="L30" s="9"/>
    </row>
    <row r="31" spans="1:16" x14ac:dyDescent="0.25">
      <c r="A31" s="67"/>
      <c r="B31" s="39"/>
      <c r="C31" s="34"/>
      <c r="D31" s="34"/>
      <c r="E31" s="34"/>
      <c r="F31" s="34"/>
      <c r="G31" s="34"/>
      <c r="H31" s="34"/>
      <c r="I31" s="34"/>
      <c r="J31" s="34"/>
      <c r="K31" s="34"/>
      <c r="L31" s="9"/>
      <c r="N31" t="s">
        <v>265</v>
      </c>
    </row>
    <row r="32" spans="1:16" x14ac:dyDescent="0.25">
      <c r="A32" s="67"/>
      <c r="B32" s="52" t="s">
        <v>276</v>
      </c>
      <c r="C32" s="34" t="s">
        <v>277</v>
      </c>
      <c r="D32" s="34"/>
      <c r="E32" s="34"/>
      <c r="F32" s="34"/>
      <c r="G32" s="34"/>
      <c r="H32" s="34"/>
      <c r="I32" s="34"/>
      <c r="J32" s="34"/>
      <c r="K32" s="34"/>
      <c r="L32" s="9"/>
      <c r="N32" s="14" t="s">
        <v>278</v>
      </c>
      <c r="O32" s="15" t="s">
        <v>526</v>
      </c>
      <c r="P32" t="s">
        <v>150</v>
      </c>
    </row>
    <row r="33" spans="1:12" x14ac:dyDescent="0.25">
      <c r="A33" s="67"/>
      <c r="B33" s="39"/>
      <c r="C33" s="34"/>
      <c r="D33" s="34"/>
      <c r="E33" s="34"/>
      <c r="F33" s="34"/>
      <c r="G33" s="34"/>
      <c r="H33" s="34"/>
      <c r="I33" s="34"/>
      <c r="J33" s="34"/>
      <c r="K33" s="34"/>
      <c r="L33" s="9"/>
    </row>
    <row r="34" spans="1:12" x14ac:dyDescent="0.25">
      <c r="A34" s="67"/>
      <c r="B34" s="39"/>
      <c r="C34" s="34" t="s">
        <v>279</v>
      </c>
      <c r="D34" s="34"/>
      <c r="E34" s="34"/>
      <c r="F34" s="34"/>
      <c r="G34" s="34"/>
      <c r="H34" s="34"/>
      <c r="I34" s="34"/>
      <c r="J34" s="34"/>
      <c r="K34" s="34"/>
      <c r="L34" s="9"/>
    </row>
    <row r="35" spans="1:12" x14ac:dyDescent="0.25">
      <c r="A35" s="67"/>
      <c r="B35" s="39"/>
      <c r="C35" s="34" t="s">
        <v>280</v>
      </c>
      <c r="D35" s="34"/>
      <c r="E35" s="34"/>
      <c r="F35" s="34"/>
      <c r="G35" s="34"/>
      <c r="H35" s="34"/>
      <c r="I35" s="34"/>
      <c r="J35" s="34"/>
      <c r="K35" s="34"/>
      <c r="L35" s="9"/>
    </row>
    <row r="36" spans="1:12" x14ac:dyDescent="0.25">
      <c r="A36" s="67"/>
      <c r="B36" s="39"/>
      <c r="C36" s="34"/>
      <c r="D36" s="34"/>
      <c r="E36" s="34"/>
      <c r="F36" s="34"/>
      <c r="G36" s="34"/>
      <c r="H36" s="34"/>
      <c r="I36" s="34"/>
      <c r="J36" s="34"/>
      <c r="K36" s="34"/>
      <c r="L36" s="9"/>
    </row>
    <row r="37" spans="1:12" x14ac:dyDescent="0.25">
      <c r="A37" s="67"/>
      <c r="B37" s="39"/>
      <c r="C37" s="34" t="s">
        <v>281</v>
      </c>
      <c r="D37" s="34"/>
      <c r="E37" s="34"/>
      <c r="F37" s="34"/>
      <c r="G37" s="34"/>
      <c r="H37" s="34"/>
      <c r="I37" s="34"/>
      <c r="J37" s="34"/>
      <c r="K37" s="34"/>
      <c r="L37" s="9"/>
    </row>
    <row r="38" spans="1:12" x14ac:dyDescent="0.25">
      <c r="A38" s="67"/>
      <c r="B38" s="39"/>
      <c r="C38" s="45" t="s">
        <v>282</v>
      </c>
      <c r="D38" s="45" t="s">
        <v>283</v>
      </c>
      <c r="E38" s="45" t="s">
        <v>284</v>
      </c>
      <c r="F38" s="45" t="s">
        <v>285</v>
      </c>
      <c r="G38" s="45" t="s">
        <v>286</v>
      </c>
      <c r="H38" s="34"/>
      <c r="I38" s="34"/>
      <c r="J38" s="34"/>
      <c r="K38" s="34"/>
      <c r="L38" s="9"/>
    </row>
    <row r="39" spans="1:12" x14ac:dyDescent="0.25">
      <c r="A39" s="67"/>
      <c r="B39" s="39"/>
      <c r="C39" s="45">
        <v>-78.97</v>
      </c>
      <c r="D39" s="45">
        <v>-33.520000000000003</v>
      </c>
      <c r="E39" s="45">
        <v>-12.04</v>
      </c>
      <c r="F39" s="45">
        <v>23.38</v>
      </c>
      <c r="G39" s="45">
        <v>124.2</v>
      </c>
      <c r="H39" s="34"/>
      <c r="I39" s="34"/>
      <c r="J39" s="34"/>
      <c r="K39" s="34"/>
      <c r="L39" s="9"/>
    </row>
    <row r="40" spans="1:12" x14ac:dyDescent="0.25">
      <c r="A40" s="67"/>
      <c r="B40" s="39"/>
      <c r="C40" s="34"/>
      <c r="D40" s="34"/>
      <c r="E40" s="34"/>
      <c r="F40" s="34"/>
      <c r="G40" s="34"/>
      <c r="H40" s="34"/>
      <c r="I40" s="34"/>
      <c r="J40" s="34"/>
      <c r="K40" s="34"/>
      <c r="L40" s="9"/>
    </row>
    <row r="41" spans="1:12" x14ac:dyDescent="0.25">
      <c r="A41" s="67"/>
      <c r="B41" s="39"/>
      <c r="C41" s="34" t="s">
        <v>287</v>
      </c>
      <c r="D41" s="34"/>
      <c r="E41" s="34"/>
      <c r="F41" s="34"/>
      <c r="G41" s="34"/>
      <c r="H41" s="34"/>
      <c r="I41" s="34"/>
      <c r="J41" s="34"/>
      <c r="K41" s="34"/>
      <c r="L41" s="9"/>
    </row>
    <row r="42" spans="1:12" x14ac:dyDescent="0.25">
      <c r="A42" s="67"/>
      <c r="B42" s="39"/>
      <c r="C42" s="34"/>
      <c r="D42" s="39" t="s">
        <v>288</v>
      </c>
      <c r="E42" s="39" t="s">
        <v>289</v>
      </c>
      <c r="F42" s="39" t="s">
        <v>290</v>
      </c>
      <c r="G42" s="39" t="s">
        <v>291</v>
      </c>
      <c r="H42" s="34"/>
      <c r="I42" s="34"/>
      <c r="J42" s="34"/>
      <c r="K42" s="34"/>
      <c r="L42" s="9"/>
    </row>
    <row r="43" spans="1:12" x14ac:dyDescent="0.25">
      <c r="A43" s="67"/>
      <c r="B43" s="39"/>
      <c r="C43" s="34" t="s">
        <v>292</v>
      </c>
      <c r="D43" s="34">
        <v>-260.05900000000003</v>
      </c>
      <c r="E43" s="34">
        <v>102.607</v>
      </c>
      <c r="F43" s="34">
        <v>-2.5350000000000001</v>
      </c>
      <c r="G43" s="34">
        <v>1.89E-2</v>
      </c>
      <c r="H43" s="34" t="s">
        <v>293</v>
      </c>
      <c r="I43" s="34"/>
      <c r="J43" s="34"/>
      <c r="K43" s="34"/>
      <c r="L43" s="9"/>
    </row>
    <row r="44" spans="1:12" x14ac:dyDescent="0.25">
      <c r="A44" s="67"/>
      <c r="B44" s="39"/>
      <c r="C44" s="34" t="s">
        <v>294</v>
      </c>
      <c r="D44" s="34">
        <v>5.0410000000000004</v>
      </c>
      <c r="E44" s="34">
        <v>1.6579999999999999</v>
      </c>
      <c r="F44" s="34">
        <v>3.0409999999999999</v>
      </c>
      <c r="G44" s="34">
        <v>6.0000000000000001E-3</v>
      </c>
      <c r="H44" s="34" t="s">
        <v>295</v>
      </c>
      <c r="I44" s="34"/>
      <c r="J44" s="34"/>
      <c r="K44" s="34"/>
      <c r="L44" s="9"/>
    </row>
    <row r="45" spans="1:12" x14ac:dyDescent="0.25">
      <c r="A45" s="67"/>
      <c r="B45" s="39"/>
      <c r="C45" s="34" t="s">
        <v>296</v>
      </c>
      <c r="D45" s="34"/>
      <c r="E45" s="34"/>
      <c r="F45" s="34"/>
      <c r="G45" s="34"/>
      <c r="H45" s="34"/>
      <c r="I45" s="34"/>
      <c r="J45" s="34"/>
      <c r="K45" s="34"/>
      <c r="L45" s="9"/>
    </row>
    <row r="46" spans="1:12" x14ac:dyDescent="0.25">
      <c r="A46" s="67"/>
      <c r="B46" s="39"/>
      <c r="C46" s="34" t="s">
        <v>297</v>
      </c>
      <c r="D46" s="34"/>
      <c r="E46" s="34"/>
      <c r="F46" s="34"/>
      <c r="G46" s="34"/>
      <c r="H46" s="34"/>
      <c r="I46" s="34"/>
      <c r="J46" s="34"/>
      <c r="K46" s="34"/>
      <c r="L46" s="9"/>
    </row>
    <row r="47" spans="1:12" x14ac:dyDescent="0.25">
      <c r="A47" s="67"/>
      <c r="B47" s="39"/>
      <c r="C47" s="34"/>
      <c r="D47" s="34"/>
      <c r="E47" s="34"/>
      <c r="F47" s="34"/>
      <c r="G47" s="34"/>
      <c r="H47" s="34"/>
      <c r="I47" s="34"/>
      <c r="J47" s="34"/>
      <c r="K47" s="34"/>
      <c r="L47" s="9"/>
    </row>
    <row r="48" spans="1:12" x14ac:dyDescent="0.25">
      <c r="A48" s="67"/>
      <c r="B48" s="39"/>
      <c r="C48" s="34" t="s">
        <v>298</v>
      </c>
      <c r="D48" s="34"/>
      <c r="E48" s="34"/>
      <c r="F48" s="34"/>
      <c r="G48" s="34"/>
      <c r="H48" s="34"/>
      <c r="I48" s="34"/>
      <c r="J48" s="34"/>
      <c r="K48" s="34"/>
      <c r="L48" s="9"/>
    </row>
    <row r="49" spans="1:15" x14ac:dyDescent="0.25">
      <c r="A49" s="67"/>
      <c r="B49" s="39"/>
      <c r="C49" s="34" t="s">
        <v>299</v>
      </c>
      <c r="D49" s="34"/>
      <c r="E49" s="34"/>
      <c r="F49" s="34"/>
      <c r="G49" s="34"/>
      <c r="H49" s="34"/>
      <c r="I49" s="34"/>
      <c r="J49" s="34"/>
      <c r="K49" s="34"/>
      <c r="L49" s="9"/>
    </row>
    <row r="50" spans="1:15" x14ac:dyDescent="0.25">
      <c r="A50" s="67"/>
      <c r="B50" s="39"/>
      <c r="C50" s="34" t="s">
        <v>300</v>
      </c>
      <c r="D50" s="34"/>
      <c r="E50" s="34"/>
      <c r="F50" s="34"/>
      <c r="G50" s="34"/>
      <c r="H50" s="34"/>
      <c r="I50" s="34"/>
      <c r="J50" s="34"/>
      <c r="K50" s="34"/>
      <c r="L50" s="9"/>
    </row>
    <row r="51" spans="1:15" x14ac:dyDescent="0.25">
      <c r="A51" s="67"/>
      <c r="B51" s="39"/>
      <c r="C51" s="34"/>
      <c r="D51" s="34"/>
      <c r="E51" s="34"/>
      <c r="F51" s="34"/>
      <c r="G51" s="34"/>
      <c r="H51" s="34"/>
      <c r="I51" s="34"/>
      <c r="J51" s="34"/>
      <c r="K51" s="34"/>
      <c r="L51" s="9"/>
    </row>
    <row r="52" spans="1:15" x14ac:dyDescent="0.25">
      <c r="A52" s="67"/>
      <c r="B52" s="39"/>
      <c r="C52" s="34" t="s">
        <v>301</v>
      </c>
      <c r="D52" s="34"/>
      <c r="E52" s="34"/>
      <c r="F52" s="34"/>
      <c r="G52" s="34"/>
      <c r="H52" s="34"/>
      <c r="I52" s="34"/>
      <c r="J52" s="34"/>
      <c r="K52" s="34"/>
      <c r="L52" s="9"/>
    </row>
    <row r="53" spans="1:15" x14ac:dyDescent="0.25">
      <c r="A53" s="67"/>
      <c r="B53" s="39"/>
      <c r="C53" s="34"/>
      <c r="D53" s="34"/>
      <c r="E53" s="34"/>
      <c r="F53" s="34"/>
      <c r="G53" s="34"/>
      <c r="H53" s="34"/>
      <c r="I53" s="34"/>
      <c r="J53" s="34"/>
      <c r="K53" s="34"/>
      <c r="L53" s="9"/>
    </row>
    <row r="54" spans="1:15" x14ac:dyDescent="0.25">
      <c r="A54" s="67"/>
      <c r="B54" s="39"/>
      <c r="C54" s="39" t="s">
        <v>172</v>
      </c>
      <c r="D54" s="34" t="s">
        <v>302</v>
      </c>
      <c r="E54" s="34"/>
      <c r="F54" s="34"/>
      <c r="G54" s="34"/>
      <c r="H54" s="34"/>
      <c r="I54" s="34"/>
      <c r="J54" s="34"/>
      <c r="K54" s="34"/>
      <c r="L54" s="9"/>
    </row>
    <row r="55" spans="1:15" x14ac:dyDescent="0.25">
      <c r="A55" s="67"/>
      <c r="B55" s="39"/>
      <c r="C55" s="39" t="s">
        <v>174</v>
      </c>
      <c r="D55" s="34" t="s">
        <v>303</v>
      </c>
      <c r="E55" s="34"/>
      <c r="F55" s="34"/>
      <c r="G55" s="34"/>
      <c r="H55" s="34"/>
      <c r="I55" s="34"/>
      <c r="J55" s="34"/>
      <c r="K55" s="34"/>
      <c r="L55" s="9"/>
    </row>
    <row r="56" spans="1:15" x14ac:dyDescent="0.25">
      <c r="A56" s="67"/>
      <c r="B56" s="39"/>
      <c r="C56" s="39" t="s">
        <v>176</v>
      </c>
      <c r="D56" s="34" t="s">
        <v>304</v>
      </c>
      <c r="E56" s="34"/>
      <c r="F56" s="34"/>
      <c r="G56" s="34"/>
      <c r="H56" s="34"/>
      <c r="I56" s="34"/>
      <c r="J56" s="34"/>
      <c r="K56" s="34"/>
      <c r="L56" s="9"/>
    </row>
    <row r="57" spans="1:15" x14ac:dyDescent="0.25">
      <c r="A57" s="67"/>
      <c r="B57" s="39"/>
      <c r="C57" s="39" t="s">
        <v>178</v>
      </c>
      <c r="D57" s="34" t="s">
        <v>305</v>
      </c>
      <c r="E57" s="34"/>
      <c r="F57" s="34"/>
      <c r="G57" s="34"/>
      <c r="H57" s="34"/>
      <c r="I57" s="34"/>
      <c r="J57" s="34"/>
      <c r="K57" s="34"/>
      <c r="L57" s="9"/>
    </row>
    <row r="58" spans="1:15" x14ac:dyDescent="0.25">
      <c r="A58" s="67"/>
      <c r="B58" s="39"/>
      <c r="C58" s="34"/>
      <c r="D58" s="34" t="s">
        <v>306</v>
      </c>
      <c r="E58" s="34"/>
      <c r="F58" s="34"/>
      <c r="G58" s="34"/>
      <c r="H58" s="34"/>
      <c r="I58" s="34"/>
      <c r="J58" s="34"/>
      <c r="K58" s="34"/>
      <c r="L58" s="9"/>
    </row>
    <row r="59" spans="1:15" x14ac:dyDescent="0.25">
      <c r="A59" s="67"/>
      <c r="B59" s="39"/>
      <c r="C59" s="34"/>
      <c r="D59" s="34"/>
      <c r="E59" s="34"/>
      <c r="F59" s="34"/>
      <c r="G59" s="34"/>
      <c r="H59" s="34"/>
      <c r="I59" s="34"/>
      <c r="J59" s="34"/>
      <c r="K59" s="34"/>
      <c r="L59" s="9"/>
      <c r="N59" t="s">
        <v>265</v>
      </c>
    </row>
    <row r="60" spans="1:15" x14ac:dyDescent="0.25">
      <c r="A60" s="67"/>
      <c r="B60" s="52" t="s">
        <v>307</v>
      </c>
      <c r="C60" s="34" t="s">
        <v>308</v>
      </c>
      <c r="D60" s="34"/>
      <c r="E60" s="34"/>
      <c r="F60" s="34"/>
      <c r="G60" s="34"/>
      <c r="H60" s="34"/>
      <c r="I60" s="34"/>
      <c r="J60" s="34"/>
      <c r="K60" s="34"/>
      <c r="L60" s="9"/>
      <c r="N60" s="14" t="s">
        <v>309</v>
      </c>
      <c r="O60" s="15" t="s">
        <v>151</v>
      </c>
    </row>
    <row r="61" spans="1:15" x14ac:dyDescent="0.25">
      <c r="A61" s="67"/>
      <c r="B61" s="39"/>
      <c r="C61" s="34"/>
      <c r="D61" s="34"/>
      <c r="E61" s="34"/>
      <c r="F61" s="34"/>
      <c r="G61" s="34"/>
      <c r="H61" s="34"/>
      <c r="I61" s="34"/>
      <c r="J61" s="34"/>
      <c r="K61" s="34"/>
      <c r="L61" s="9"/>
    </row>
    <row r="62" spans="1:15" x14ac:dyDescent="0.25">
      <c r="A62" s="67"/>
      <c r="B62" s="39"/>
      <c r="C62" s="34" t="s">
        <v>310</v>
      </c>
      <c r="D62" s="34"/>
      <c r="E62" s="34"/>
      <c r="F62" s="34"/>
      <c r="G62" s="34"/>
      <c r="H62" s="34"/>
      <c r="I62" s="34"/>
      <c r="J62" s="34"/>
      <c r="K62" s="34"/>
      <c r="L62" s="9"/>
    </row>
    <row r="63" spans="1:15" x14ac:dyDescent="0.25">
      <c r="A63" s="67"/>
      <c r="B63" s="39"/>
      <c r="C63" s="34"/>
      <c r="D63" s="39" t="s">
        <v>311</v>
      </c>
      <c r="E63" s="39"/>
      <c r="F63" s="39" t="s">
        <v>312</v>
      </c>
      <c r="G63" s="34"/>
      <c r="H63" s="39" t="s">
        <v>313</v>
      </c>
      <c r="I63" s="39"/>
      <c r="J63" s="34"/>
      <c r="K63" s="34"/>
      <c r="L63" s="9"/>
    </row>
    <row r="64" spans="1:15" x14ac:dyDescent="0.25">
      <c r="A64" s="67"/>
      <c r="B64" s="39"/>
      <c r="C64" s="45" t="s">
        <v>314</v>
      </c>
      <c r="D64" s="39">
        <v>-260.05924599999997</v>
      </c>
      <c r="E64" s="39"/>
      <c r="F64" s="39">
        <v>-0.36602757899999999</v>
      </c>
      <c r="G64" s="34"/>
      <c r="H64" s="39">
        <v>100.52909699999999</v>
      </c>
      <c r="I64" s="39"/>
      <c r="J64" s="34"/>
      <c r="K64" s="34"/>
      <c r="L64" s="9"/>
    </row>
    <row r="65" spans="1:12" x14ac:dyDescent="0.25">
      <c r="A65" s="67"/>
      <c r="B65" s="39"/>
      <c r="C65" s="45" t="s">
        <v>315</v>
      </c>
      <c r="D65" s="39">
        <v>5.0414779999999997</v>
      </c>
      <c r="E65" s="39"/>
      <c r="F65" s="39">
        <v>5.7850360000000003E-3</v>
      </c>
      <c r="G65" s="34"/>
      <c r="H65" s="39">
        <v>1.6285080000000001</v>
      </c>
      <c r="I65" s="39"/>
      <c r="J65" s="34"/>
      <c r="K65" s="34"/>
      <c r="L65" s="9"/>
    </row>
    <row r="66" spans="1:12" x14ac:dyDescent="0.25">
      <c r="A66" s="67"/>
      <c r="B66" s="39"/>
      <c r="C66" s="34"/>
      <c r="D66" s="34"/>
      <c r="E66" s="34"/>
      <c r="F66" s="34"/>
      <c r="G66" s="34"/>
      <c r="H66" s="34"/>
      <c r="I66" s="34"/>
      <c r="J66" s="34"/>
      <c r="K66" s="34"/>
      <c r="L66" s="9"/>
    </row>
    <row r="67" spans="1:12" x14ac:dyDescent="0.25">
      <c r="A67" s="67"/>
      <c r="B67" s="39"/>
      <c r="C67" s="39" t="s">
        <v>172</v>
      </c>
      <c r="D67" s="34" t="s">
        <v>316</v>
      </c>
      <c r="E67" s="34"/>
      <c r="F67" s="34"/>
      <c r="G67" s="34"/>
      <c r="H67" s="34"/>
      <c r="I67" s="34"/>
      <c r="J67" s="34"/>
      <c r="K67" s="34"/>
      <c r="L67" s="9"/>
    </row>
    <row r="68" spans="1:12" x14ac:dyDescent="0.25">
      <c r="A68" s="67"/>
      <c r="B68" s="39"/>
      <c r="C68" s="39" t="s">
        <v>174</v>
      </c>
      <c r="D68" s="34" t="s">
        <v>317</v>
      </c>
      <c r="E68" s="34"/>
      <c r="F68" s="34"/>
      <c r="G68" s="34"/>
      <c r="H68" s="34"/>
      <c r="I68" s="34"/>
      <c r="J68" s="34"/>
      <c r="K68" s="34"/>
      <c r="L68" s="9"/>
    </row>
    <row r="69" spans="1:12" x14ac:dyDescent="0.25">
      <c r="A69" s="67"/>
      <c r="B69" s="39"/>
      <c r="C69" s="39" t="s">
        <v>176</v>
      </c>
      <c r="D69" s="34" t="s">
        <v>318</v>
      </c>
      <c r="E69" s="34"/>
      <c r="F69" s="34"/>
      <c r="G69" s="34"/>
      <c r="H69" s="34"/>
      <c r="I69" s="34"/>
      <c r="J69" s="34"/>
      <c r="K69" s="34"/>
      <c r="L69" s="9"/>
    </row>
    <row r="70" spans="1:12" x14ac:dyDescent="0.25">
      <c r="A70" s="67"/>
      <c r="B70" s="39"/>
      <c r="C70" s="39" t="s">
        <v>178</v>
      </c>
      <c r="D70" s="34" t="s">
        <v>319</v>
      </c>
      <c r="E70" s="34"/>
      <c r="F70" s="34"/>
      <c r="G70" s="34"/>
      <c r="H70" s="34"/>
      <c r="I70" s="34"/>
      <c r="J70" s="34"/>
      <c r="K70" s="34"/>
      <c r="L70" s="9"/>
    </row>
    <row r="71" spans="1:12" ht="15.75" thickBot="1" x14ac:dyDescent="0.3">
      <c r="A71" s="68"/>
      <c r="B71" s="69"/>
      <c r="C71" s="10"/>
      <c r="D71" s="10"/>
      <c r="E71" s="10"/>
      <c r="F71" s="10"/>
      <c r="G71" s="10"/>
      <c r="H71" s="10"/>
      <c r="I71" s="10"/>
      <c r="J71" s="10"/>
      <c r="K71" s="10"/>
      <c r="L71" s="11"/>
    </row>
  </sheetData>
  <dataValidations count="2">
    <dataValidation type="list" allowBlank="1" showInputMessage="1" showErrorMessage="1" sqref="O22 O32 O60" xr:uid="{0DBB36A9-97C6-49CE-9D35-8EADA3F4EDFD}">
      <formula1>"A,B,C,D"</formula1>
    </dataValidation>
    <dataValidation type="list" showInputMessage="1" showErrorMessage="1" sqref="B1" xr:uid="{B0429194-E648-4DCB-8D2B-CD374DDC7CBD}">
      <formula1>"Incomplete,Finished,Review"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39997558519241921"/>
  </sheetPr>
  <dimension ref="A1:O14"/>
  <sheetViews>
    <sheetView showGridLines="0" workbookViewId="0">
      <selection activeCell="O6" sqref="O6"/>
    </sheetView>
  </sheetViews>
  <sheetFormatPr defaultRowHeight="15" x14ac:dyDescent="0.25"/>
  <cols>
    <col min="2" max="2" width="10.5703125" customWidth="1"/>
  </cols>
  <sheetData>
    <row r="1" spans="1:15" x14ac:dyDescent="0.25">
      <c r="A1" s="28">
        <v>6</v>
      </c>
      <c r="B1" s="29" t="s">
        <v>191</v>
      </c>
      <c r="C1" s="30"/>
      <c r="D1" s="31" t="s">
        <v>320</v>
      </c>
      <c r="E1" s="30"/>
      <c r="F1" s="30"/>
      <c r="G1" s="30"/>
      <c r="H1" s="30"/>
      <c r="I1" s="30"/>
      <c r="J1" s="30"/>
      <c r="K1" s="30"/>
      <c r="L1" s="32"/>
    </row>
    <row r="2" spans="1:15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5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5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5" x14ac:dyDescent="0.25">
      <c r="A5" s="37"/>
      <c r="B5" s="34" t="s">
        <v>321</v>
      </c>
      <c r="C5" s="34"/>
      <c r="D5" s="3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149</v>
      </c>
    </row>
    <row r="6" spans="1:15" x14ac:dyDescent="0.25">
      <c r="A6" s="37"/>
      <c r="B6" s="34" t="s">
        <v>322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5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5" x14ac:dyDescent="0.25">
      <c r="A8" s="37"/>
      <c r="B8" s="34" t="s">
        <v>323</v>
      </c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5" x14ac:dyDescent="0.25">
      <c r="A9" s="37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5" x14ac:dyDescent="0.25">
      <c r="A10" s="37"/>
      <c r="B10" s="39" t="s">
        <v>172</v>
      </c>
      <c r="C10" s="45">
        <v>7</v>
      </c>
      <c r="D10" s="34"/>
      <c r="E10" s="34"/>
      <c r="F10" s="34"/>
      <c r="G10" s="34"/>
      <c r="H10" s="34"/>
      <c r="I10" s="34"/>
      <c r="J10" s="34"/>
      <c r="K10" s="34"/>
      <c r="L10" s="35"/>
    </row>
    <row r="11" spans="1:15" x14ac:dyDescent="0.25">
      <c r="A11" s="37"/>
      <c r="B11" s="39" t="s">
        <v>174</v>
      </c>
      <c r="C11" s="45">
        <v>9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5" x14ac:dyDescent="0.25">
      <c r="A12" s="37"/>
      <c r="B12" s="39" t="s">
        <v>176</v>
      </c>
      <c r="C12" s="45">
        <v>11</v>
      </c>
      <c r="D12" s="34"/>
      <c r="E12" s="34"/>
      <c r="F12" s="34"/>
      <c r="G12" s="34"/>
      <c r="H12" s="34"/>
      <c r="I12" s="34"/>
      <c r="J12" s="34"/>
      <c r="K12" s="34"/>
      <c r="L12" s="35"/>
    </row>
    <row r="13" spans="1:15" x14ac:dyDescent="0.25">
      <c r="A13" s="37"/>
      <c r="B13" s="39" t="s">
        <v>178</v>
      </c>
      <c r="C13" s="45">
        <v>13</v>
      </c>
      <c r="D13" s="34"/>
      <c r="E13" s="34"/>
      <c r="F13" s="34"/>
      <c r="G13" s="34"/>
      <c r="H13" s="34"/>
      <c r="I13" s="34"/>
      <c r="J13" s="34"/>
      <c r="K13" s="34"/>
      <c r="L13" s="35"/>
    </row>
    <row r="14" spans="1:15" x14ac:dyDescent="0.2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3"/>
    </row>
  </sheetData>
  <dataValidations count="2">
    <dataValidation type="list" showInputMessage="1" showErrorMessage="1" sqref="B1" xr:uid="{00000000-0002-0000-0B00-000000000000}">
      <formula1>"Incomplete,Finished,Review"</formula1>
    </dataValidation>
    <dataValidation type="list" allowBlank="1" showInputMessage="1" showErrorMessage="1" sqref="O5" xr:uid="{00000000-0002-0000-0B00-000001000000}">
      <formula1>"A,B,C,D"</formula1>
    </dataValidation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12D7-DED2-4B0B-A64E-4BA3E5EF33F0}">
  <sheetPr>
    <tabColor theme="7" tint="0.39997558519241921"/>
  </sheetPr>
  <dimension ref="A1:P21"/>
  <sheetViews>
    <sheetView showGridLines="0" workbookViewId="0">
      <selection activeCell="P6" sqref="P6"/>
    </sheetView>
  </sheetViews>
  <sheetFormatPr defaultRowHeight="15" x14ac:dyDescent="0.25"/>
  <cols>
    <col min="2" max="2" width="10.5703125" customWidth="1"/>
  </cols>
  <sheetData>
    <row r="1" spans="1:16" x14ac:dyDescent="0.25">
      <c r="A1" s="28">
        <v>7</v>
      </c>
      <c r="B1" s="29" t="s">
        <v>191</v>
      </c>
      <c r="C1" s="30"/>
      <c r="D1" s="31" t="s">
        <v>227</v>
      </c>
      <c r="E1" s="30"/>
      <c r="F1" s="30"/>
      <c r="G1" s="30"/>
      <c r="H1" s="30"/>
      <c r="I1" s="30"/>
      <c r="J1" s="30"/>
      <c r="K1" s="30"/>
      <c r="L1" s="32"/>
    </row>
    <row r="2" spans="1:16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6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6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6" x14ac:dyDescent="0.25">
      <c r="A5" s="37"/>
      <c r="B5" s="44" t="s">
        <v>324</v>
      </c>
      <c r="C5" s="44"/>
      <c r="D5" s="4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150</v>
      </c>
      <c r="P5" t="s">
        <v>151</v>
      </c>
    </row>
    <row r="6" spans="1:16" x14ac:dyDescent="0.25">
      <c r="A6" s="37"/>
      <c r="B6" s="44" t="s">
        <v>325</v>
      </c>
      <c r="C6" s="44"/>
      <c r="D6" s="44"/>
      <c r="E6" s="34"/>
      <c r="F6" s="34"/>
      <c r="G6" s="34"/>
      <c r="H6" s="34"/>
      <c r="I6" s="34"/>
      <c r="J6" s="34"/>
      <c r="K6" s="34"/>
      <c r="L6" s="35"/>
    </row>
    <row r="7" spans="1:16" x14ac:dyDescent="0.25">
      <c r="A7" s="37"/>
      <c r="B7" s="44"/>
      <c r="C7" s="44"/>
      <c r="D7" s="44"/>
      <c r="E7" s="34"/>
      <c r="F7" s="34"/>
      <c r="G7" s="34"/>
      <c r="H7" s="34"/>
      <c r="I7" s="34"/>
      <c r="J7" s="34"/>
      <c r="K7" s="34"/>
      <c r="L7" s="35"/>
    </row>
    <row r="8" spans="1:16" x14ac:dyDescent="0.25">
      <c r="A8" s="37"/>
      <c r="B8" s="44"/>
      <c r="C8" s="71" t="s">
        <v>326</v>
      </c>
      <c r="D8" s="44"/>
      <c r="E8" s="34"/>
      <c r="F8" s="34"/>
      <c r="G8" s="34"/>
      <c r="H8" s="34"/>
      <c r="I8" s="34"/>
      <c r="J8" s="34"/>
      <c r="K8" s="34"/>
      <c r="L8" s="35"/>
    </row>
    <row r="9" spans="1:16" x14ac:dyDescent="0.25">
      <c r="A9" s="37"/>
      <c r="B9" s="44"/>
      <c r="C9" s="71" t="s">
        <v>327</v>
      </c>
      <c r="D9" s="44"/>
      <c r="E9" s="34"/>
      <c r="F9" s="34"/>
      <c r="G9" s="34"/>
      <c r="H9" s="34"/>
      <c r="I9" s="34"/>
      <c r="J9" s="34"/>
      <c r="K9" s="34"/>
      <c r="L9" s="35"/>
    </row>
    <row r="10" spans="1:16" x14ac:dyDescent="0.25">
      <c r="A10" s="37"/>
      <c r="B10" s="44"/>
      <c r="C10" s="44"/>
      <c r="D10" s="44"/>
      <c r="E10" s="34"/>
      <c r="F10" s="34"/>
      <c r="G10" s="34"/>
      <c r="H10" s="34"/>
      <c r="I10" s="34"/>
      <c r="J10" s="34"/>
      <c r="K10" s="34"/>
      <c r="L10" s="35"/>
    </row>
    <row r="11" spans="1:16" x14ac:dyDescent="0.25">
      <c r="A11" s="37"/>
      <c r="B11" s="44" t="s">
        <v>328</v>
      </c>
      <c r="C11" s="44"/>
      <c r="D11" s="44"/>
      <c r="E11" s="34"/>
      <c r="F11" s="34"/>
      <c r="G11" s="34"/>
      <c r="H11" s="34"/>
      <c r="I11" s="34"/>
      <c r="J11" s="34"/>
      <c r="K11" s="34"/>
      <c r="L11" s="35"/>
    </row>
    <row r="12" spans="1:16" x14ac:dyDescent="0.25">
      <c r="A12" s="37"/>
      <c r="B12" s="34" t="s">
        <v>329</v>
      </c>
      <c r="C12" s="44"/>
      <c r="D12" s="44"/>
      <c r="E12" s="34"/>
      <c r="F12" s="34"/>
      <c r="G12" s="34"/>
      <c r="H12" s="34"/>
      <c r="I12" s="34"/>
      <c r="J12" s="34"/>
      <c r="K12" s="34"/>
      <c r="L12" s="35"/>
    </row>
    <row r="13" spans="1:16" x14ac:dyDescent="0.25">
      <c r="A13" s="37"/>
      <c r="B13" s="39"/>
      <c r="C13" s="44"/>
      <c r="D13" s="44"/>
      <c r="E13" s="34"/>
      <c r="F13" s="34"/>
      <c r="G13" s="34"/>
      <c r="H13" s="34"/>
      <c r="I13" s="34"/>
      <c r="J13" s="34"/>
      <c r="K13" s="34"/>
      <c r="L13" s="35"/>
    </row>
    <row r="14" spans="1:16" x14ac:dyDescent="0.25">
      <c r="A14" s="37"/>
      <c r="B14" s="34" t="s">
        <v>330</v>
      </c>
      <c r="C14" s="44"/>
      <c r="D14" s="44"/>
      <c r="E14" s="34"/>
      <c r="F14" s="34"/>
      <c r="G14" s="34"/>
      <c r="H14" s="34"/>
      <c r="I14" s="34"/>
      <c r="J14" s="34"/>
      <c r="K14" s="34"/>
      <c r="L14" s="35"/>
    </row>
    <row r="15" spans="1:16" x14ac:dyDescent="0.25">
      <c r="A15" s="37"/>
      <c r="B15" s="39"/>
      <c r="C15" s="44"/>
      <c r="D15" s="44"/>
      <c r="E15" s="34"/>
      <c r="F15" s="34"/>
      <c r="G15" s="34"/>
      <c r="H15" s="34"/>
      <c r="I15" s="34"/>
      <c r="J15" s="34"/>
      <c r="K15" s="34"/>
      <c r="L15" s="35"/>
    </row>
    <row r="16" spans="1:16" x14ac:dyDescent="0.25">
      <c r="A16" s="37"/>
      <c r="B16" s="39" t="s">
        <v>172</v>
      </c>
      <c r="C16" s="34" t="s">
        <v>331</v>
      </c>
      <c r="D16" s="4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9" t="s">
        <v>174</v>
      </c>
      <c r="C17" s="34" t="s">
        <v>332</v>
      </c>
      <c r="D17" s="4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9"/>
      <c r="C18" s="34" t="s">
        <v>333</v>
      </c>
      <c r="D18" s="4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 t="s">
        <v>176</v>
      </c>
      <c r="C19" s="34" t="s">
        <v>334</v>
      </c>
      <c r="D19" s="4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9" t="s">
        <v>178</v>
      </c>
      <c r="C20" s="34" t="s">
        <v>335</v>
      </c>
      <c r="D20" s="34"/>
      <c r="E20" s="34"/>
      <c r="F20" s="34"/>
      <c r="G20" s="34"/>
      <c r="H20" s="34"/>
      <c r="I20" s="34"/>
      <c r="J20" s="34"/>
      <c r="K20" s="34"/>
      <c r="L20" s="35"/>
    </row>
    <row r="21" spans="1:12" ht="15.75" thickBot="1" x14ac:dyDescent="0.3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3"/>
    </row>
  </sheetData>
  <dataValidations count="2">
    <dataValidation type="list" showInputMessage="1" showErrorMessage="1" sqref="B1" xr:uid="{D57D1886-08C4-42D0-B867-E03A6FB6071B}">
      <formula1>"Incomplete,Finished,Review"</formula1>
    </dataValidation>
    <dataValidation type="list" allowBlank="1" showInputMessage="1" showErrorMessage="1" sqref="O5" xr:uid="{46EAFDC4-5170-45DC-A2CA-68554750A877}">
      <formula1>"A,B,C,D"</formula1>
    </dataValidation>
  </dataValidation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O23"/>
  <sheetViews>
    <sheetView showGridLines="0" workbookViewId="0">
      <selection activeCell="O6" sqref="O6"/>
    </sheetView>
  </sheetViews>
  <sheetFormatPr defaultRowHeight="15" x14ac:dyDescent="0.25"/>
  <cols>
    <col min="2" max="2" width="10.5703125" customWidth="1"/>
  </cols>
  <sheetData>
    <row r="1" spans="1:15" x14ac:dyDescent="0.25">
      <c r="A1" s="28">
        <v>8</v>
      </c>
      <c r="B1" s="29" t="s">
        <v>191</v>
      </c>
      <c r="C1" s="30"/>
      <c r="D1" s="31" t="s">
        <v>336</v>
      </c>
      <c r="E1" s="30"/>
      <c r="F1" s="30"/>
      <c r="G1" s="30"/>
      <c r="H1" s="30"/>
      <c r="I1" s="30"/>
      <c r="J1" s="30"/>
      <c r="K1" s="30"/>
      <c r="L1" s="32"/>
    </row>
    <row r="2" spans="1:15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5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5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5" x14ac:dyDescent="0.25">
      <c r="A5" s="37"/>
      <c r="B5" s="34" t="s">
        <v>337</v>
      </c>
      <c r="C5" s="34"/>
      <c r="D5" s="3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151</v>
      </c>
    </row>
    <row r="6" spans="1:15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5" ht="18" x14ac:dyDescent="0.35">
      <c r="A7" s="37"/>
      <c r="B7" s="34"/>
      <c r="C7" s="34" t="s">
        <v>338</v>
      </c>
      <c r="D7" s="34"/>
      <c r="E7" s="34"/>
      <c r="F7" s="34"/>
      <c r="G7" s="34"/>
      <c r="H7" s="34"/>
      <c r="I7" s="34"/>
      <c r="J7" s="34"/>
      <c r="K7" s="34"/>
      <c r="L7" s="35"/>
    </row>
    <row r="8" spans="1:15" x14ac:dyDescent="0.25">
      <c r="A8" s="37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5" ht="18" x14ac:dyDescent="0.35">
      <c r="A9" s="37"/>
      <c r="B9" s="34" t="s">
        <v>339</v>
      </c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5" x14ac:dyDescent="0.25">
      <c r="A10" s="37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5" x14ac:dyDescent="0.25">
      <c r="A11" s="37"/>
      <c r="B11" s="34" t="s">
        <v>340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5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5" ht="18" x14ac:dyDescent="0.35">
      <c r="A13" s="37"/>
      <c r="B13" s="34" t="s">
        <v>341</v>
      </c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5" ht="18" x14ac:dyDescent="0.35">
      <c r="A14" s="37"/>
      <c r="B14" s="34" t="s">
        <v>342</v>
      </c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5" x14ac:dyDescent="0.25">
      <c r="A15" s="37"/>
      <c r="B15" s="34" t="s">
        <v>343</v>
      </c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5" x14ac:dyDescent="0.25">
      <c r="A16" s="37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9" t="s">
        <v>172</v>
      </c>
      <c r="C17" s="34" t="s">
        <v>344</v>
      </c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9" t="s">
        <v>174</v>
      </c>
      <c r="C18" s="34" t="s">
        <v>345</v>
      </c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 t="s">
        <v>176</v>
      </c>
      <c r="C19" s="34" t="s">
        <v>346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9" t="s">
        <v>178</v>
      </c>
      <c r="C20" s="34" t="s">
        <v>347</v>
      </c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9" t="s">
        <v>180</v>
      </c>
      <c r="C21" s="34" t="s">
        <v>348</v>
      </c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3"/>
    </row>
  </sheetData>
  <dataValidations count="2">
    <dataValidation type="list" showInputMessage="1" showErrorMessage="1" sqref="B1" xr:uid="{00000000-0002-0000-0E00-000000000000}">
      <formula1>"Incomplete,Finished,Review"</formula1>
    </dataValidation>
    <dataValidation type="list" allowBlank="1" showInputMessage="1" showErrorMessage="1" sqref="O5" xr:uid="{00000000-0002-0000-0E00-000001000000}">
      <formula1>"A,B,C,D,E"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"/>
  <sheetViews>
    <sheetView showGridLines="0" workbookViewId="0">
      <selection activeCell="A22" sqref="A22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9</v>
      </c>
      <c r="B1" s="29" t="s">
        <v>191</v>
      </c>
      <c r="C1" s="30"/>
      <c r="D1" s="31" t="s">
        <v>349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50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350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52" t="s">
        <v>351</v>
      </c>
      <c r="C7" s="34" t="s">
        <v>352</v>
      </c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52" t="s">
        <v>353</v>
      </c>
      <c r="C8" s="34" t="s">
        <v>354</v>
      </c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52" t="s">
        <v>355</v>
      </c>
      <c r="C9" s="34" t="s">
        <v>356</v>
      </c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/>
      <c r="C10" s="34" t="s">
        <v>357</v>
      </c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/>
      <c r="C11" s="34" t="s">
        <v>358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3"/>
    </row>
    <row r="14" spans="1:12" x14ac:dyDescent="0.25">
      <c r="A14" s="76" t="s">
        <v>351</v>
      </c>
      <c r="B14" s="83" t="s">
        <v>528</v>
      </c>
    </row>
    <row r="15" spans="1:12" x14ac:dyDescent="0.25">
      <c r="B15" s="83" t="s">
        <v>529</v>
      </c>
    </row>
    <row r="16" spans="1:12" x14ac:dyDescent="0.25">
      <c r="B16" s="54"/>
    </row>
    <row r="19" spans="1:2" x14ac:dyDescent="0.25">
      <c r="A19" s="76" t="s">
        <v>353</v>
      </c>
      <c r="B19" t="s">
        <v>530</v>
      </c>
    </row>
    <row r="21" spans="1:2" x14ac:dyDescent="0.25">
      <c r="A21" s="76" t="s">
        <v>355</v>
      </c>
      <c r="B21" t="s">
        <v>531</v>
      </c>
    </row>
  </sheetData>
  <dataValidations disablePrompts="1" count="1">
    <dataValidation type="list" showInputMessage="1" showErrorMessage="1" sqref="B1" xr:uid="{00000000-0002-0000-0F00-000000000000}">
      <formula1>"Incomplete,Finished,Review"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"/>
  <sheetViews>
    <sheetView showGridLines="0" workbookViewId="0">
      <selection activeCell="B11" sqref="B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10</v>
      </c>
      <c r="B1" s="29" t="s">
        <v>191</v>
      </c>
      <c r="C1" s="30"/>
      <c r="D1" s="31" t="s">
        <v>359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40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360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361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</row>
    <row r="10" spans="1:12" x14ac:dyDescent="0.25">
      <c r="B10" t="s">
        <v>532</v>
      </c>
    </row>
  </sheetData>
  <dataValidations count="1">
    <dataValidation type="list" showInputMessage="1" showErrorMessage="1" sqref="B1" xr:uid="{00000000-0002-0000-1000-000000000000}">
      <formula1>"Incomplete,Finished,Review"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72"/>
  <sheetViews>
    <sheetView showGridLines="0" topLeftCell="A39" workbookViewId="0">
      <selection activeCell="B72" sqref="B72:C72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11</v>
      </c>
      <c r="B1" s="29" t="s">
        <v>191</v>
      </c>
      <c r="C1" s="30"/>
      <c r="D1" s="31" t="s">
        <v>362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50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363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 t="s">
        <v>364</v>
      </c>
      <c r="C7" s="47" t="s">
        <v>365</v>
      </c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 t="s">
        <v>366</v>
      </c>
      <c r="C9" s="34" t="s">
        <v>367</v>
      </c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 t="s">
        <v>368</v>
      </c>
      <c r="C11" s="34" t="s">
        <v>369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 t="s">
        <v>370</v>
      </c>
      <c r="C13" s="34" t="s">
        <v>371</v>
      </c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34"/>
      <c r="C14" s="34" t="s">
        <v>372</v>
      </c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 x14ac:dyDescent="0.25">
      <c r="A24" s="3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x14ac:dyDescent="0.25">
      <c r="A25" s="37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5"/>
    </row>
    <row r="26" spans="1:12" x14ac:dyDescent="0.25">
      <c r="A26" s="37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5"/>
    </row>
    <row r="27" spans="1:12" x14ac:dyDescent="0.25">
      <c r="A27" s="37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5"/>
    </row>
    <row r="28" spans="1:12" x14ac:dyDescent="0.25">
      <c r="A28" s="37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5"/>
    </row>
    <row r="29" spans="1:12" x14ac:dyDescent="0.25">
      <c r="A29" s="37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5"/>
    </row>
    <row r="30" spans="1:12" x14ac:dyDescent="0.25">
      <c r="A30" s="37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 x14ac:dyDescent="0.25">
      <c r="A31" s="37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1:12" x14ac:dyDescent="0.25">
      <c r="A32" s="3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5"/>
    </row>
    <row r="33" spans="1:12" x14ac:dyDescent="0.25">
      <c r="A33" s="37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5"/>
    </row>
    <row r="34" spans="1:12" x14ac:dyDescent="0.25">
      <c r="A34" s="37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5"/>
    </row>
    <row r="35" spans="1:12" x14ac:dyDescent="0.25">
      <c r="A35" s="37"/>
      <c r="B35" s="34"/>
      <c r="C35" s="79" t="s">
        <v>373</v>
      </c>
      <c r="D35" s="34"/>
      <c r="E35" s="34"/>
      <c r="F35" s="34"/>
      <c r="G35" s="34"/>
      <c r="H35" s="34"/>
      <c r="I35" s="34"/>
      <c r="J35" s="34"/>
      <c r="K35" s="34"/>
      <c r="L35" s="35"/>
    </row>
    <row r="36" spans="1:12" x14ac:dyDescent="0.25">
      <c r="A36" s="37"/>
      <c r="B36" s="34"/>
      <c r="C36" s="34" t="s">
        <v>374</v>
      </c>
      <c r="D36" s="34"/>
      <c r="E36" s="34"/>
      <c r="F36" s="34"/>
      <c r="G36" s="34"/>
      <c r="H36" s="34"/>
      <c r="I36" s="34"/>
      <c r="J36" s="34"/>
      <c r="K36" s="34"/>
      <c r="L36" s="35"/>
    </row>
    <row r="37" spans="1:12" x14ac:dyDescent="0.25">
      <c r="A37" s="37"/>
      <c r="B37" s="34"/>
      <c r="C37" s="34" t="s">
        <v>375</v>
      </c>
      <c r="D37" s="34"/>
      <c r="E37" s="34"/>
      <c r="F37" s="34"/>
      <c r="G37" s="34"/>
      <c r="H37" s="34"/>
      <c r="I37" s="34"/>
      <c r="J37" s="34"/>
      <c r="K37" s="34"/>
      <c r="L37" s="35"/>
    </row>
    <row r="38" spans="1:12" x14ac:dyDescent="0.25">
      <c r="A38" s="37"/>
      <c r="B38" s="34"/>
      <c r="C38" s="34" t="s">
        <v>376</v>
      </c>
      <c r="D38" s="34"/>
      <c r="E38" s="34"/>
      <c r="F38" s="34"/>
      <c r="G38" s="34"/>
      <c r="H38" s="34"/>
      <c r="I38" s="34"/>
      <c r="J38" s="34"/>
      <c r="K38" s="34"/>
      <c r="L38" s="35"/>
    </row>
    <row r="39" spans="1:12" x14ac:dyDescent="0.25">
      <c r="A39" s="37"/>
      <c r="B39" s="34"/>
      <c r="C39" s="34" t="s">
        <v>377</v>
      </c>
      <c r="D39" s="34"/>
      <c r="E39" s="34"/>
      <c r="F39" s="34"/>
      <c r="G39" s="34"/>
      <c r="H39" s="34"/>
      <c r="I39" s="34"/>
      <c r="J39" s="34"/>
      <c r="K39" s="34"/>
      <c r="L39" s="35"/>
    </row>
    <row r="40" spans="1:12" x14ac:dyDescent="0.25">
      <c r="A40" s="37"/>
      <c r="B40" s="34"/>
      <c r="C40" s="34" t="s">
        <v>378</v>
      </c>
      <c r="D40" s="34"/>
      <c r="E40" s="34"/>
      <c r="F40" s="34"/>
      <c r="G40" s="34"/>
      <c r="H40" s="34"/>
      <c r="I40" s="34"/>
      <c r="J40" s="34"/>
      <c r="K40" s="34"/>
      <c r="L40" s="35"/>
    </row>
    <row r="41" spans="1:12" x14ac:dyDescent="0.25">
      <c r="A41" s="37"/>
      <c r="B41" s="34"/>
      <c r="C41" s="34" t="s">
        <v>379</v>
      </c>
      <c r="D41" s="34"/>
      <c r="E41" s="34"/>
      <c r="F41" s="34"/>
      <c r="G41" s="34"/>
      <c r="H41" s="34"/>
      <c r="I41" s="34"/>
      <c r="J41" s="34"/>
      <c r="K41" s="34"/>
      <c r="L41" s="35"/>
    </row>
    <row r="42" spans="1:12" x14ac:dyDescent="0.25">
      <c r="A42" s="37"/>
      <c r="B42" s="34"/>
      <c r="C42" s="34" t="s">
        <v>380</v>
      </c>
      <c r="D42" s="34"/>
      <c r="E42" s="34"/>
      <c r="F42" s="34"/>
      <c r="G42" s="34"/>
      <c r="H42" s="34"/>
      <c r="I42" s="34"/>
      <c r="J42" s="34"/>
      <c r="K42" s="34"/>
      <c r="L42" s="35"/>
    </row>
    <row r="43" spans="1:12" x14ac:dyDescent="0.25">
      <c r="A43" s="3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</row>
    <row r="44" spans="1:12" x14ac:dyDescent="0.25">
      <c r="A44" s="37"/>
      <c r="B44" s="34"/>
      <c r="C44" s="34" t="s">
        <v>381</v>
      </c>
      <c r="D44" s="34"/>
      <c r="E44" s="34"/>
      <c r="F44" s="34"/>
      <c r="G44" s="34"/>
      <c r="H44" s="34"/>
      <c r="I44" s="34"/>
      <c r="J44" s="34"/>
      <c r="K44" s="34"/>
      <c r="L44" s="35"/>
    </row>
    <row r="45" spans="1:12" x14ac:dyDescent="0.25">
      <c r="A45" s="3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5"/>
    </row>
    <row r="46" spans="1:12" x14ac:dyDescent="0.25">
      <c r="A46" s="37"/>
      <c r="B46" s="34" t="s">
        <v>382</v>
      </c>
      <c r="C46" s="34" t="s">
        <v>383</v>
      </c>
      <c r="D46" s="34"/>
      <c r="E46" s="34"/>
      <c r="F46" s="34"/>
      <c r="G46" s="34"/>
      <c r="H46" s="34"/>
      <c r="I46" s="34"/>
      <c r="J46" s="34"/>
      <c r="K46" s="34"/>
      <c r="L46" s="35"/>
    </row>
    <row r="47" spans="1:12" x14ac:dyDescent="0.25">
      <c r="A47" s="37"/>
      <c r="B47" s="34"/>
      <c r="C47" s="34" t="s">
        <v>384</v>
      </c>
      <c r="D47" s="34"/>
      <c r="E47" s="34"/>
      <c r="F47" s="34"/>
      <c r="G47" s="34"/>
      <c r="H47" s="34"/>
      <c r="I47" s="34"/>
      <c r="J47" s="34"/>
      <c r="K47" s="34"/>
      <c r="L47" s="35"/>
    </row>
    <row r="48" spans="1:12" x14ac:dyDescent="0.25">
      <c r="A48" s="3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1:12" x14ac:dyDescent="0.25">
      <c r="A49" s="37"/>
      <c r="B49" s="34"/>
      <c r="C49" s="6" t="s">
        <v>385</v>
      </c>
      <c r="D49" s="6"/>
      <c r="E49" s="7" t="s">
        <v>386</v>
      </c>
      <c r="F49" s="34"/>
      <c r="G49" s="34"/>
      <c r="H49" s="34"/>
      <c r="I49" s="34"/>
      <c r="J49" s="34"/>
      <c r="K49" s="34"/>
      <c r="L49" s="35"/>
    </row>
    <row r="50" spans="1:12" x14ac:dyDescent="0.25">
      <c r="A50" s="37"/>
      <c r="B50" s="34"/>
      <c r="C50" s="34" t="s">
        <v>387</v>
      </c>
      <c r="D50" s="34"/>
      <c r="E50" s="44">
        <v>1</v>
      </c>
      <c r="F50" s="34"/>
      <c r="G50" s="34"/>
      <c r="H50" s="34"/>
      <c r="I50" s="34"/>
      <c r="J50" s="34"/>
      <c r="K50" s="34"/>
      <c r="L50" s="35"/>
    </row>
    <row r="51" spans="1:12" x14ac:dyDescent="0.25">
      <c r="A51" s="37"/>
      <c r="B51" s="34"/>
      <c r="C51" s="34" t="s">
        <v>388</v>
      </c>
      <c r="D51" s="34"/>
      <c r="E51" s="44" t="s">
        <v>389</v>
      </c>
      <c r="F51" s="34"/>
      <c r="G51" s="34"/>
      <c r="H51" s="34"/>
      <c r="I51" s="34"/>
      <c r="J51" s="34"/>
      <c r="K51" s="34"/>
      <c r="L51" s="35"/>
    </row>
    <row r="52" spans="1:12" x14ac:dyDescent="0.25">
      <c r="A52" s="37"/>
      <c r="B52" s="34"/>
      <c r="C52" s="34" t="s">
        <v>390</v>
      </c>
      <c r="D52" s="34"/>
      <c r="E52" s="44">
        <v>35</v>
      </c>
      <c r="F52" s="34"/>
      <c r="G52" s="34"/>
      <c r="H52" s="34"/>
      <c r="I52" s="34"/>
      <c r="J52" s="34"/>
      <c r="K52" s="34"/>
      <c r="L52" s="35"/>
    </row>
    <row r="53" spans="1:12" x14ac:dyDescent="0.25">
      <c r="A53" s="37"/>
      <c r="B53" s="34"/>
      <c r="C53" s="34" t="s">
        <v>391</v>
      </c>
      <c r="D53" s="34"/>
      <c r="E53" s="44">
        <v>0</v>
      </c>
      <c r="F53" s="34"/>
      <c r="G53" s="34"/>
      <c r="H53" s="34"/>
      <c r="I53" s="34"/>
      <c r="J53" s="34"/>
      <c r="K53" s="34"/>
      <c r="L53" s="35"/>
    </row>
    <row r="54" spans="1:12" x14ac:dyDescent="0.25">
      <c r="A54" s="37"/>
      <c r="B54" s="34"/>
      <c r="C54" s="34" t="s">
        <v>392</v>
      </c>
      <c r="D54" s="34"/>
      <c r="E54" s="44">
        <v>0</v>
      </c>
      <c r="F54" s="34"/>
      <c r="G54" s="34"/>
      <c r="H54" s="34"/>
      <c r="I54" s="34"/>
      <c r="J54" s="34"/>
      <c r="K54" s="34"/>
      <c r="L54" s="35"/>
    </row>
    <row r="55" spans="1:12" x14ac:dyDescent="0.25">
      <c r="A55" s="37"/>
      <c r="B55" s="34"/>
      <c r="C55" s="34" t="s">
        <v>393</v>
      </c>
      <c r="D55" s="34"/>
      <c r="E55" s="44">
        <v>50</v>
      </c>
      <c r="F55" s="34"/>
      <c r="G55" s="34"/>
      <c r="H55" s="34"/>
      <c r="I55" s="34"/>
      <c r="J55" s="34"/>
      <c r="K55" s="34"/>
      <c r="L55" s="35"/>
    </row>
    <row r="56" spans="1:12" x14ac:dyDescent="0.25">
      <c r="A56" s="37"/>
      <c r="B56" s="34"/>
      <c r="C56" s="34" t="s">
        <v>394</v>
      </c>
      <c r="D56" s="34"/>
      <c r="E56" s="44" t="s">
        <v>395</v>
      </c>
      <c r="F56" s="34"/>
      <c r="G56" s="34"/>
      <c r="H56" s="34"/>
      <c r="I56" s="34"/>
      <c r="J56" s="34"/>
      <c r="K56" s="34"/>
      <c r="L56" s="35"/>
    </row>
    <row r="57" spans="1:12" x14ac:dyDescent="0.25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</row>
    <row r="58" spans="1:12" x14ac:dyDescent="0.25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3"/>
    </row>
    <row r="61" spans="1:12" x14ac:dyDescent="0.25">
      <c r="A61" s="76" t="s">
        <v>351</v>
      </c>
      <c r="B61" t="s">
        <v>533</v>
      </c>
    </row>
    <row r="63" spans="1:12" x14ac:dyDescent="0.25">
      <c r="A63" s="76" t="s">
        <v>353</v>
      </c>
      <c r="B63" t="s">
        <v>534</v>
      </c>
    </row>
    <row r="65" spans="1:4" x14ac:dyDescent="0.25">
      <c r="A65" s="76" t="s">
        <v>355</v>
      </c>
      <c r="B65" t="s">
        <v>535</v>
      </c>
    </row>
    <row r="66" spans="1:4" x14ac:dyDescent="0.25">
      <c r="B66" t="s">
        <v>536</v>
      </c>
    </row>
    <row r="68" spans="1:4" x14ac:dyDescent="0.25">
      <c r="A68" s="76" t="s">
        <v>537</v>
      </c>
      <c r="C68">
        <f>EXP(2.677814)</f>
        <v>14.553245104691435</v>
      </c>
      <c r="D68" t="s">
        <v>538</v>
      </c>
    </row>
    <row r="70" spans="1:4" x14ac:dyDescent="0.25">
      <c r="A70" s="76" t="s">
        <v>539</v>
      </c>
      <c r="B70" t="s">
        <v>540</v>
      </c>
      <c r="C70">
        <f>EXP(-1.373105+2.175104+35*-0.031671+50*-0.001397)</f>
        <v>0.68637167341138705</v>
      </c>
    </row>
    <row r="72" spans="1:4" x14ac:dyDescent="0.25">
      <c r="B72" t="s">
        <v>541</v>
      </c>
      <c r="C72">
        <f>C70/(1+C70)</f>
        <v>0.4070109123826276</v>
      </c>
      <c r="D72" s="78"/>
    </row>
  </sheetData>
  <dataValidations count="1">
    <dataValidation type="list" showInputMessage="1" showErrorMessage="1" sqref="B1" xr:uid="{00000000-0002-0000-1100-000000000000}">
      <formula1>"Incomplete,Finished,Review"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0"/>
  <sheetViews>
    <sheetView showGridLines="0" workbookViewId="0">
      <selection activeCell="A21" sqref="A2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12</v>
      </c>
      <c r="B1" s="29" t="s">
        <v>191</v>
      </c>
      <c r="C1" s="30"/>
      <c r="D1" s="31" t="s">
        <v>396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40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397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 t="s">
        <v>398</v>
      </c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 t="s">
        <v>399</v>
      </c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 t="s">
        <v>400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 t="s">
        <v>401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3"/>
    </row>
    <row r="14" spans="1:12" x14ac:dyDescent="0.25">
      <c r="A14" t="s">
        <v>5</v>
      </c>
      <c r="B14" s="74" t="s">
        <v>542</v>
      </c>
    </row>
    <row r="15" spans="1:12" x14ac:dyDescent="0.25">
      <c r="B15" s="74"/>
    </row>
    <row r="16" spans="1:12" x14ac:dyDescent="0.25">
      <c r="A16" t="s">
        <v>7</v>
      </c>
      <c r="B16" s="74" t="s">
        <v>543</v>
      </c>
    </row>
    <row r="17" spans="1:2" x14ac:dyDescent="0.25">
      <c r="B17" s="74"/>
    </row>
    <row r="18" spans="1:2" x14ac:dyDescent="0.25">
      <c r="A18" t="s">
        <v>10</v>
      </c>
      <c r="B18" t="s">
        <v>544</v>
      </c>
    </row>
    <row r="20" spans="1:2" x14ac:dyDescent="0.25">
      <c r="A20" t="s">
        <v>12</v>
      </c>
      <c r="B20" t="s">
        <v>545</v>
      </c>
    </row>
  </sheetData>
  <dataValidations count="1">
    <dataValidation type="list" showInputMessage="1" showErrorMessage="1" sqref="B1" xr:uid="{00000000-0002-0000-1200-000000000000}">
      <formula1>"Incomplete,Finished,Review"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"/>
  <sheetViews>
    <sheetView showGridLines="0" tabSelected="1" workbookViewId="0">
      <selection activeCell="B11" sqref="B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13</v>
      </c>
      <c r="B1" s="29" t="s">
        <v>191</v>
      </c>
      <c r="C1" s="30"/>
      <c r="D1" s="31" t="s">
        <v>402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30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403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404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  <row r="10" spans="1:12" x14ac:dyDescent="0.25">
      <c r="B10" t="s">
        <v>546</v>
      </c>
    </row>
  </sheetData>
  <dataValidations count="1">
    <dataValidation type="list" showInputMessage="1" showErrorMessage="1" sqref="B1" xr:uid="{00000000-0002-0000-1400-000000000000}">
      <formula1>"Incomplete,Finished,Review"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14</v>
      </c>
      <c r="B1" s="29" t="s">
        <v>191</v>
      </c>
      <c r="C1" s="30"/>
      <c r="D1" s="31" t="s">
        <v>405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266</v>
      </c>
      <c r="C5" s="34" t="s">
        <v>406</v>
      </c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 t="s">
        <v>407</v>
      </c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 t="s">
        <v>276</v>
      </c>
      <c r="C8" s="34" t="s">
        <v>408</v>
      </c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/>
      <c r="C9" s="34" t="s">
        <v>409</v>
      </c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3"/>
    </row>
  </sheetData>
  <dataValidations count="1">
    <dataValidation type="list" showInputMessage="1" showErrorMessage="1" sqref="B1" xr:uid="{00000000-0002-0000-1500-000000000000}">
      <formula1>"Incomplete,Finished,Review"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22"/>
  <sheetViews>
    <sheetView showGridLines="0" workbookViewId="0"/>
  </sheetViews>
  <sheetFormatPr defaultRowHeight="15" x14ac:dyDescent="0.25"/>
  <sheetData>
    <row r="2" spans="1:11" x14ac:dyDescent="0.25">
      <c r="A2" s="2" t="s">
        <v>131</v>
      </c>
    </row>
    <row r="3" spans="1:11" x14ac:dyDescent="0.25">
      <c r="A3" s="1">
        <v>44440</v>
      </c>
    </row>
    <row r="5" spans="1:11" x14ac:dyDescent="0.25">
      <c r="B5" s="2" t="s">
        <v>132</v>
      </c>
    </row>
    <row r="6" spans="1:11" x14ac:dyDescent="0.25">
      <c r="B6" s="16"/>
      <c r="C6" s="17"/>
      <c r="D6" s="17"/>
      <c r="E6" s="17"/>
      <c r="F6" s="17"/>
      <c r="G6" s="17"/>
      <c r="H6" s="17"/>
      <c r="I6" s="17"/>
      <c r="J6" s="17"/>
      <c r="K6" s="18"/>
    </row>
    <row r="7" spans="1:11" x14ac:dyDescent="0.25">
      <c r="B7" s="19" t="s">
        <v>133</v>
      </c>
      <c r="K7" s="20"/>
    </row>
    <row r="8" spans="1:11" x14ac:dyDescent="0.25">
      <c r="B8" s="19" t="s">
        <v>134</v>
      </c>
      <c r="K8" s="20"/>
    </row>
    <row r="9" spans="1:11" x14ac:dyDescent="0.25">
      <c r="B9" s="19" t="s">
        <v>135</v>
      </c>
      <c r="K9" s="20"/>
    </row>
    <row r="10" spans="1:11" x14ac:dyDescent="0.25">
      <c r="B10" s="19" t="s">
        <v>136</v>
      </c>
      <c r="K10" s="20"/>
    </row>
    <row r="11" spans="1:11" x14ac:dyDescent="0.25">
      <c r="B11" s="19" t="s">
        <v>137</v>
      </c>
      <c r="K11" s="20"/>
    </row>
    <row r="12" spans="1:11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6" spans="1:11" x14ac:dyDescent="0.25">
      <c r="B16" s="2" t="s">
        <v>138</v>
      </c>
    </row>
    <row r="17" spans="1:11" x14ac:dyDescent="0.25">
      <c r="B17" s="24" t="s">
        <v>139</v>
      </c>
      <c r="C17" s="17"/>
      <c r="D17" s="17"/>
      <c r="E17" s="17"/>
      <c r="F17" s="17"/>
      <c r="G17" s="17"/>
      <c r="H17" s="17"/>
      <c r="I17" s="17"/>
      <c r="J17" s="17"/>
      <c r="K17" s="18"/>
    </row>
    <row r="18" spans="1:11" x14ac:dyDescent="0.25">
      <c r="B18" s="25"/>
      <c r="K18" s="20"/>
    </row>
    <row r="19" spans="1:11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3"/>
    </row>
    <row r="21" spans="1:11" x14ac:dyDescent="0.25">
      <c r="A21" t="s">
        <v>140</v>
      </c>
    </row>
    <row r="22" spans="1:11" x14ac:dyDescent="0.25">
      <c r="A22" t="s">
        <v>141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15</v>
      </c>
      <c r="B1" s="29" t="s">
        <v>191</v>
      </c>
      <c r="C1" s="30"/>
      <c r="D1" s="31" t="s">
        <v>410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47" t="s">
        <v>411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412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</sheetData>
  <dataValidations count="1">
    <dataValidation type="list" showInputMessage="1" showErrorMessage="1" sqref="B1" xr:uid="{00000000-0002-0000-1600-000000000000}">
      <formula1>"Incomplete,Finished,Review"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16</v>
      </c>
      <c r="B1" s="29" t="s">
        <v>191</v>
      </c>
      <c r="C1" s="30"/>
      <c r="D1" s="31" t="s">
        <v>413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414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415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</sheetData>
  <dataValidations count="1">
    <dataValidation type="list" showInputMessage="1" showErrorMessage="1" sqref="B1" xr:uid="{00000000-0002-0000-1700-000000000000}">
      <formula1>"Incomplete,Finished,Review"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17</v>
      </c>
      <c r="B1" s="29" t="s">
        <v>191</v>
      </c>
      <c r="C1" s="30"/>
      <c r="D1" s="31" t="s">
        <v>416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417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418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</sheetData>
  <dataValidations count="1">
    <dataValidation type="list" showInputMessage="1" showErrorMessage="1" sqref="B1" xr:uid="{00000000-0002-0000-1800-000000000000}">
      <formula1>"Incomplete,Finished,Review"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7"/>
  <sheetViews>
    <sheetView showGridLines="0" topLeftCell="A13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18</v>
      </c>
      <c r="B1" s="29" t="s">
        <v>191</v>
      </c>
      <c r="C1" s="30"/>
      <c r="D1" s="31" t="s">
        <v>419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30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420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 t="s">
        <v>266</v>
      </c>
      <c r="C7" s="34" t="s">
        <v>421</v>
      </c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 t="s">
        <v>276</v>
      </c>
      <c r="C9" s="34" t="s">
        <v>422</v>
      </c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 t="s">
        <v>307</v>
      </c>
      <c r="C11" s="34" t="s">
        <v>423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</row>
    <row r="17" spans="1:1" x14ac:dyDescent="0.25">
      <c r="A17" s="54"/>
    </row>
    <row r="23" spans="1:1" x14ac:dyDescent="0.25">
      <c r="A23" s="54"/>
    </row>
    <row r="27" spans="1:1" x14ac:dyDescent="0.25">
      <c r="A27" s="54"/>
    </row>
  </sheetData>
  <dataValidations count="1">
    <dataValidation type="list" showInputMessage="1" showErrorMessage="1" sqref="B1" xr:uid="{00000000-0002-0000-1900-000000000000}">
      <formula1>"Incomplete,Finished,Review"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9D25-EE09-4EA9-A144-DEBDCEE7AEE8}">
  <dimension ref="A1:N20"/>
  <sheetViews>
    <sheetView showGridLines="0" workbookViewId="0">
      <selection activeCell="N11" sqref="N11"/>
    </sheetView>
  </sheetViews>
  <sheetFormatPr defaultColWidth="8.85546875" defaultRowHeight="15" x14ac:dyDescent="0.25"/>
  <cols>
    <col min="2" max="2" width="10.5703125" customWidth="1"/>
  </cols>
  <sheetData>
    <row r="1" spans="1:14" x14ac:dyDescent="0.25">
      <c r="A1" s="28">
        <v>19</v>
      </c>
      <c r="B1" s="29" t="s">
        <v>191</v>
      </c>
      <c r="C1" s="30"/>
      <c r="D1" s="31" t="s">
        <v>424</v>
      </c>
      <c r="E1" s="30"/>
      <c r="F1" s="30"/>
      <c r="G1" s="30"/>
      <c r="H1" s="30"/>
      <c r="I1" s="30"/>
      <c r="J1" s="30"/>
      <c r="K1" s="30"/>
      <c r="L1" s="32"/>
    </row>
    <row r="2" spans="1:14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4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4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4" x14ac:dyDescent="0.25">
      <c r="A5" s="37"/>
      <c r="B5" s="34" t="s">
        <v>425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4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4" x14ac:dyDescent="0.25">
      <c r="A7" s="37"/>
      <c r="B7" s="72" t="s">
        <v>426</v>
      </c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4" x14ac:dyDescent="0.25">
      <c r="A8" s="37"/>
      <c r="B8" s="72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4" x14ac:dyDescent="0.25">
      <c r="A9" s="37"/>
      <c r="B9" s="72" t="s">
        <v>427</v>
      </c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4" x14ac:dyDescent="0.25">
      <c r="A10" s="37"/>
      <c r="B10" s="72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4" x14ac:dyDescent="0.25">
      <c r="A11" s="37"/>
      <c r="B11" s="53" t="s">
        <v>428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4" ht="15.75" thickBot="1" x14ac:dyDescent="0.3">
      <c r="A12" s="41"/>
      <c r="B12" s="73"/>
      <c r="C12" s="42"/>
      <c r="D12" s="42"/>
      <c r="E12" s="42"/>
      <c r="F12" s="42"/>
      <c r="G12" s="42"/>
      <c r="H12" s="42"/>
      <c r="I12" s="42"/>
      <c r="J12" s="42"/>
      <c r="K12" s="42"/>
      <c r="L12" s="43"/>
    </row>
    <row r="15" spans="1:14" ht="14.45" customHeight="1" x14ac:dyDescent="0.25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 spans="1:14" ht="14.45" customHeigh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spans="2:14" ht="14.45" customHeight="1" x14ac:dyDescent="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2:14" ht="14.45" customHeight="1" x14ac:dyDescent="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</row>
    <row r="19" spans="2:14" ht="14.45" customHeight="1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2:14" ht="14.45" customHeight="1" x14ac:dyDescent="0.2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</sheetData>
  <mergeCells count="6">
    <mergeCell ref="B20:N20"/>
    <mergeCell ref="B15:N15"/>
    <mergeCell ref="B16:N16"/>
    <mergeCell ref="B17:N17"/>
    <mergeCell ref="B18:N18"/>
    <mergeCell ref="B19:N19"/>
  </mergeCells>
  <dataValidations count="1">
    <dataValidation type="list" showInputMessage="1" showErrorMessage="1" sqref="B1" xr:uid="{D7573DAF-2304-4A02-88CA-984FF3E6B55F}">
      <formula1>"Incomplete,Finished,Review"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9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20</v>
      </c>
      <c r="B1" s="29" t="s">
        <v>191</v>
      </c>
      <c r="C1" s="30"/>
      <c r="D1" s="31" t="s">
        <v>429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44" t="s">
        <v>430</v>
      </c>
      <c r="C5" s="4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44"/>
      <c r="C6" s="4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44" t="s">
        <v>431</v>
      </c>
      <c r="C7" s="4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</sheetData>
  <dataValidations count="1">
    <dataValidation type="list" showInputMessage="1" showErrorMessage="1" sqref="B1" xr:uid="{00000000-0002-0000-1B00-000000000000}">
      <formula1>"Incomplete,Finished,Review"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0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21</v>
      </c>
      <c r="B1" s="29" t="s">
        <v>191</v>
      </c>
      <c r="C1" s="30"/>
      <c r="D1" s="31" t="s">
        <v>432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30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433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434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/>
      <c r="C8" s="9"/>
      <c r="D8" s="81" t="s">
        <v>435</v>
      </c>
      <c r="E8" s="81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10"/>
      <c r="C9" s="11"/>
      <c r="D9" s="13" t="s">
        <v>436</v>
      </c>
      <c r="E9" s="13" t="s">
        <v>437</v>
      </c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82" t="s">
        <v>438</v>
      </c>
      <c r="C10" s="12" t="s">
        <v>436</v>
      </c>
      <c r="D10" s="45">
        <v>475</v>
      </c>
      <c r="E10" s="45">
        <v>116</v>
      </c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82"/>
      <c r="C11" s="12" t="s">
        <v>437</v>
      </c>
      <c r="D11" s="45">
        <v>93</v>
      </c>
      <c r="E11" s="45">
        <v>841</v>
      </c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 t="s">
        <v>439</v>
      </c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9" t="s">
        <v>440</v>
      </c>
      <c r="C15" s="34" t="s">
        <v>441</v>
      </c>
      <c r="D15" s="34"/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9" t="s">
        <v>442</v>
      </c>
      <c r="C16" s="34" t="s">
        <v>443</v>
      </c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48" t="s">
        <v>444</v>
      </c>
      <c r="C17" s="34" t="s">
        <v>445</v>
      </c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9" t="s">
        <v>446</v>
      </c>
      <c r="C18" s="34" t="s">
        <v>447</v>
      </c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</row>
  </sheetData>
  <mergeCells count="2">
    <mergeCell ref="D8:E8"/>
    <mergeCell ref="B10:B11"/>
  </mergeCells>
  <dataValidations count="1">
    <dataValidation type="list" showInputMessage="1" showErrorMessage="1" sqref="B1" xr:uid="{00000000-0002-0000-1C00-000000000000}">
      <formula1>"Incomplete,Finished,Review"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7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22</v>
      </c>
      <c r="B1" s="29" t="s">
        <v>191</v>
      </c>
      <c r="C1" s="30"/>
      <c r="D1" s="31" t="s">
        <v>448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449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450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</row>
  </sheetData>
  <dataValidations count="1">
    <dataValidation type="list" showInputMessage="1" showErrorMessage="1" sqref="B1" xr:uid="{00000000-0002-0000-1D00-000000000000}">
      <formula1>"Incomplete,Finished,Review"</formula1>
    </dataValidation>
  </dataValidation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0"/>
  <sheetViews>
    <sheetView showGridLines="0" topLeftCell="A7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>
        <v>23</v>
      </c>
      <c r="B1" s="29" t="s">
        <v>191</v>
      </c>
      <c r="C1" s="30"/>
      <c r="D1" s="31" t="s">
        <v>451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452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 x14ac:dyDescent="0.25">
      <c r="A24" s="3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x14ac:dyDescent="0.25">
      <c r="A25" s="37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5"/>
    </row>
    <row r="26" spans="1:12" x14ac:dyDescent="0.25">
      <c r="A26" s="37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5"/>
    </row>
    <row r="27" spans="1:12" x14ac:dyDescent="0.25">
      <c r="A27" s="37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5"/>
    </row>
    <row r="28" spans="1:12" x14ac:dyDescent="0.25">
      <c r="A28" s="37"/>
      <c r="B28" s="34" t="s">
        <v>453</v>
      </c>
      <c r="C28" s="34"/>
      <c r="D28" s="34"/>
      <c r="E28" s="34"/>
      <c r="F28" s="34"/>
      <c r="G28" s="34"/>
      <c r="H28" s="34"/>
      <c r="I28" s="34"/>
      <c r="J28" s="34"/>
      <c r="K28" s="34"/>
      <c r="L28" s="35"/>
    </row>
    <row r="29" spans="1:12" x14ac:dyDescent="0.25">
      <c r="A29" s="37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5"/>
    </row>
    <row r="30" spans="1:12" x14ac:dyDescent="0.25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/>
    </row>
  </sheetData>
  <dataValidations count="1">
    <dataValidation type="list" showInputMessage="1" showErrorMessage="1" sqref="B1" xr:uid="{00000000-0002-0000-1E00-000000000000}">
      <formula1>"Incomplete,Finished,Review"</formula1>
    </dataValidation>
  </dataValidation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C642-02E9-4FFB-B411-EA85A32C63DB}">
  <dimension ref="A1:L15"/>
  <sheetViews>
    <sheetView showGridLines="0" workbookViewId="0">
      <selection activeCell="N11" sqref="N11"/>
    </sheetView>
  </sheetViews>
  <sheetFormatPr defaultColWidth="8.85546875" defaultRowHeight="15" x14ac:dyDescent="0.25"/>
  <cols>
    <col min="2" max="2" width="10.5703125" customWidth="1"/>
  </cols>
  <sheetData>
    <row r="1" spans="1:12" x14ac:dyDescent="0.25">
      <c r="A1" s="28">
        <v>24</v>
      </c>
      <c r="B1" s="29" t="s">
        <v>191</v>
      </c>
      <c r="C1" s="30"/>
      <c r="D1" s="31" t="s">
        <v>454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44" t="s">
        <v>455</v>
      </c>
      <c r="C5" s="44"/>
      <c r="D5" s="44"/>
      <c r="E5" s="4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53"/>
      <c r="C6" s="44"/>
      <c r="D6" s="44"/>
      <c r="E6" s="4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44"/>
      <c r="C7" s="71" t="s">
        <v>456</v>
      </c>
      <c r="D7" s="44"/>
      <c r="E7" s="4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44"/>
      <c r="C8" s="44"/>
      <c r="D8" s="44"/>
      <c r="E8" s="4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53" t="s">
        <v>457</v>
      </c>
      <c r="C9" s="44"/>
      <c r="D9" s="44"/>
      <c r="E9" s="4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44" t="s">
        <v>458</v>
      </c>
      <c r="C10" s="44"/>
      <c r="D10" s="44"/>
      <c r="E10" s="4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44"/>
      <c r="C11" s="44"/>
      <c r="D11" s="44"/>
      <c r="E11" s="4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53"/>
      <c r="C12" s="71" t="s">
        <v>459</v>
      </c>
      <c r="D12" s="44"/>
      <c r="E12" s="4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9"/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48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ht="15.75" thickBot="1" x14ac:dyDescent="0.3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3"/>
    </row>
  </sheetData>
  <dataValidations count="1">
    <dataValidation type="list" showInputMessage="1" showErrorMessage="1" sqref="B1" xr:uid="{477A4E4E-D1F5-4A20-80E7-2E5EA7922FFC}">
      <formula1>"Incomplete,Finished,Review"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142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9"/>
  <sheetViews>
    <sheetView showGridLines="0" workbookViewId="0">
      <selection activeCell="N11" sqref="N11"/>
    </sheetView>
  </sheetViews>
  <sheetFormatPr defaultRowHeight="15" x14ac:dyDescent="0.25"/>
  <cols>
    <col min="2" max="2" width="10" customWidth="1"/>
  </cols>
  <sheetData>
    <row r="1" spans="1:12" x14ac:dyDescent="0.25">
      <c r="A1" s="28">
        <v>25</v>
      </c>
      <c r="B1" s="29" t="s">
        <v>191</v>
      </c>
      <c r="C1" s="30"/>
      <c r="D1" s="31" t="s">
        <v>460</v>
      </c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50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37"/>
      <c r="B5" s="34" t="s">
        <v>461</v>
      </c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 t="s">
        <v>462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37"/>
      <c r="B7" s="39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37"/>
      <c r="B8" s="53" t="s">
        <v>463</v>
      </c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</sheetData>
  <dataValidations count="1">
    <dataValidation type="list" showInputMessage="1" showErrorMessage="1" sqref="B1" xr:uid="{00000000-0002-0000-2100-000000000000}">
      <formula1>"Incomplete,Finished,Review"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L34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  <col min="3" max="3" width="8.7109375" customWidth="1"/>
  </cols>
  <sheetData>
    <row r="1" spans="1:12" x14ac:dyDescent="0.25">
      <c r="A1" s="28" t="s">
        <v>152</v>
      </c>
      <c r="B1" s="29" t="s">
        <v>191</v>
      </c>
      <c r="C1" s="30"/>
      <c r="D1" s="30"/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49" t="s">
        <v>464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49" t="s">
        <v>465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9" t="s">
        <v>466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 t="s">
        <v>467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 t="s">
        <v>468</v>
      </c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 t="s">
        <v>469</v>
      </c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34" t="s">
        <v>470</v>
      </c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9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4" t="s">
        <v>471</v>
      </c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4" t="s">
        <v>472</v>
      </c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 t="s">
        <v>473</v>
      </c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/>
      <c r="C19" s="34"/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9" t="s">
        <v>266</v>
      </c>
      <c r="C20" s="34" t="s">
        <v>474</v>
      </c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9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9" t="s">
        <v>276</v>
      </c>
      <c r="C22" s="34" t="s">
        <v>475</v>
      </c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9"/>
      <c r="C23" s="34"/>
      <c r="D23" s="45"/>
      <c r="E23" s="45"/>
      <c r="F23" s="45"/>
      <c r="G23" s="34"/>
      <c r="H23" s="34"/>
      <c r="I23" s="34"/>
      <c r="J23" s="34"/>
      <c r="K23" s="34"/>
      <c r="L23" s="35"/>
    </row>
    <row r="24" spans="1:12" x14ac:dyDescent="0.25">
      <c r="A24" s="37"/>
      <c r="B24" s="39" t="s">
        <v>307</v>
      </c>
      <c r="C24" s="34" t="s">
        <v>476</v>
      </c>
      <c r="D24" s="45"/>
      <c r="E24" s="45"/>
      <c r="F24" s="45"/>
      <c r="G24" s="34"/>
      <c r="H24" s="34"/>
      <c r="I24" s="34"/>
      <c r="J24" s="34"/>
      <c r="K24" s="34"/>
      <c r="L24" s="35"/>
    </row>
    <row r="25" spans="1:12" x14ac:dyDescent="0.25">
      <c r="A25" s="37"/>
      <c r="B25" s="39"/>
      <c r="C25" s="34"/>
      <c r="D25" s="45"/>
      <c r="E25" s="45"/>
      <c r="F25" s="45"/>
      <c r="G25" s="34"/>
      <c r="H25" s="34"/>
      <c r="I25" s="34"/>
      <c r="J25" s="34"/>
      <c r="K25" s="34"/>
      <c r="L25" s="35"/>
    </row>
    <row r="26" spans="1:12" x14ac:dyDescent="0.25">
      <c r="A26" s="37"/>
      <c r="B26" s="39" t="s">
        <v>477</v>
      </c>
      <c r="C26" s="34" t="s">
        <v>478</v>
      </c>
      <c r="D26" s="45"/>
      <c r="E26" s="45"/>
      <c r="F26" s="45"/>
      <c r="G26" s="34"/>
      <c r="H26" s="34"/>
      <c r="I26" s="34"/>
      <c r="J26" s="34"/>
      <c r="K26" s="34"/>
      <c r="L26" s="35"/>
    </row>
    <row r="27" spans="1:12" x14ac:dyDescent="0.25">
      <c r="A27" s="37"/>
      <c r="B27" s="39"/>
      <c r="C27" s="55" t="s">
        <v>479</v>
      </c>
      <c r="D27" s="50"/>
      <c r="E27" s="50"/>
      <c r="F27" s="51"/>
      <c r="G27" s="34"/>
      <c r="H27" s="34"/>
      <c r="I27" s="34"/>
      <c r="J27" s="34"/>
      <c r="K27" s="34"/>
      <c r="L27" s="35"/>
    </row>
    <row r="28" spans="1:12" x14ac:dyDescent="0.25">
      <c r="A28" s="37"/>
      <c r="B28" s="39"/>
      <c r="C28" s="55" t="s">
        <v>480</v>
      </c>
      <c r="D28" s="50"/>
      <c r="E28" s="50"/>
      <c r="F28" s="51"/>
      <c r="G28" s="34"/>
      <c r="H28" s="34"/>
      <c r="I28" s="34"/>
      <c r="J28" s="34"/>
      <c r="K28" s="34"/>
      <c r="L28" s="35"/>
    </row>
    <row r="29" spans="1:12" x14ac:dyDescent="0.25">
      <c r="A29" s="37"/>
      <c r="B29" s="39"/>
      <c r="C29" s="55"/>
      <c r="D29" s="50"/>
      <c r="E29" s="50"/>
      <c r="F29" s="50"/>
      <c r="G29" s="34"/>
      <c r="H29" s="34"/>
      <c r="I29" s="34"/>
      <c r="J29" s="34"/>
      <c r="K29" s="34"/>
      <c r="L29" s="35"/>
    </row>
    <row r="30" spans="1:12" x14ac:dyDescent="0.25">
      <c r="A30" s="37"/>
      <c r="B30" s="39" t="s">
        <v>481</v>
      </c>
      <c r="C30" s="55" t="s">
        <v>482</v>
      </c>
      <c r="D30" s="50"/>
      <c r="E30" s="50"/>
      <c r="F30" s="50"/>
      <c r="G30" s="34"/>
      <c r="H30" s="34"/>
      <c r="I30" s="34"/>
      <c r="J30" s="34"/>
      <c r="K30" s="34"/>
      <c r="L30" s="35"/>
    </row>
    <row r="31" spans="1:12" x14ac:dyDescent="0.25">
      <c r="A31" s="37"/>
      <c r="B31" s="39"/>
      <c r="C31" s="56"/>
      <c r="D31" s="34"/>
      <c r="E31" s="34"/>
      <c r="F31" s="34"/>
      <c r="G31" s="34"/>
      <c r="H31" s="34"/>
      <c r="I31" s="34"/>
      <c r="J31" s="34"/>
      <c r="K31" s="34"/>
      <c r="L31" s="35"/>
    </row>
    <row r="32" spans="1:12" x14ac:dyDescent="0.25">
      <c r="A32" s="37"/>
      <c r="B32" s="39" t="s">
        <v>483</v>
      </c>
      <c r="C32" s="34" t="s">
        <v>484</v>
      </c>
      <c r="D32" s="34"/>
      <c r="E32" s="34"/>
      <c r="F32" s="34"/>
      <c r="G32" s="34"/>
      <c r="H32" s="34"/>
      <c r="I32" s="34"/>
      <c r="J32" s="34"/>
      <c r="K32" s="34"/>
      <c r="L32" s="35"/>
    </row>
    <row r="33" spans="1:12" x14ac:dyDescent="0.25">
      <c r="A33" s="37"/>
      <c r="B33" s="39"/>
      <c r="C33" s="34" t="s">
        <v>485</v>
      </c>
      <c r="D33" s="34"/>
      <c r="E33" s="34"/>
      <c r="F33" s="34"/>
      <c r="G33" s="34"/>
      <c r="H33" s="34"/>
      <c r="I33" s="34"/>
      <c r="J33" s="34"/>
      <c r="K33" s="34"/>
      <c r="L33" s="35"/>
    </row>
    <row r="34" spans="1:12" ht="15.75" thickBot="1" x14ac:dyDescent="0.3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/>
    </row>
  </sheetData>
  <dataValidations count="1">
    <dataValidation type="list" showInputMessage="1" showErrorMessage="1" sqref="B1" xr:uid="{00000000-0002-0000-2300-000000000000}">
      <formula1>"Incomplete,Finished,Review"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0.39997558519241921"/>
  </sheetPr>
  <dimension ref="A1:L27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  <col min="12" max="12" width="17.42578125" customWidth="1"/>
  </cols>
  <sheetData>
    <row r="1" spans="1:12" x14ac:dyDescent="0.25">
      <c r="A1" s="28" t="s">
        <v>153</v>
      </c>
      <c r="B1" s="29" t="s">
        <v>191</v>
      </c>
      <c r="C1" s="30"/>
      <c r="D1" s="30"/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49" t="s">
        <v>464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49" t="s">
        <v>465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9" t="s">
        <v>466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 t="s">
        <v>486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 t="s">
        <v>487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 t="s">
        <v>266</v>
      </c>
      <c r="C13" s="34" t="s">
        <v>488</v>
      </c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34"/>
      <c r="C14" s="39" t="s">
        <v>489</v>
      </c>
      <c r="D14" s="34" t="s">
        <v>490</v>
      </c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4"/>
      <c r="C15" s="39" t="s">
        <v>491</v>
      </c>
      <c r="D15" s="34" t="s">
        <v>492</v>
      </c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4"/>
      <c r="C16" s="39" t="s">
        <v>493</v>
      </c>
      <c r="D16" s="34" t="s">
        <v>494</v>
      </c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 t="s">
        <v>276</v>
      </c>
      <c r="C18" s="34" t="s">
        <v>495</v>
      </c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4"/>
      <c r="C19" s="34" t="s">
        <v>496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4"/>
      <c r="C20" s="39" t="s">
        <v>489</v>
      </c>
      <c r="D20" s="34" t="s">
        <v>490</v>
      </c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4"/>
      <c r="C21" s="44" t="s">
        <v>497</v>
      </c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4"/>
      <c r="C22" s="39" t="s">
        <v>491</v>
      </c>
      <c r="D22" s="34" t="s">
        <v>492</v>
      </c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4"/>
      <c r="C23" s="39" t="s">
        <v>493</v>
      </c>
      <c r="D23" s="34" t="s">
        <v>494</v>
      </c>
      <c r="E23" s="34"/>
      <c r="F23" s="34"/>
      <c r="G23" s="34"/>
      <c r="H23" s="34"/>
      <c r="I23" s="34"/>
      <c r="J23" s="34"/>
      <c r="K23" s="34"/>
      <c r="L23" s="35"/>
    </row>
    <row r="24" spans="1:12" x14ac:dyDescent="0.25">
      <c r="A24" s="3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x14ac:dyDescent="0.25">
      <c r="A25" s="37"/>
      <c r="B25" s="34" t="s">
        <v>307</v>
      </c>
      <c r="C25" s="34" t="s">
        <v>498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x14ac:dyDescent="0.25">
      <c r="A26" s="37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5"/>
    </row>
    <row r="27" spans="1:12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</row>
  </sheetData>
  <dataValidations count="1">
    <dataValidation type="list" showInputMessage="1" showErrorMessage="1" sqref="B1" xr:uid="{00000000-0002-0000-2400-000000000000}">
      <formula1>"Incomplete,Finished,Review"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 tint="0.39997558519241921"/>
  </sheetPr>
  <dimension ref="A1:L28"/>
  <sheetViews>
    <sheetView showGridLines="0" workbookViewId="0">
      <selection activeCell="N11" sqref="N11"/>
    </sheetView>
  </sheetViews>
  <sheetFormatPr defaultRowHeight="15" x14ac:dyDescent="0.25"/>
  <cols>
    <col min="2" max="2" width="10.5703125" customWidth="1"/>
  </cols>
  <sheetData>
    <row r="1" spans="1:12" x14ac:dyDescent="0.25">
      <c r="A1" s="28" t="s">
        <v>154</v>
      </c>
      <c r="B1" s="29" t="s">
        <v>191</v>
      </c>
      <c r="C1" s="30"/>
      <c r="D1" s="30"/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49" t="s">
        <v>464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49" t="s">
        <v>465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9" t="s">
        <v>466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37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 t="s">
        <v>499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 t="s">
        <v>500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 t="s">
        <v>501</v>
      </c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4" t="s">
        <v>502</v>
      </c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4" t="s">
        <v>503</v>
      </c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4" t="s">
        <v>504</v>
      </c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4" t="s">
        <v>266</v>
      </c>
      <c r="C19" s="34" t="s">
        <v>505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4"/>
      <c r="C20" s="34" t="s">
        <v>506</v>
      </c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4" t="s">
        <v>276</v>
      </c>
      <c r="C22" s="34" t="s">
        <v>507</v>
      </c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4"/>
      <c r="C23" s="34" t="s">
        <v>508</v>
      </c>
      <c r="D23" s="34"/>
      <c r="E23" s="34"/>
      <c r="F23" s="34"/>
      <c r="G23" s="34"/>
      <c r="H23" s="34"/>
      <c r="I23" s="34"/>
      <c r="J23" s="34"/>
      <c r="K23" s="34"/>
      <c r="L23" s="35"/>
    </row>
    <row r="24" spans="1:12" x14ac:dyDescent="0.25">
      <c r="A24" s="3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x14ac:dyDescent="0.25">
      <c r="A25" s="37"/>
      <c r="B25" s="34" t="s">
        <v>307</v>
      </c>
      <c r="C25" s="34" t="s">
        <v>509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x14ac:dyDescent="0.25">
      <c r="A26" s="37"/>
      <c r="B26" s="34"/>
      <c r="C26" s="34" t="s">
        <v>510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 x14ac:dyDescent="0.25">
      <c r="A27" s="37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5"/>
    </row>
    <row r="28" spans="1:12" x14ac:dyDescent="0.25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</row>
  </sheetData>
  <dataValidations count="1">
    <dataValidation type="list" showInputMessage="1" showErrorMessage="1" sqref="B1" xr:uid="{00000000-0002-0000-2500-000000000000}">
      <formula1>"Incomplete,Finished,Review"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0716-3A89-47EE-842D-9838C4DB63A8}">
  <sheetPr>
    <tabColor theme="5" tint="0.39997558519241921"/>
  </sheetPr>
  <dimension ref="A1:L30"/>
  <sheetViews>
    <sheetView showGridLines="0" workbookViewId="0">
      <selection activeCell="N11" sqref="N11"/>
    </sheetView>
  </sheetViews>
  <sheetFormatPr defaultColWidth="8.7109375" defaultRowHeight="15" x14ac:dyDescent="0.25"/>
  <cols>
    <col min="2" max="2" width="10.5703125" customWidth="1"/>
  </cols>
  <sheetData>
    <row r="1" spans="1:12" x14ac:dyDescent="0.25">
      <c r="A1" s="28" t="s">
        <v>155</v>
      </c>
      <c r="B1" s="29" t="s">
        <v>191</v>
      </c>
      <c r="C1" s="30"/>
      <c r="D1" s="30"/>
      <c r="E1" s="30"/>
      <c r="F1" s="30"/>
      <c r="G1" s="30"/>
      <c r="H1" s="30"/>
      <c r="I1" s="30"/>
      <c r="J1" s="30"/>
      <c r="K1" s="30"/>
      <c r="L1" s="32"/>
    </row>
    <row r="2" spans="1:12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x14ac:dyDescent="0.25">
      <c r="A3" s="36">
        <v>200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49" t="s">
        <v>464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25">
      <c r="A6" s="37"/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25">
      <c r="A7" s="49" t="s">
        <v>465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x14ac:dyDescent="0.25">
      <c r="A8" s="49" t="s">
        <v>466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x14ac:dyDescent="0.25">
      <c r="A9" s="49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7"/>
      <c r="B10" s="34" t="s">
        <v>511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7"/>
      <c r="B11" s="34" t="s">
        <v>512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7"/>
      <c r="B12" s="34" t="s">
        <v>513</v>
      </c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7"/>
      <c r="B13" s="34" t="s">
        <v>514</v>
      </c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7"/>
      <c r="B14" s="57" t="s">
        <v>515</v>
      </c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7"/>
      <c r="B15" s="39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x14ac:dyDescent="0.25">
      <c r="A16" s="37"/>
      <c r="B16" s="39" t="s">
        <v>266</v>
      </c>
      <c r="C16" s="34" t="s">
        <v>516</v>
      </c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9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9" t="s">
        <v>276</v>
      </c>
      <c r="C18" s="34" t="s">
        <v>517</v>
      </c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/>
      <c r="C19" s="34" t="s">
        <v>518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9"/>
      <c r="C20" s="34"/>
      <c r="D20" s="45"/>
      <c r="E20" s="45"/>
      <c r="F20" s="45"/>
      <c r="G20" s="34"/>
      <c r="H20" s="34"/>
      <c r="I20" s="34"/>
      <c r="J20" s="34"/>
      <c r="K20" s="34"/>
      <c r="L20" s="35"/>
    </row>
    <row r="21" spans="1:12" x14ac:dyDescent="0.25">
      <c r="A21" s="37"/>
      <c r="B21" s="39" t="s">
        <v>307</v>
      </c>
      <c r="C21" s="34" t="s">
        <v>519</v>
      </c>
      <c r="D21" s="45"/>
      <c r="E21" s="45"/>
      <c r="F21" s="45"/>
      <c r="G21" s="34"/>
      <c r="H21" s="34"/>
      <c r="I21" s="34"/>
      <c r="J21" s="34"/>
      <c r="K21" s="34"/>
      <c r="L21" s="35"/>
    </row>
    <row r="22" spans="1:12" x14ac:dyDescent="0.25">
      <c r="A22" s="37"/>
      <c r="B22" s="39"/>
      <c r="C22" s="34"/>
      <c r="D22" s="45"/>
      <c r="E22" s="45"/>
      <c r="F22" s="45"/>
      <c r="G22" s="34"/>
      <c r="H22" s="34"/>
      <c r="I22" s="34"/>
      <c r="J22" s="34"/>
      <c r="K22" s="34"/>
      <c r="L22" s="35"/>
    </row>
    <row r="23" spans="1:12" x14ac:dyDescent="0.25">
      <c r="A23" s="37"/>
      <c r="B23" s="39" t="s">
        <v>477</v>
      </c>
      <c r="C23" s="34" t="s">
        <v>520</v>
      </c>
      <c r="D23" s="45"/>
      <c r="E23" s="45"/>
      <c r="F23" s="45"/>
      <c r="G23" s="34"/>
      <c r="H23" s="34"/>
      <c r="I23" s="34"/>
      <c r="J23" s="34"/>
      <c r="K23" s="34"/>
      <c r="L23" s="35"/>
    </row>
    <row r="24" spans="1:12" x14ac:dyDescent="0.25">
      <c r="A24" s="37"/>
      <c r="B24" s="39"/>
      <c r="C24" s="34"/>
      <c r="D24" s="58"/>
      <c r="E24" s="58"/>
      <c r="F24" s="59"/>
      <c r="G24" s="34"/>
      <c r="H24" s="34"/>
      <c r="I24" s="34"/>
      <c r="J24" s="34"/>
      <c r="K24" s="34"/>
      <c r="L24" s="35"/>
    </row>
    <row r="25" spans="1:12" x14ac:dyDescent="0.25">
      <c r="A25" s="37"/>
      <c r="B25" s="39" t="s">
        <v>481</v>
      </c>
      <c r="C25" s="34" t="s">
        <v>521</v>
      </c>
      <c r="D25" s="58"/>
      <c r="E25" s="58"/>
      <c r="F25" s="59"/>
      <c r="G25" s="34"/>
      <c r="H25" s="34"/>
      <c r="I25" s="34"/>
      <c r="J25" s="34"/>
      <c r="K25" s="34"/>
      <c r="L25" s="35"/>
    </row>
    <row r="26" spans="1:12" x14ac:dyDescent="0.25">
      <c r="A26" s="37"/>
      <c r="B26" s="39"/>
      <c r="C26" s="34" t="s">
        <v>522</v>
      </c>
      <c r="D26" s="58"/>
      <c r="E26" s="58"/>
      <c r="F26" s="58"/>
      <c r="G26" s="34"/>
      <c r="H26" s="34"/>
      <c r="I26" s="34"/>
      <c r="J26" s="34"/>
      <c r="K26" s="34"/>
      <c r="L26" s="35"/>
    </row>
    <row r="27" spans="1:12" x14ac:dyDescent="0.25">
      <c r="A27" s="37"/>
      <c r="B27" s="39"/>
      <c r="C27" s="34"/>
      <c r="D27" s="58"/>
      <c r="E27" s="58"/>
      <c r="F27" s="58"/>
      <c r="G27" s="34"/>
      <c r="H27" s="34"/>
      <c r="I27" s="34"/>
      <c r="J27" s="34"/>
      <c r="K27" s="34"/>
      <c r="L27" s="35"/>
    </row>
    <row r="28" spans="1:12" x14ac:dyDescent="0.25">
      <c r="A28" s="37"/>
      <c r="B28" s="39" t="s">
        <v>483</v>
      </c>
      <c r="C28" s="34" t="s">
        <v>523</v>
      </c>
      <c r="D28" s="58"/>
      <c r="E28" s="58"/>
      <c r="F28" s="58"/>
      <c r="G28" s="34"/>
      <c r="H28" s="34"/>
      <c r="I28" s="34"/>
      <c r="J28" s="34"/>
      <c r="K28" s="34"/>
      <c r="L28" s="35"/>
    </row>
    <row r="29" spans="1:12" x14ac:dyDescent="0.25">
      <c r="A29" s="37"/>
      <c r="B29" s="39"/>
      <c r="C29" s="34" t="s">
        <v>524</v>
      </c>
      <c r="D29" s="58"/>
      <c r="E29" s="58"/>
      <c r="F29" s="58"/>
      <c r="G29" s="34"/>
      <c r="H29" s="34"/>
      <c r="I29" s="34"/>
      <c r="J29" s="34"/>
      <c r="K29" s="34"/>
      <c r="L29" s="35"/>
    </row>
    <row r="30" spans="1:12" ht="15.75" thickBot="1" x14ac:dyDescent="0.3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/>
    </row>
  </sheetData>
  <dataValidations count="1">
    <dataValidation type="list" showInputMessage="1" showErrorMessage="1" sqref="B1" xr:uid="{7F4D36C3-25C5-4D01-BC0B-502841A42B9E}">
      <formula1>"Incomplete,Finished,Review"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showGridLines="0" workbookViewId="0"/>
  </sheetViews>
  <sheetFormatPr defaultRowHeight="15" x14ac:dyDescent="0.25"/>
  <cols>
    <col min="4" max="4" width="10.5703125" customWidth="1"/>
    <col min="5" max="5" width="10.85546875" customWidth="1"/>
  </cols>
  <sheetData>
    <row r="1" spans="1:6" x14ac:dyDescent="0.25">
      <c r="F1" t="s">
        <v>143</v>
      </c>
    </row>
    <row r="3" spans="1:6" x14ac:dyDescent="0.25">
      <c r="A3" s="8" t="s">
        <v>144</v>
      </c>
      <c r="B3" s="8" t="s">
        <v>145</v>
      </c>
      <c r="C3" s="8" t="s">
        <v>146</v>
      </c>
      <c r="D3" s="8" t="s">
        <v>147</v>
      </c>
      <c r="E3" s="27" t="s">
        <v>148</v>
      </c>
    </row>
    <row r="4" spans="1:6" x14ac:dyDescent="0.25">
      <c r="A4" s="5">
        <v>1</v>
      </c>
      <c r="B4" s="5"/>
      <c r="C4" s="5">
        <f ca="1">INDIRECT(A4 &amp; "!a3")</f>
        <v>10</v>
      </c>
      <c r="D4" s="5" t="str">
        <f ca="1">INDIRECT(A4 &amp; "!B1")</f>
        <v>Incomplete</v>
      </c>
      <c r="E4" s="26" t="str">
        <f ca="1">INDIRECT(A4 &amp; "!o5")</f>
        <v>B</v>
      </c>
    </row>
    <row r="5" spans="1:6" x14ac:dyDescent="0.25">
      <c r="A5" s="5">
        <v>2</v>
      </c>
      <c r="B5" s="5"/>
      <c r="C5" s="5">
        <f t="shared" ref="C5:C7" ca="1" si="0">INDIRECT(A5 &amp; "!a3")</f>
        <v>10</v>
      </c>
      <c r="D5" s="5" t="str">
        <f t="shared" ref="D5:D7" ca="1" si="1">INDIRECT(A5 &amp; "!B1")</f>
        <v>Incomplete</v>
      </c>
      <c r="E5" s="26" t="str">
        <f t="shared" ref="E5:E7" ca="1" si="2">INDIRECT(A5 &amp; "!o5")</f>
        <v>D</v>
      </c>
    </row>
    <row r="6" spans="1:6" x14ac:dyDescent="0.25">
      <c r="A6" s="5">
        <v>3</v>
      </c>
      <c r="B6" s="5"/>
      <c r="C6" s="5">
        <f t="shared" ca="1" si="0"/>
        <v>10</v>
      </c>
      <c r="D6" s="5" t="str">
        <f t="shared" ca="1" si="1"/>
        <v>Incomplete</v>
      </c>
      <c r="E6" s="26" t="str">
        <f t="shared" ca="1" si="2"/>
        <v>C</v>
      </c>
    </row>
    <row r="7" spans="1:6" x14ac:dyDescent="0.25">
      <c r="A7" s="5">
        <v>4</v>
      </c>
      <c r="B7" s="5"/>
      <c r="C7" s="5">
        <f t="shared" ca="1" si="0"/>
        <v>10</v>
      </c>
      <c r="D7" s="5" t="str">
        <f t="shared" ca="1" si="1"/>
        <v>Incomplete</v>
      </c>
      <c r="E7" s="26" t="str">
        <f t="shared" ca="1" si="2"/>
        <v>A</v>
      </c>
    </row>
    <row r="8" spans="1:6" x14ac:dyDescent="0.25">
      <c r="A8" s="5">
        <v>5</v>
      </c>
      <c r="B8" s="5" t="s">
        <v>149</v>
      </c>
      <c r="C8" s="5">
        <v>10</v>
      </c>
      <c r="D8" s="5" t="str">
        <f t="shared" ref="D8:D33" ca="1" si="3">INDIRECT(A8 &amp; "!B1")</f>
        <v>Incomplete</v>
      </c>
      <c r="E8" s="26" t="str">
        <f ca="1">INDIRECT(A8 &amp; "!o22")</f>
        <v>D</v>
      </c>
    </row>
    <row r="9" spans="1:6" x14ac:dyDescent="0.25">
      <c r="A9" s="5"/>
      <c r="B9" s="5" t="s">
        <v>150</v>
      </c>
      <c r="C9" s="5">
        <v>10</v>
      </c>
      <c r="D9" s="5"/>
      <c r="E9" s="26" t="str">
        <f ca="1">INDIRECT(A8 &amp; "!o32")</f>
        <v>D</v>
      </c>
    </row>
    <row r="10" spans="1:6" x14ac:dyDescent="0.25">
      <c r="A10" s="5"/>
      <c r="B10" s="5" t="s">
        <v>151</v>
      </c>
      <c r="C10" s="5">
        <v>10</v>
      </c>
      <c r="D10" s="5"/>
      <c r="E10" s="26" t="str">
        <f ca="1">INDIRECT(A8 &amp; "!o60")</f>
        <v>C</v>
      </c>
    </row>
    <row r="11" spans="1:6" x14ac:dyDescent="0.25">
      <c r="A11" s="5">
        <f>A8+1</f>
        <v>6</v>
      </c>
      <c r="B11" s="5"/>
      <c r="C11" s="5">
        <f t="shared" ref="C11:C33" ca="1" si="4">INDIRECT(A11 &amp; "!a3")</f>
        <v>10</v>
      </c>
      <c r="D11" s="5" t="str">
        <f t="shared" ca="1" si="3"/>
        <v>Incomplete</v>
      </c>
      <c r="E11" s="26" t="str">
        <f ca="1">INDIRECT(A11 &amp; "!o5")</f>
        <v>A</v>
      </c>
    </row>
    <row r="12" spans="1:6" x14ac:dyDescent="0.25">
      <c r="A12" s="5">
        <f t="shared" ref="A12:A33" si="5">A11+1</f>
        <v>7</v>
      </c>
      <c r="B12" s="5"/>
      <c r="C12" s="5">
        <f t="shared" ca="1" si="4"/>
        <v>10</v>
      </c>
      <c r="D12" s="5" t="str">
        <f t="shared" ca="1" si="3"/>
        <v>Incomplete</v>
      </c>
      <c r="E12" s="26" t="str">
        <f ca="1">INDIRECT(A12 &amp; "!o5")</f>
        <v>B</v>
      </c>
    </row>
    <row r="13" spans="1:6" x14ac:dyDescent="0.25">
      <c r="A13" s="5">
        <f t="shared" si="5"/>
        <v>8</v>
      </c>
      <c r="B13" s="5"/>
      <c r="C13" s="5">
        <f t="shared" ca="1" si="4"/>
        <v>10</v>
      </c>
      <c r="D13" s="5" t="str">
        <f t="shared" ca="1" si="3"/>
        <v>Incomplete</v>
      </c>
      <c r="E13" s="26" t="str">
        <f ca="1">INDIRECT(A13 &amp; "!o5")</f>
        <v>C</v>
      </c>
    </row>
    <row r="14" spans="1:6" x14ac:dyDescent="0.25">
      <c r="A14" s="5">
        <f t="shared" si="5"/>
        <v>9</v>
      </c>
      <c r="B14" s="5"/>
      <c r="C14" s="5">
        <f t="shared" ca="1" si="4"/>
        <v>50</v>
      </c>
      <c r="D14" s="5" t="str">
        <f t="shared" ca="1" si="3"/>
        <v>Incomplete</v>
      </c>
      <c r="E14" s="26"/>
    </row>
    <row r="15" spans="1:6" x14ac:dyDescent="0.25">
      <c r="A15" s="5">
        <f t="shared" si="5"/>
        <v>10</v>
      </c>
      <c r="B15" s="5"/>
      <c r="C15" s="5">
        <f t="shared" ca="1" si="4"/>
        <v>40</v>
      </c>
      <c r="D15" s="5" t="str">
        <f t="shared" ca="1" si="3"/>
        <v>Incomplete</v>
      </c>
      <c r="E15" s="26"/>
    </row>
    <row r="16" spans="1:6" x14ac:dyDescent="0.25">
      <c r="A16" s="5">
        <f t="shared" si="5"/>
        <v>11</v>
      </c>
      <c r="B16" s="5"/>
      <c r="C16" s="5">
        <f t="shared" ca="1" si="4"/>
        <v>50</v>
      </c>
      <c r="D16" s="5" t="str">
        <f t="shared" ca="1" si="3"/>
        <v>Incomplete</v>
      </c>
      <c r="E16" s="26"/>
    </row>
    <row r="17" spans="1:5" x14ac:dyDescent="0.25">
      <c r="A17" s="5">
        <f t="shared" si="5"/>
        <v>12</v>
      </c>
      <c r="B17" s="5"/>
      <c r="C17" s="5">
        <f t="shared" ca="1" si="4"/>
        <v>40</v>
      </c>
      <c r="D17" s="5" t="str">
        <f t="shared" ca="1" si="3"/>
        <v>Incomplete</v>
      </c>
      <c r="E17" s="26"/>
    </row>
    <row r="18" spans="1:5" x14ac:dyDescent="0.25">
      <c r="A18" s="5">
        <f t="shared" si="5"/>
        <v>13</v>
      </c>
      <c r="B18" s="5"/>
      <c r="C18" s="5">
        <f t="shared" ca="1" si="4"/>
        <v>30</v>
      </c>
      <c r="D18" s="5" t="str">
        <f t="shared" ca="1" si="3"/>
        <v>Incomplete</v>
      </c>
      <c r="E18" s="26"/>
    </row>
    <row r="19" spans="1:5" x14ac:dyDescent="0.25">
      <c r="A19" s="5">
        <f t="shared" si="5"/>
        <v>14</v>
      </c>
      <c r="B19" s="5"/>
      <c r="C19" s="5">
        <f t="shared" ca="1" si="4"/>
        <v>20</v>
      </c>
      <c r="D19" s="5" t="str">
        <f t="shared" ca="1" si="3"/>
        <v>Incomplete</v>
      </c>
      <c r="E19" s="26"/>
    </row>
    <row r="20" spans="1:5" x14ac:dyDescent="0.25">
      <c r="A20" s="5">
        <f t="shared" si="5"/>
        <v>15</v>
      </c>
      <c r="B20" s="5"/>
      <c r="C20" s="5">
        <f t="shared" ca="1" si="4"/>
        <v>20</v>
      </c>
      <c r="D20" s="5" t="str">
        <f t="shared" ca="1" si="3"/>
        <v>Incomplete</v>
      </c>
      <c r="E20" s="26"/>
    </row>
    <row r="21" spans="1:5" x14ac:dyDescent="0.25">
      <c r="A21" s="5">
        <f t="shared" si="5"/>
        <v>16</v>
      </c>
      <c r="B21" s="5"/>
      <c r="C21" s="5">
        <f t="shared" ca="1" si="4"/>
        <v>20</v>
      </c>
      <c r="D21" s="5" t="str">
        <f t="shared" ca="1" si="3"/>
        <v>Incomplete</v>
      </c>
      <c r="E21" s="26"/>
    </row>
    <row r="22" spans="1:5" x14ac:dyDescent="0.25">
      <c r="A22" s="5">
        <f t="shared" si="5"/>
        <v>17</v>
      </c>
      <c r="B22" s="5"/>
      <c r="C22" s="5">
        <f t="shared" ca="1" si="4"/>
        <v>20</v>
      </c>
      <c r="D22" s="5" t="str">
        <f t="shared" ca="1" si="3"/>
        <v>Incomplete</v>
      </c>
      <c r="E22" s="26"/>
    </row>
    <row r="23" spans="1:5" x14ac:dyDescent="0.25">
      <c r="A23" s="5">
        <f t="shared" si="5"/>
        <v>18</v>
      </c>
      <c r="B23" s="5"/>
      <c r="C23" s="5">
        <f t="shared" ca="1" si="4"/>
        <v>30</v>
      </c>
      <c r="D23" s="5" t="str">
        <f t="shared" ca="1" si="3"/>
        <v>Incomplete</v>
      </c>
      <c r="E23" s="26"/>
    </row>
    <row r="24" spans="1:5" x14ac:dyDescent="0.25">
      <c r="A24" s="5">
        <f t="shared" si="5"/>
        <v>19</v>
      </c>
      <c r="B24" s="5"/>
      <c r="C24" s="5">
        <f t="shared" ca="1" si="4"/>
        <v>20</v>
      </c>
      <c r="D24" s="5" t="str">
        <f t="shared" ca="1" si="3"/>
        <v>Incomplete</v>
      </c>
      <c r="E24" s="26"/>
    </row>
    <row r="25" spans="1:5" x14ac:dyDescent="0.25">
      <c r="A25" s="5">
        <f t="shared" si="5"/>
        <v>20</v>
      </c>
      <c r="B25" s="5"/>
      <c r="C25" s="5">
        <f t="shared" ca="1" si="4"/>
        <v>20</v>
      </c>
      <c r="D25" s="5" t="str">
        <f t="shared" ca="1" si="3"/>
        <v>Incomplete</v>
      </c>
      <c r="E25" s="26"/>
    </row>
    <row r="26" spans="1:5" x14ac:dyDescent="0.25">
      <c r="A26" s="5">
        <f t="shared" si="5"/>
        <v>21</v>
      </c>
      <c r="B26" s="5"/>
      <c r="C26" s="5">
        <f t="shared" ca="1" si="4"/>
        <v>30</v>
      </c>
      <c r="D26" s="5" t="str">
        <f t="shared" ca="1" si="3"/>
        <v>Incomplete</v>
      </c>
      <c r="E26" s="26"/>
    </row>
    <row r="27" spans="1:5" x14ac:dyDescent="0.25">
      <c r="A27" s="5">
        <f>A26+1</f>
        <v>22</v>
      </c>
      <c r="B27" s="5"/>
      <c r="C27" s="5">
        <f t="shared" ca="1" si="4"/>
        <v>20</v>
      </c>
      <c r="D27" s="5" t="str">
        <f t="shared" ca="1" si="3"/>
        <v>Incomplete</v>
      </c>
      <c r="E27" s="26"/>
    </row>
    <row r="28" spans="1:5" x14ac:dyDescent="0.25">
      <c r="A28" s="5">
        <f t="shared" si="5"/>
        <v>23</v>
      </c>
      <c r="B28" s="5"/>
      <c r="C28" s="5">
        <f t="shared" ca="1" si="4"/>
        <v>20</v>
      </c>
      <c r="D28" s="5" t="str">
        <f t="shared" ca="1" si="3"/>
        <v>Incomplete</v>
      </c>
      <c r="E28" s="26"/>
    </row>
    <row r="29" spans="1:5" x14ac:dyDescent="0.25">
      <c r="A29" s="5">
        <f t="shared" si="5"/>
        <v>24</v>
      </c>
      <c r="B29" s="5"/>
      <c r="C29" s="5">
        <f t="shared" ca="1" si="4"/>
        <v>20</v>
      </c>
      <c r="D29" s="5" t="str">
        <f t="shared" ca="1" si="3"/>
        <v>Incomplete</v>
      </c>
      <c r="E29" s="26"/>
    </row>
    <row r="30" spans="1:5" x14ac:dyDescent="0.25">
      <c r="A30" s="5">
        <f t="shared" si="5"/>
        <v>25</v>
      </c>
      <c r="B30" s="5"/>
      <c r="C30" s="5">
        <f t="shared" ca="1" si="4"/>
        <v>50</v>
      </c>
      <c r="D30" s="5" t="str">
        <f t="shared" ca="1" si="3"/>
        <v>Incomplete</v>
      </c>
      <c r="E30" s="26"/>
    </row>
    <row r="31" spans="1:5" x14ac:dyDescent="0.25">
      <c r="A31" s="5">
        <f t="shared" si="5"/>
        <v>26</v>
      </c>
      <c r="B31" s="5"/>
      <c r="C31" s="5" t="e">
        <f t="shared" ca="1" si="4"/>
        <v>#REF!</v>
      </c>
      <c r="D31" s="5" t="e">
        <f t="shared" ca="1" si="3"/>
        <v>#REF!</v>
      </c>
      <c r="E31" s="26"/>
    </row>
    <row r="32" spans="1:5" x14ac:dyDescent="0.25">
      <c r="A32" s="5">
        <f t="shared" si="5"/>
        <v>27</v>
      </c>
      <c r="B32" s="5"/>
      <c r="C32" s="5" t="e">
        <f t="shared" ca="1" si="4"/>
        <v>#REF!</v>
      </c>
      <c r="D32" s="5" t="e">
        <f t="shared" ca="1" si="3"/>
        <v>#REF!</v>
      </c>
      <c r="E32" s="26"/>
    </row>
    <row r="33" spans="1:5" x14ac:dyDescent="0.25">
      <c r="A33" s="5">
        <f t="shared" si="5"/>
        <v>28</v>
      </c>
      <c r="B33" s="5"/>
      <c r="C33" s="5" t="e">
        <f t="shared" ca="1" si="4"/>
        <v>#REF!</v>
      </c>
      <c r="D33" s="5" t="e">
        <f t="shared" ca="1" si="3"/>
        <v>#REF!</v>
      </c>
      <c r="E33" s="26"/>
    </row>
    <row r="34" spans="1:5" x14ac:dyDescent="0.25">
      <c r="A34" s="5" t="s">
        <v>152</v>
      </c>
      <c r="B34" s="5"/>
      <c r="C34" s="5">
        <f t="shared" ref="C34:C37" ca="1" si="6">INDIRECT(A34 &amp; "!a3")</f>
        <v>200</v>
      </c>
      <c r="D34" s="5" t="str">
        <f t="shared" ref="D34:D37" ca="1" si="7">INDIRECT(A34 &amp; "!B1")</f>
        <v>Incomplete</v>
      </c>
      <c r="E34" s="26"/>
    </row>
    <row r="35" spans="1:5" x14ac:dyDescent="0.25">
      <c r="A35" s="5" t="s">
        <v>153</v>
      </c>
      <c r="B35" s="5"/>
      <c r="C35" s="5">
        <f t="shared" ca="1" si="6"/>
        <v>200</v>
      </c>
      <c r="D35" s="5" t="str">
        <f t="shared" ca="1" si="7"/>
        <v>Incomplete</v>
      </c>
      <c r="E35" s="26"/>
    </row>
    <row r="36" spans="1:5" x14ac:dyDescent="0.25">
      <c r="A36" s="5" t="s">
        <v>154</v>
      </c>
      <c r="B36" s="5"/>
      <c r="C36" s="5">
        <f t="shared" ca="1" si="6"/>
        <v>200</v>
      </c>
      <c r="D36" s="5" t="str">
        <f t="shared" ca="1" si="7"/>
        <v>Incomplete</v>
      </c>
      <c r="E36" s="26"/>
    </row>
    <row r="37" spans="1:5" x14ac:dyDescent="0.25">
      <c r="A37" s="5" t="s">
        <v>155</v>
      </c>
      <c r="B37" s="5"/>
      <c r="C37" s="5">
        <f t="shared" ca="1" si="6"/>
        <v>200</v>
      </c>
      <c r="D37" s="5" t="str">
        <f t="shared" ca="1" si="7"/>
        <v>Incomplete</v>
      </c>
    </row>
    <row r="39" spans="1:5" x14ac:dyDescent="0.25">
      <c r="B39" s="54" t="s">
        <v>156</v>
      </c>
      <c r="C39" s="75">
        <f ca="1">SUM(C4:C16)</f>
        <v>240</v>
      </c>
    </row>
    <row r="40" spans="1:5" x14ac:dyDescent="0.25">
      <c r="B40" s="54" t="s">
        <v>157</v>
      </c>
      <c r="C40" s="75" t="e">
        <f ca="1">SUM(C17:C33)</f>
        <v>#REF!</v>
      </c>
    </row>
    <row r="41" spans="1:5" x14ac:dyDescent="0.25">
      <c r="B41" s="54" t="s">
        <v>158</v>
      </c>
      <c r="C41" s="75">
        <f ca="1">SUM(C34:C37)-2*C34</f>
        <v>400</v>
      </c>
    </row>
    <row r="42" spans="1:5" x14ac:dyDescent="0.25">
      <c r="B42" s="76" t="s">
        <v>159</v>
      </c>
      <c r="C42" s="77" t="e">
        <f ca="1">SUM(C39:C41)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3:D34"/>
  <sheetViews>
    <sheetView showGridLines="0" workbookViewId="0">
      <selection activeCell="B6" sqref="B6"/>
    </sheetView>
  </sheetViews>
  <sheetFormatPr defaultRowHeight="15" x14ac:dyDescent="0.25"/>
  <sheetData>
    <row r="3" spans="2:4" x14ac:dyDescent="0.25">
      <c r="B3" s="2" t="s">
        <v>160</v>
      </c>
    </row>
    <row r="5" spans="2:4" x14ac:dyDescent="0.25">
      <c r="B5" t="s">
        <v>161</v>
      </c>
    </row>
    <row r="6" spans="2:4" x14ac:dyDescent="0.25">
      <c r="B6" t="s">
        <v>162</v>
      </c>
    </row>
    <row r="7" spans="2:4" x14ac:dyDescent="0.25">
      <c r="B7" t="s">
        <v>163</v>
      </c>
    </row>
    <row r="9" spans="2:4" x14ac:dyDescent="0.25">
      <c r="B9" t="s">
        <v>164</v>
      </c>
    </row>
    <row r="10" spans="2:4" x14ac:dyDescent="0.25">
      <c r="B10" t="s">
        <v>165</v>
      </c>
    </row>
    <row r="12" spans="2:4" x14ac:dyDescent="0.25">
      <c r="C12" t="s">
        <v>166</v>
      </c>
      <c r="D12" t="s">
        <v>167</v>
      </c>
    </row>
    <row r="13" spans="2:4" x14ac:dyDescent="0.25">
      <c r="C13" t="s">
        <v>168</v>
      </c>
      <c r="D13" t="s">
        <v>169</v>
      </c>
    </row>
    <row r="14" spans="2:4" x14ac:dyDescent="0.25">
      <c r="C14" t="s">
        <v>170</v>
      </c>
      <c r="D14" t="s">
        <v>171</v>
      </c>
    </row>
    <row r="16" spans="2:4" x14ac:dyDescent="0.25">
      <c r="C16" t="s">
        <v>172</v>
      </c>
      <c r="D16" t="s">
        <v>173</v>
      </c>
    </row>
    <row r="17" spans="2:4" x14ac:dyDescent="0.25">
      <c r="C17" t="s">
        <v>174</v>
      </c>
      <c r="D17" t="s">
        <v>175</v>
      </c>
    </row>
    <row r="18" spans="2:4" x14ac:dyDescent="0.25">
      <c r="C18" t="s">
        <v>176</v>
      </c>
      <c r="D18" t="s">
        <v>177</v>
      </c>
    </row>
    <row r="19" spans="2:4" x14ac:dyDescent="0.25">
      <c r="C19" t="s">
        <v>178</v>
      </c>
      <c r="D19" t="s">
        <v>179</v>
      </c>
    </row>
    <row r="20" spans="2:4" x14ac:dyDescent="0.25">
      <c r="C20" t="s">
        <v>180</v>
      </c>
      <c r="D20" t="s">
        <v>181</v>
      </c>
    </row>
    <row r="22" spans="2:4" x14ac:dyDescent="0.25">
      <c r="C22" t="s">
        <v>182</v>
      </c>
      <c r="D22" s="5" t="s">
        <v>151</v>
      </c>
    </row>
    <row r="24" spans="2:4" x14ac:dyDescent="0.25">
      <c r="B24" t="s">
        <v>183</v>
      </c>
    </row>
    <row r="25" spans="2:4" x14ac:dyDescent="0.25">
      <c r="B25" t="s">
        <v>184</v>
      </c>
    </row>
    <row r="27" spans="2:4" x14ac:dyDescent="0.25">
      <c r="B27" t="s">
        <v>185</v>
      </c>
    </row>
    <row r="29" spans="2:4" x14ac:dyDescent="0.25">
      <c r="C29" t="s">
        <v>172</v>
      </c>
      <c r="D29" t="s">
        <v>186</v>
      </c>
    </row>
    <row r="30" spans="2:4" x14ac:dyDescent="0.25">
      <c r="C30" t="s">
        <v>174</v>
      </c>
      <c r="D30" t="s">
        <v>187</v>
      </c>
    </row>
    <row r="31" spans="2:4" x14ac:dyDescent="0.25">
      <c r="C31" t="s">
        <v>176</v>
      </c>
      <c r="D31" t="s">
        <v>188</v>
      </c>
    </row>
    <row r="32" spans="2:4" x14ac:dyDescent="0.25">
      <c r="C32" t="s">
        <v>178</v>
      </c>
      <c r="D32" t="s">
        <v>189</v>
      </c>
    </row>
    <row r="34" spans="3:4" x14ac:dyDescent="0.25">
      <c r="C34" t="s">
        <v>182</v>
      </c>
      <c r="D34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P24"/>
  <sheetViews>
    <sheetView showGridLines="0" workbookViewId="0">
      <selection activeCell="P6" sqref="P6"/>
    </sheetView>
  </sheetViews>
  <sheetFormatPr defaultColWidth="8.7109375" defaultRowHeight="15" x14ac:dyDescent="0.25"/>
  <cols>
    <col min="2" max="2" width="10.5703125" customWidth="1"/>
  </cols>
  <sheetData>
    <row r="1" spans="1:16" x14ac:dyDescent="0.25">
      <c r="A1" s="28">
        <v>1</v>
      </c>
      <c r="B1" s="29" t="s">
        <v>191</v>
      </c>
      <c r="C1" s="30"/>
      <c r="D1" s="31" t="s">
        <v>192</v>
      </c>
      <c r="E1" s="30"/>
      <c r="F1" s="30"/>
      <c r="G1" s="30"/>
      <c r="H1" s="30"/>
      <c r="I1" s="30"/>
      <c r="J1" s="30"/>
      <c r="K1" s="30"/>
      <c r="L1" s="32"/>
    </row>
    <row r="2" spans="1:16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6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6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6" ht="18" x14ac:dyDescent="0.25">
      <c r="A5" s="37"/>
      <c r="B5" s="38" t="s">
        <v>193</v>
      </c>
      <c r="C5" s="34"/>
      <c r="D5" s="3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150</v>
      </c>
      <c r="P5" t="s">
        <v>525</v>
      </c>
    </row>
    <row r="6" spans="1:16" ht="18" x14ac:dyDescent="0.25">
      <c r="A6" s="37"/>
      <c r="B6" s="38" t="s">
        <v>194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6" x14ac:dyDescent="0.25">
      <c r="A7" s="37"/>
      <c r="B7" s="38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6" x14ac:dyDescent="0.25">
      <c r="A8" s="37"/>
      <c r="B8" s="38" t="s">
        <v>195</v>
      </c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6" x14ac:dyDescent="0.25">
      <c r="A9" s="37"/>
      <c r="B9" s="38" t="s">
        <v>196</v>
      </c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6" x14ac:dyDescent="0.25">
      <c r="A10" s="37"/>
      <c r="B10" s="38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6" ht="18" x14ac:dyDescent="0.35">
      <c r="A11" s="37"/>
      <c r="B11" s="39" t="s">
        <v>166</v>
      </c>
      <c r="C11" s="34" t="s">
        <v>197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6" x14ac:dyDescent="0.25">
      <c r="A12" s="37"/>
      <c r="B12" s="39" t="s">
        <v>168</v>
      </c>
      <c r="C12" s="34" t="s">
        <v>198</v>
      </c>
      <c r="D12" s="34"/>
      <c r="E12" s="34"/>
      <c r="F12" s="34"/>
      <c r="G12" s="34"/>
      <c r="H12" s="34"/>
      <c r="I12" s="34"/>
      <c r="J12" s="34"/>
      <c r="K12" s="34"/>
      <c r="L12" s="35"/>
    </row>
    <row r="13" spans="1:16" x14ac:dyDescent="0.25">
      <c r="A13" s="37"/>
      <c r="B13" s="39"/>
      <c r="C13" s="34" t="s">
        <v>199</v>
      </c>
      <c r="D13" s="34"/>
      <c r="E13" s="34"/>
      <c r="F13" s="34"/>
      <c r="G13" s="34"/>
      <c r="H13" s="34"/>
      <c r="I13" s="34"/>
      <c r="J13" s="34"/>
      <c r="K13" s="34"/>
      <c r="L13" s="35"/>
    </row>
    <row r="14" spans="1:16" x14ac:dyDescent="0.25">
      <c r="A14" s="37"/>
      <c r="B14" s="39" t="s">
        <v>170</v>
      </c>
      <c r="C14" s="34" t="s">
        <v>200</v>
      </c>
      <c r="D14" s="34"/>
      <c r="E14" s="34"/>
      <c r="F14" s="34"/>
      <c r="G14" s="34"/>
      <c r="H14" s="34"/>
      <c r="I14" s="34"/>
      <c r="J14" s="34"/>
      <c r="K14" s="34"/>
      <c r="L14" s="35"/>
    </row>
    <row r="15" spans="1:16" x14ac:dyDescent="0.25">
      <c r="A15" s="37"/>
      <c r="B15" s="40"/>
      <c r="C15" s="40"/>
      <c r="D15" s="34"/>
      <c r="E15" s="34"/>
      <c r="F15" s="34"/>
      <c r="G15" s="34"/>
      <c r="H15" s="34"/>
      <c r="I15" s="34"/>
      <c r="J15" s="34"/>
      <c r="K15" s="34"/>
      <c r="L15" s="35"/>
    </row>
    <row r="16" spans="1:16" x14ac:dyDescent="0.25">
      <c r="A16" s="37"/>
      <c r="B16" s="38" t="s">
        <v>201</v>
      </c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8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9" t="s">
        <v>172</v>
      </c>
      <c r="C18" s="34" t="s">
        <v>202</v>
      </c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 t="s">
        <v>174</v>
      </c>
      <c r="C19" s="34" t="s">
        <v>203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9" t="s">
        <v>176</v>
      </c>
      <c r="C20" s="34" t="s">
        <v>204</v>
      </c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9" t="s">
        <v>178</v>
      </c>
      <c r="C21" s="34" t="s">
        <v>205</v>
      </c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9" t="s">
        <v>180</v>
      </c>
      <c r="C22" s="34" t="s">
        <v>206</v>
      </c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 x14ac:dyDescent="0.25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</row>
  </sheetData>
  <dataValidations count="2">
    <dataValidation type="list" showInputMessage="1" showErrorMessage="1" sqref="B1" xr:uid="{00000000-0002-0000-0500-000000000000}">
      <formula1>"Incomplete,Finished,Review"</formula1>
    </dataValidation>
    <dataValidation type="list" allowBlank="1" showInputMessage="1" showErrorMessage="1" sqref="O5" xr:uid="{00000000-0002-0000-0500-000001000000}">
      <formula1>"A,B,C,D,E"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P25"/>
  <sheetViews>
    <sheetView showGridLines="0" workbookViewId="0">
      <selection activeCell="P6" sqref="P6"/>
    </sheetView>
  </sheetViews>
  <sheetFormatPr defaultRowHeight="15" x14ac:dyDescent="0.25"/>
  <cols>
    <col min="2" max="2" width="10.5703125" customWidth="1"/>
  </cols>
  <sheetData>
    <row r="1" spans="1:16" x14ac:dyDescent="0.25">
      <c r="A1" s="28">
        <v>2</v>
      </c>
      <c r="B1" s="29" t="s">
        <v>191</v>
      </c>
      <c r="C1" s="30"/>
      <c r="D1" s="31" t="s">
        <v>207</v>
      </c>
      <c r="E1" s="30"/>
      <c r="F1" s="30"/>
      <c r="G1" s="30"/>
      <c r="H1" s="30"/>
      <c r="I1" s="30"/>
      <c r="J1" s="30"/>
      <c r="K1" s="30"/>
      <c r="L1" s="32"/>
    </row>
    <row r="2" spans="1:16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6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6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6" x14ac:dyDescent="0.25">
      <c r="A5" s="37"/>
      <c r="B5" s="34" t="s">
        <v>208</v>
      </c>
      <c r="C5" s="34"/>
      <c r="D5" s="3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526</v>
      </c>
      <c r="P5" t="s">
        <v>527</v>
      </c>
    </row>
    <row r="6" spans="1:16" x14ac:dyDescent="0.25">
      <c r="A6" s="37"/>
      <c r="B6" s="34" t="s">
        <v>209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6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6" x14ac:dyDescent="0.25">
      <c r="A8" s="37"/>
      <c r="B8" s="39" t="s">
        <v>166</v>
      </c>
      <c r="C8" s="34" t="s">
        <v>210</v>
      </c>
      <c r="D8" s="34"/>
      <c r="E8" s="34"/>
      <c r="F8" s="34"/>
      <c r="G8" s="34"/>
      <c r="H8" s="34"/>
      <c r="I8" s="34"/>
      <c r="J8" s="34"/>
      <c r="K8" s="34"/>
      <c r="L8" s="35"/>
    </row>
    <row r="9" spans="1:16" x14ac:dyDescent="0.25">
      <c r="A9" s="37"/>
      <c r="B9" s="39" t="s">
        <v>168</v>
      </c>
      <c r="C9" s="34" t="s">
        <v>211</v>
      </c>
      <c r="D9" s="34"/>
      <c r="E9" s="34"/>
      <c r="F9" s="34"/>
      <c r="G9" s="34"/>
      <c r="H9" s="34"/>
      <c r="I9" s="34"/>
      <c r="J9" s="34"/>
      <c r="K9" s="34"/>
      <c r="L9" s="35"/>
    </row>
    <row r="10" spans="1:16" x14ac:dyDescent="0.25">
      <c r="A10" s="37"/>
      <c r="B10" s="39"/>
      <c r="C10" s="34" t="s">
        <v>212</v>
      </c>
      <c r="D10" s="34"/>
      <c r="E10" s="34"/>
      <c r="F10" s="34"/>
      <c r="G10" s="34"/>
      <c r="H10" s="34"/>
      <c r="I10" s="34"/>
      <c r="J10" s="34"/>
      <c r="K10" s="34"/>
      <c r="L10" s="35"/>
    </row>
    <row r="11" spans="1:16" x14ac:dyDescent="0.25">
      <c r="A11" s="37"/>
      <c r="B11" s="39" t="s">
        <v>170</v>
      </c>
      <c r="C11" s="34" t="s">
        <v>213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6" x14ac:dyDescent="0.25">
      <c r="A12" s="37"/>
      <c r="B12" s="39"/>
      <c r="C12" s="34" t="s">
        <v>214</v>
      </c>
      <c r="D12" s="34"/>
      <c r="E12" s="34"/>
      <c r="F12" s="34"/>
      <c r="G12" s="34"/>
      <c r="H12" s="34"/>
      <c r="I12" s="34"/>
      <c r="J12" s="34"/>
      <c r="K12" s="34"/>
      <c r="L12" s="35"/>
    </row>
    <row r="13" spans="1:16" x14ac:dyDescent="0.25">
      <c r="A13" s="37"/>
      <c r="B13" s="39"/>
      <c r="C13" s="34" t="s">
        <v>215</v>
      </c>
      <c r="D13" s="34"/>
      <c r="E13" s="34"/>
      <c r="F13" s="34"/>
      <c r="G13" s="34"/>
      <c r="H13" s="34"/>
      <c r="I13" s="34"/>
      <c r="J13" s="34"/>
      <c r="K13" s="34"/>
      <c r="L13" s="35"/>
    </row>
    <row r="14" spans="1:16" x14ac:dyDescent="0.25">
      <c r="A14" s="37"/>
      <c r="B14" s="39" t="s">
        <v>216</v>
      </c>
      <c r="C14" s="34" t="s">
        <v>217</v>
      </c>
      <c r="D14" s="34"/>
      <c r="E14" s="34"/>
      <c r="F14" s="34"/>
      <c r="G14" s="34"/>
      <c r="H14" s="34"/>
      <c r="I14" s="34"/>
      <c r="J14" s="34"/>
      <c r="K14" s="34"/>
      <c r="L14" s="35"/>
    </row>
    <row r="15" spans="1:16" x14ac:dyDescent="0.25">
      <c r="A15" s="37"/>
      <c r="B15" s="39"/>
      <c r="C15" s="34" t="s">
        <v>218</v>
      </c>
      <c r="D15" s="34"/>
      <c r="E15" s="34"/>
      <c r="F15" s="34"/>
      <c r="G15" s="34"/>
      <c r="H15" s="34"/>
      <c r="I15" s="34"/>
      <c r="J15" s="34"/>
      <c r="K15" s="34"/>
      <c r="L15" s="35"/>
    </row>
    <row r="16" spans="1:16" x14ac:dyDescent="0.25">
      <c r="A16" s="37"/>
      <c r="B16" s="39" t="s">
        <v>219</v>
      </c>
      <c r="C16" s="34" t="s">
        <v>220</v>
      </c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4"/>
      <c r="C17" s="34" t="s">
        <v>221</v>
      </c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 t="s">
        <v>172</v>
      </c>
      <c r="C19" s="34" t="s">
        <v>222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9" t="s">
        <v>174</v>
      </c>
      <c r="C20" s="34" t="s">
        <v>223</v>
      </c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37"/>
      <c r="B21" s="39" t="s">
        <v>176</v>
      </c>
      <c r="C21" s="34" t="s">
        <v>224</v>
      </c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25">
      <c r="A22" s="37"/>
      <c r="B22" s="39" t="s">
        <v>178</v>
      </c>
      <c r="C22" s="34" t="s">
        <v>225</v>
      </c>
      <c r="D22" s="34"/>
      <c r="E22" s="34"/>
      <c r="F22" s="34"/>
      <c r="G22" s="34"/>
      <c r="H22" s="34"/>
      <c r="I22" s="34"/>
      <c r="J22" s="34"/>
      <c r="K22" s="34"/>
      <c r="L22" s="35"/>
    </row>
    <row r="23" spans="1:12" x14ac:dyDescent="0.25">
      <c r="A23" s="37"/>
      <c r="B23" s="39" t="s">
        <v>180</v>
      </c>
      <c r="C23" s="34" t="s">
        <v>226</v>
      </c>
      <c r="D23" s="34"/>
      <c r="E23" s="34"/>
      <c r="F23" s="34"/>
      <c r="G23" s="34"/>
      <c r="H23" s="34"/>
      <c r="I23" s="34"/>
      <c r="J23" s="34"/>
      <c r="K23" s="34"/>
      <c r="L23" s="35"/>
    </row>
    <row r="24" spans="1:12" x14ac:dyDescent="0.25">
      <c r="A24" s="3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x14ac:dyDescent="0.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3"/>
    </row>
  </sheetData>
  <dataValidations count="2">
    <dataValidation type="list" showInputMessage="1" showErrorMessage="1" sqref="B1" xr:uid="{00000000-0002-0000-0700-000000000000}">
      <formula1>"Incomplete,Finished,Review"</formula1>
    </dataValidation>
    <dataValidation type="list" allowBlank="1" showInputMessage="1" showErrorMessage="1" sqref="O5" xr:uid="{00000000-0002-0000-0700-000001000000}">
      <formula1>"A,B,C,D,E"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P19"/>
  <sheetViews>
    <sheetView showGridLines="0" workbookViewId="0">
      <selection activeCell="O6" sqref="O6"/>
    </sheetView>
  </sheetViews>
  <sheetFormatPr defaultRowHeight="15" x14ac:dyDescent="0.25"/>
  <cols>
    <col min="2" max="2" width="10.5703125" customWidth="1"/>
  </cols>
  <sheetData>
    <row r="1" spans="1:16" x14ac:dyDescent="0.25">
      <c r="A1" s="28">
        <v>3</v>
      </c>
      <c r="B1" s="29" t="s">
        <v>191</v>
      </c>
      <c r="C1" s="30"/>
      <c r="D1" s="31" t="s">
        <v>227</v>
      </c>
      <c r="E1" s="30"/>
      <c r="F1" s="30"/>
      <c r="G1" s="30"/>
      <c r="H1" s="30"/>
      <c r="I1" s="30"/>
      <c r="J1" s="30"/>
      <c r="K1" s="30"/>
      <c r="L1" s="32"/>
    </row>
    <row r="2" spans="1:16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6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6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6" x14ac:dyDescent="0.25">
      <c r="A5" s="37"/>
      <c r="B5" s="44" t="s">
        <v>228</v>
      </c>
      <c r="C5" s="44"/>
      <c r="D5" s="4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151</v>
      </c>
      <c r="P5" t="s">
        <v>525</v>
      </c>
    </row>
    <row r="6" spans="1:16" x14ac:dyDescent="0.25">
      <c r="A6" s="37"/>
      <c r="B6" s="44"/>
      <c r="C6" s="44"/>
      <c r="D6" s="44"/>
      <c r="E6" s="34"/>
      <c r="F6" s="34"/>
      <c r="G6" s="34"/>
      <c r="H6" s="34"/>
      <c r="I6" s="34"/>
      <c r="J6" s="34"/>
      <c r="K6" s="34"/>
      <c r="L6" s="35"/>
    </row>
    <row r="7" spans="1:16" x14ac:dyDescent="0.25">
      <c r="A7" s="37"/>
      <c r="B7" s="44" t="s">
        <v>229</v>
      </c>
      <c r="C7" s="44"/>
      <c r="D7" s="44"/>
      <c r="E7" s="34"/>
      <c r="F7" s="34"/>
      <c r="G7" s="34"/>
      <c r="H7" s="34"/>
      <c r="I7" s="34"/>
      <c r="J7" s="34"/>
      <c r="K7" s="34"/>
      <c r="L7" s="35"/>
    </row>
    <row r="8" spans="1:16" x14ac:dyDescent="0.25">
      <c r="A8" s="37"/>
      <c r="B8" s="44" t="s">
        <v>230</v>
      </c>
      <c r="C8" s="44"/>
      <c r="D8" s="44"/>
      <c r="E8" s="34"/>
      <c r="F8" s="34"/>
      <c r="G8" s="34"/>
      <c r="H8" s="34"/>
      <c r="I8" s="34"/>
      <c r="J8" s="34"/>
      <c r="K8" s="34"/>
      <c r="L8" s="35"/>
    </row>
    <row r="9" spans="1:16" x14ac:dyDescent="0.25">
      <c r="A9" s="37"/>
      <c r="B9" s="44" t="s">
        <v>231</v>
      </c>
      <c r="C9" s="44"/>
      <c r="D9" s="44"/>
      <c r="E9" s="34"/>
      <c r="F9" s="34"/>
      <c r="G9" s="34"/>
      <c r="H9" s="34"/>
      <c r="I9" s="34"/>
      <c r="J9" s="34"/>
      <c r="K9" s="34"/>
      <c r="L9" s="35"/>
    </row>
    <row r="10" spans="1:16" x14ac:dyDescent="0.25">
      <c r="A10" s="37"/>
      <c r="B10" s="44"/>
      <c r="C10" s="44"/>
      <c r="D10" s="44"/>
      <c r="E10" s="34"/>
      <c r="F10" s="34"/>
      <c r="G10" s="34"/>
      <c r="H10" s="34"/>
      <c r="I10" s="34"/>
      <c r="J10" s="34"/>
      <c r="K10" s="34"/>
      <c r="L10" s="35"/>
    </row>
    <row r="11" spans="1:16" x14ac:dyDescent="0.25">
      <c r="A11" s="37"/>
      <c r="B11" s="44" t="s">
        <v>232</v>
      </c>
      <c r="C11" s="44"/>
      <c r="D11" s="44"/>
      <c r="E11" s="34"/>
      <c r="F11" s="34"/>
      <c r="G11" s="34"/>
      <c r="H11" s="34"/>
      <c r="I11" s="34"/>
      <c r="J11" s="34"/>
      <c r="K11" s="34"/>
      <c r="L11" s="35"/>
    </row>
    <row r="12" spans="1:16" x14ac:dyDescent="0.25">
      <c r="A12" s="37"/>
      <c r="B12" s="44"/>
      <c r="C12" s="44"/>
      <c r="D12" s="44"/>
      <c r="E12" s="34"/>
      <c r="F12" s="34"/>
      <c r="G12" s="34"/>
      <c r="H12" s="34"/>
      <c r="I12" s="34"/>
      <c r="J12" s="34"/>
      <c r="K12" s="34"/>
      <c r="L12" s="35"/>
    </row>
    <row r="13" spans="1:16" x14ac:dyDescent="0.25">
      <c r="A13" s="37"/>
      <c r="B13" s="39" t="s">
        <v>172</v>
      </c>
      <c r="C13" s="44" t="s">
        <v>233</v>
      </c>
      <c r="D13" s="44"/>
      <c r="E13" s="34"/>
      <c r="F13" s="34"/>
      <c r="G13" s="34"/>
      <c r="H13" s="34"/>
      <c r="I13" s="34"/>
      <c r="J13" s="34"/>
      <c r="K13" s="34"/>
      <c r="L13" s="35"/>
    </row>
    <row r="14" spans="1:16" x14ac:dyDescent="0.25">
      <c r="A14" s="37"/>
      <c r="B14" s="39" t="s">
        <v>174</v>
      </c>
      <c r="C14" s="44" t="s">
        <v>234</v>
      </c>
      <c r="D14" s="44"/>
      <c r="E14" s="34"/>
      <c r="F14" s="34"/>
      <c r="G14" s="34"/>
      <c r="H14" s="34"/>
      <c r="I14" s="34"/>
      <c r="J14" s="34"/>
      <c r="K14" s="34"/>
      <c r="L14" s="35"/>
    </row>
    <row r="15" spans="1:16" x14ac:dyDescent="0.25">
      <c r="A15" s="37"/>
      <c r="B15" s="39" t="s">
        <v>176</v>
      </c>
      <c r="C15" s="44" t="s">
        <v>235</v>
      </c>
      <c r="D15" s="44"/>
      <c r="E15" s="34"/>
      <c r="F15" s="34"/>
      <c r="G15" s="34"/>
      <c r="H15" s="34"/>
      <c r="I15" s="34"/>
      <c r="J15" s="34"/>
      <c r="K15" s="34"/>
      <c r="L15" s="35"/>
    </row>
    <row r="16" spans="1:16" x14ac:dyDescent="0.25">
      <c r="A16" s="37"/>
      <c r="B16" s="39" t="s">
        <v>178</v>
      </c>
      <c r="C16" s="44" t="s">
        <v>236</v>
      </c>
      <c r="D16" s="4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9" t="s">
        <v>180</v>
      </c>
      <c r="C17" s="44" t="s">
        <v>237</v>
      </c>
      <c r="D17" s="4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3"/>
    </row>
  </sheetData>
  <dataValidations count="2">
    <dataValidation type="list" showInputMessage="1" showErrorMessage="1" sqref="B1" xr:uid="{00000000-0002-0000-0A00-000000000000}">
      <formula1>"Incomplete,Finished,Review"</formula1>
    </dataValidation>
    <dataValidation type="list" allowBlank="1" showInputMessage="1" showErrorMessage="1" sqref="O5" xr:uid="{00000000-0002-0000-0A00-000001000000}">
      <formula1>"A,B,C,D,E"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</sheetPr>
  <dimension ref="A1:O21"/>
  <sheetViews>
    <sheetView showGridLines="0" workbookViewId="0">
      <selection activeCell="O6" sqref="O6"/>
    </sheetView>
  </sheetViews>
  <sheetFormatPr defaultRowHeight="15" x14ac:dyDescent="0.25"/>
  <cols>
    <col min="2" max="2" width="10.5703125" customWidth="1"/>
  </cols>
  <sheetData>
    <row r="1" spans="1:15" x14ac:dyDescent="0.25">
      <c r="A1" s="28">
        <v>4</v>
      </c>
      <c r="B1" s="29" t="s">
        <v>191</v>
      </c>
      <c r="C1" s="30"/>
      <c r="D1" s="31" t="s">
        <v>238</v>
      </c>
      <c r="E1" s="30"/>
      <c r="F1" s="30"/>
      <c r="G1" s="30"/>
      <c r="H1" s="30"/>
      <c r="I1" s="30"/>
      <c r="J1" s="30"/>
      <c r="K1" s="30"/>
      <c r="L1" s="32"/>
    </row>
    <row r="2" spans="1:15" x14ac:dyDescent="0.25">
      <c r="A2" s="33" t="s">
        <v>146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5" x14ac:dyDescent="0.25">
      <c r="A3" s="36">
        <v>10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5" x14ac:dyDescent="0.25">
      <c r="A4" s="37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5" x14ac:dyDescent="0.25">
      <c r="A5" s="37"/>
      <c r="B5" s="34" t="s">
        <v>239</v>
      </c>
      <c r="C5" s="34"/>
      <c r="D5" s="34"/>
      <c r="E5" s="34"/>
      <c r="F5" s="34"/>
      <c r="G5" s="34"/>
      <c r="H5" s="34"/>
      <c r="I5" s="34"/>
      <c r="J5" s="34"/>
      <c r="K5" s="34"/>
      <c r="L5" s="35"/>
      <c r="N5" s="14" t="s">
        <v>182</v>
      </c>
      <c r="O5" s="15" t="s">
        <v>149</v>
      </c>
    </row>
    <row r="6" spans="1:15" x14ac:dyDescent="0.25">
      <c r="A6" s="37"/>
      <c r="B6" s="34" t="s">
        <v>209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5" x14ac:dyDescent="0.25">
      <c r="A7" s="37"/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5" x14ac:dyDescent="0.25">
      <c r="A8" s="37"/>
      <c r="B8" s="39" t="s">
        <v>166</v>
      </c>
      <c r="C8" s="34" t="s">
        <v>240</v>
      </c>
      <c r="D8" s="34"/>
      <c r="E8" s="34"/>
      <c r="F8" s="34"/>
      <c r="G8" s="34"/>
      <c r="H8" s="34"/>
      <c r="I8" s="34"/>
      <c r="J8" s="34"/>
      <c r="K8" s="34"/>
      <c r="L8" s="35"/>
    </row>
    <row r="9" spans="1:15" x14ac:dyDescent="0.25">
      <c r="A9" s="37"/>
      <c r="B9" s="39" t="s">
        <v>168</v>
      </c>
      <c r="C9" s="34" t="s">
        <v>241</v>
      </c>
      <c r="D9" s="34"/>
      <c r="E9" s="34"/>
      <c r="F9" s="34"/>
      <c r="G9" s="34"/>
      <c r="H9" s="34"/>
      <c r="I9" s="34"/>
      <c r="J9" s="34"/>
      <c r="K9" s="34"/>
      <c r="L9" s="35"/>
    </row>
    <row r="10" spans="1:15" x14ac:dyDescent="0.25">
      <c r="A10" s="37"/>
      <c r="B10" s="39" t="s">
        <v>170</v>
      </c>
      <c r="C10" s="34" t="s">
        <v>242</v>
      </c>
      <c r="D10" s="34"/>
      <c r="E10" s="34"/>
      <c r="F10" s="34"/>
      <c r="G10" s="34"/>
      <c r="H10" s="34"/>
      <c r="I10" s="34"/>
      <c r="J10" s="34"/>
      <c r="K10" s="34"/>
      <c r="L10" s="35"/>
    </row>
    <row r="11" spans="1:15" x14ac:dyDescent="0.25">
      <c r="A11" s="37"/>
      <c r="B11" s="39"/>
      <c r="C11" s="46" t="s">
        <v>243</v>
      </c>
      <c r="D11" s="34"/>
      <c r="E11" s="34"/>
      <c r="F11" s="34"/>
      <c r="G11" s="34"/>
      <c r="H11" s="34"/>
      <c r="I11" s="34"/>
      <c r="J11" s="34"/>
      <c r="K11" s="34"/>
      <c r="L11" s="35"/>
    </row>
    <row r="12" spans="1:15" x14ac:dyDescent="0.25">
      <c r="A12" s="37"/>
      <c r="B12" s="39" t="s">
        <v>216</v>
      </c>
      <c r="C12" s="34" t="s">
        <v>244</v>
      </c>
      <c r="D12" s="34"/>
      <c r="E12" s="34"/>
      <c r="F12" s="34"/>
      <c r="G12" s="34"/>
      <c r="H12" s="34"/>
      <c r="I12" s="34"/>
      <c r="J12" s="34"/>
      <c r="K12" s="34"/>
      <c r="L12" s="35"/>
    </row>
    <row r="13" spans="1:15" x14ac:dyDescent="0.25">
      <c r="A13" s="37"/>
      <c r="B13" s="39"/>
      <c r="C13" s="46" t="s">
        <v>245</v>
      </c>
      <c r="D13" s="34"/>
      <c r="E13" s="34"/>
      <c r="F13" s="34"/>
      <c r="G13" s="34"/>
      <c r="H13" s="34"/>
      <c r="I13" s="34"/>
      <c r="J13" s="34"/>
      <c r="K13" s="34"/>
      <c r="L13" s="35"/>
    </row>
    <row r="14" spans="1:15" x14ac:dyDescent="0.25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5" x14ac:dyDescent="0.25">
      <c r="A15" s="37"/>
      <c r="B15" s="39" t="s">
        <v>172</v>
      </c>
      <c r="C15" s="46" t="s">
        <v>224</v>
      </c>
      <c r="D15" s="34"/>
      <c r="E15" s="34"/>
      <c r="F15" s="34"/>
      <c r="G15" s="34"/>
      <c r="H15" s="34"/>
      <c r="I15" s="34"/>
      <c r="J15" s="34"/>
      <c r="K15" s="34"/>
      <c r="L15" s="35"/>
    </row>
    <row r="16" spans="1:15" x14ac:dyDescent="0.25">
      <c r="A16" s="37"/>
      <c r="B16" s="39" t="s">
        <v>174</v>
      </c>
      <c r="C16" s="46" t="s">
        <v>246</v>
      </c>
      <c r="D16" s="34"/>
      <c r="E16" s="34"/>
      <c r="F16" s="34"/>
      <c r="G16" s="34"/>
      <c r="H16" s="34"/>
      <c r="I16" s="34"/>
      <c r="J16" s="34"/>
      <c r="K16" s="34"/>
      <c r="L16" s="35"/>
    </row>
    <row r="17" spans="1:12" x14ac:dyDescent="0.25">
      <c r="A17" s="37"/>
      <c r="B17" s="39" t="s">
        <v>176</v>
      </c>
      <c r="C17" s="46" t="s">
        <v>247</v>
      </c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37"/>
      <c r="B18" s="39" t="s">
        <v>178</v>
      </c>
      <c r="C18" s="46" t="s">
        <v>248</v>
      </c>
      <c r="D18" s="34"/>
      <c r="E18" s="34"/>
      <c r="F18" s="34"/>
      <c r="G18" s="34"/>
      <c r="H18" s="34"/>
      <c r="I18" s="34"/>
      <c r="J18" s="34"/>
      <c r="K18" s="34"/>
      <c r="L18" s="35"/>
    </row>
    <row r="19" spans="1:12" x14ac:dyDescent="0.25">
      <c r="A19" s="37"/>
      <c r="B19" s="39" t="s">
        <v>180</v>
      </c>
      <c r="C19" s="46" t="s">
        <v>249</v>
      </c>
      <c r="D19" s="34"/>
      <c r="E19" s="34"/>
      <c r="F19" s="34"/>
      <c r="G19" s="34"/>
      <c r="H19" s="34"/>
      <c r="I19" s="34"/>
      <c r="J19" s="34"/>
      <c r="K19" s="34"/>
      <c r="L19" s="35"/>
    </row>
    <row r="20" spans="1:12" x14ac:dyDescent="0.25">
      <c r="A20" s="37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5"/>
    </row>
    <row r="21" spans="1:12" x14ac:dyDescent="0.25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3"/>
    </row>
  </sheetData>
  <dataValidations count="2">
    <dataValidation type="list" showInputMessage="1" showErrorMessage="1" sqref="B1" xr:uid="{00000000-0002-0000-0C00-000000000000}">
      <formula1>"Incomplete,Finished,Review"</formula1>
    </dataValidation>
    <dataValidation type="list" allowBlank="1" showInputMessage="1" showErrorMessage="1" sqref="O5" xr:uid="{00000000-0002-0000-0C00-000001000000}">
      <formula1>"A,B,C,D,E"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5EEB41ABA6743942A17E3C005BBFD" ma:contentTypeVersion="14" ma:contentTypeDescription="Create a new document." ma:contentTypeScope="" ma:versionID="21370a4fdbb5512d23d6c0af8dc6add0">
  <xsd:schema xmlns:xsd="http://www.w3.org/2001/XMLSchema" xmlns:xs="http://www.w3.org/2001/XMLSchema" xmlns:p="http://schemas.microsoft.com/office/2006/metadata/properties" xmlns:ns1="http://schemas.microsoft.com/sharepoint/v3" xmlns:ns2="07af1492-c0b7-4dfe-a12f-4b950ae57274" xmlns:ns3="8d275ffe-e2cd-4845-bba6-cecc35342e8f" targetNamespace="http://schemas.microsoft.com/office/2006/metadata/properties" ma:root="true" ma:fieldsID="1eea0d1c234e7b54d09ba77ab2c8f772" ns1:_="" ns2:_="" ns3:_="">
    <xsd:import namespace="http://schemas.microsoft.com/sharepoint/v3"/>
    <xsd:import namespace="07af1492-c0b7-4dfe-a12f-4b950ae57274"/>
    <xsd:import namespace="8d275ffe-e2cd-4845-bba6-cecc35342e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f1492-c0b7-4dfe-a12f-4b950ae57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75ffe-e2cd-4845-bba6-cecc35342e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5FCC2F-7002-45D5-B5DD-6C2ECE1F46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E34A9E-D295-4020-9D74-710F381C9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7af1492-c0b7-4dfe-a12f-4b950ae57274"/>
    <ds:schemaRef ds:uri="8d275ffe-e2cd-4845-bba6-cecc35342e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D02A52-5E9C-4914-A0E0-A58AC220971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Instructions</vt:lpstr>
      <vt:lpstr>ID</vt:lpstr>
      <vt:lpstr>Scratch</vt:lpstr>
      <vt:lpstr>Point Grid</vt:lpstr>
      <vt:lpstr>Special Note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R1</vt:lpstr>
      <vt:lpstr>R2</vt:lpstr>
      <vt:lpstr>R3</vt:lpstr>
      <vt:lpstr>R4</vt:lpstr>
    </vt:vector>
  </TitlesOfParts>
  <Manager/>
  <Company>Bentley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Schirmacher, Ernesto</dc:creator>
  <cp:keywords/>
  <dc:description/>
  <cp:lastModifiedBy>RoBert Riesenberg</cp:lastModifiedBy>
  <cp:revision/>
  <dcterms:created xsi:type="dcterms:W3CDTF">2020-02-06T13:22:51Z</dcterms:created>
  <dcterms:modified xsi:type="dcterms:W3CDTF">2024-05-13T01:23:57Z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0x010100A505EEB41ABA6743942A17E3C005BBFD</vt:lpwstr>
  </property>
  <property fmtid="{D5CDD505-2E9C-101B-9397-08002B2CF9AE}" pid="3" name="{A44787D4-0540-4523-9961-78E4036D8C6D}">
    <vt:lpwstr>{26FD37C9-3B6F-4014-A9DA-9900B89B128B}</vt:lpwstr>
  </property>
</Properties>
</file>