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nman\Desktop\"/>
    </mc:Choice>
  </mc:AlternateContent>
  <xr:revisionPtr revIDLastSave="0" documentId="13_ncr:1_{2E5CD932-9A2D-49EC-8F58-15B09E699D53}" xr6:coauthVersionLast="44" xr6:coauthVersionMax="44" xr10:uidLastSave="{00000000-0000-0000-0000-000000000000}"/>
  <bookViews>
    <workbookView xWindow="-120" yWindow="-120" windowWidth="20730" windowHeight="11160" xr2:uid="{ECF6709C-F596-4B05-9C42-97BF1A4FB4EB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2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  <c r="N9" i="1"/>
  <c r="N10" i="1"/>
  <c r="O10" i="1" s="1"/>
  <c r="N11" i="1"/>
  <c r="N12" i="1"/>
  <c r="O12" i="1" s="1"/>
  <c r="N13" i="1"/>
  <c r="N14" i="1"/>
  <c r="O14" i="1" s="1"/>
  <c r="N15" i="1"/>
  <c r="N16" i="1"/>
  <c r="O16" i="1" s="1"/>
  <c r="N17" i="1"/>
  <c r="N18" i="1"/>
  <c r="O18" i="1" s="1"/>
  <c r="N19" i="1"/>
  <c r="N20" i="1"/>
  <c r="O20" i="1" s="1"/>
  <c r="N21" i="1"/>
  <c r="N22" i="1"/>
  <c r="O22" i="1" s="1"/>
  <c r="N23" i="1"/>
  <c r="N24" i="1"/>
  <c r="O24" i="1" s="1"/>
  <c r="N25" i="1"/>
  <c r="N26" i="1"/>
  <c r="O26" i="1" s="1"/>
  <c r="N27" i="1"/>
  <c r="N28" i="1"/>
  <c r="O28" i="1" s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8" i="1"/>
  <c r="O8" i="1" s="1"/>
  <c r="O27" i="1"/>
  <c r="O25" i="1"/>
  <c r="O23" i="1"/>
  <c r="O21" i="1"/>
  <c r="O19" i="1"/>
  <c r="O17" i="1"/>
  <c r="O15" i="1"/>
  <c r="O13" i="1"/>
  <c r="O11" i="1"/>
  <c r="O9" i="1"/>
</calcChain>
</file>

<file path=xl/sharedStrings.xml><?xml version="1.0" encoding="utf-8"?>
<sst xmlns="http://schemas.openxmlformats.org/spreadsheetml/2006/main" count="24" uniqueCount="17">
  <si>
    <t>Gray matter</t>
  </si>
  <si>
    <t>White matter</t>
  </si>
  <si>
    <t>Tissue</t>
  </si>
  <si>
    <t>ρ</t>
  </si>
  <si>
    <t>T1 [ms]</t>
  </si>
  <si>
    <t>T2 [ms]</t>
  </si>
  <si>
    <t>For T1 weighted pulse:</t>
  </si>
  <si>
    <t>TR [ms]</t>
  </si>
  <si>
    <t>S = p(1 – exp -TR/T1 ) exp -TE/T2</t>
  </si>
  <si>
    <t>For T2 weighted pulse:</t>
  </si>
  <si>
    <t>TR = 2000ms</t>
  </si>
  <si>
    <t>TE [ms]</t>
  </si>
  <si>
    <t>S [gray]</t>
  </si>
  <si>
    <t>S [white]</t>
  </si>
  <si>
    <t>Difference</t>
  </si>
  <si>
    <t>TE = 2ms</t>
  </si>
  <si>
    <t>When ρ =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</si>
</sst>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4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T1 weighted: Signal strength vs TR for TE of 2ms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>
        <c:manualLayout>
          <c:layoutTarget val="inner"/>
          <c:xMode val="edge"/>
          <c:yMode val="edge"/>
          <c:x val="0.11262734107389119"/>
          <c:y val="0.16650517643627877"/>
          <c:w val="0.80336580808754843"/>
          <c:h val="0.67422025371828509"/>
        </c:manualLayout>
      </c:layout>
      <c:lineChart>
        <c:grouping val="standard"/>
        <c:varyColors val="0"/>
        <c:ser>
          <c:idx val="0"/>
          <c:order val="0"/>
          <c:tx>
            <c:v>Gray matter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Data!$L$8:$L$28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Data!$M$8:$M$28</c:f>
              <c:numCache>
                <c:formatCode>General</c:formatCode>
                <c:ptCount val="21"/>
                <c:pt idx="0">
                  <c:v>0</c:v>
                </c:pt>
                <c:pt idx="1">
                  <c:v>6.915608510109944E-2</c:v>
                </c:pt>
                <c:pt idx="2">
                  <c:v>0.13278275493599617</c:v>
                </c:pt>
                <c:pt idx="3">
                  <c:v>0.191322117139057</c:v>
                </c:pt>
                <c:pt idx="4">
                  <c:v>0.24518093036994595</c:v>
                </c:pt>
                <c:pt idx="5">
                  <c:v>0.2947334306615893</c:v>
                </c:pt>
                <c:pt idx="6">
                  <c:v>0.34032393178583364</c:v>
                </c:pt>
                <c:pt idx="7">
                  <c:v>0.38226921770534655</c:v>
                </c:pt>
                <c:pt idx="8">
                  <c:v>0.42086074373562432</c:v>
                </c:pt>
                <c:pt idx="9">
                  <c:v>0.45636666171180362</c:v>
                </c:pt>
                <c:pt idx="10">
                  <c:v>0.4890336832320743</c:v>
                </c:pt>
                <c:pt idx="11">
                  <c:v>0.51908879392437512</c:v>
                </c:pt>
                <c:pt idx="12">
                  <c:v>0.54674083064789258</c:v>
                </c:pt>
                <c:pt idx="13">
                  <c:v>0.57218193258848971</c:v>
                </c:pt>
                <c:pt idx="14">
                  <c:v>0.59558887633095148</c:v>
                </c:pt>
                <c:pt idx="15">
                  <c:v>0.61712430418474606</c:v>
                </c:pt>
                <c:pt idx="16">
                  <c:v>0.63693785429828265</c:v>
                </c:pt>
                <c:pt idx="17">
                  <c:v>0.65516720041422016</c:v>
                </c:pt>
                <c:pt idx="18">
                  <c:v>0.67193900849053312</c:v>
                </c:pt>
                <c:pt idx="19">
                  <c:v>0.68736981683437992</c:v>
                </c:pt>
                <c:pt idx="20">
                  <c:v>0.70156684586435181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429F-9A73-66DC1106DB42}"/>
            </c:ext>
          </c:extLst>
        </c:ser>
        <c:ser>
          <c:idx val="1"/>
          <c:order val="1"/>
          <c:tx>
            <c:v>White Matter</c:v>
          </c:tx>
          <c:spPr>
            <a:ln w="28575" cap="rnd">
              <a:solidFill>
                <a:srgbClr val="FF941F">
                  <a:alpha val="67843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Data!$L$8:$L$28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Data!$N$8:$N$28</c:f>
              <c:numCache>
                <c:formatCode>General</c:formatCode>
                <c:ptCount val="21"/>
                <c:pt idx="0">
                  <c:v>0</c:v>
                </c:pt>
                <c:pt idx="1">
                  <c:v>8.9916071689165863E-2</c:v>
                </c:pt>
                <c:pt idx="2">
                  <c:v>0.16926672644742924</c:v>
                </c:pt>
                <c:pt idx="3">
                  <c:v>0.2392934334896562</c:v>
                </c:pt>
                <c:pt idx="4">
                  <c:v>0.30109178555262039</c:v>
                </c:pt>
                <c:pt idx="5">
                  <c:v>0.35562863983301862</c:v>
                </c:pt>
                <c:pt idx="6">
                  <c:v>0.40375724481217756</c:v>
                </c:pt>
                <c:pt idx="7">
                  <c:v>0.44623058963200274</c:v>
                </c:pt>
                <c:pt idx="8">
                  <c:v>0.48371318487790599</c:v>
                </c:pt>
                <c:pt idx="9">
                  <c:v>0.51679145908324775</c:v>
                </c:pt>
                <c:pt idx="10">
                  <c:v>0.54598293361230565</c:v>
                </c:pt>
                <c:pt idx="11">
                  <c:v>0.57174431946607651</c:v>
                </c:pt>
                <c:pt idx="12">
                  <c:v>0.59447866268831584</c:v>
                </c:pt>
                <c:pt idx="13">
                  <c:v>0.61454165016423701</c:v>
                </c:pt>
                <c:pt idx="14">
                  <c:v>0.63224717446833112</c:v>
                </c:pt>
                <c:pt idx="15">
                  <c:v>0.64787224482533046</c:v>
                </c:pt>
                <c:pt idx="16">
                  <c:v>0.66166132101804864</c:v>
                </c:pt>
                <c:pt idx="17">
                  <c:v>0.67383013804762548</c:v>
                </c:pt>
                <c:pt idx="18">
                  <c:v>0.6845690813843458</c:v>
                </c:pt>
                <c:pt idx="19">
                  <c:v>0.69404616561603283</c:v>
                </c:pt>
                <c:pt idx="20">
                  <c:v>0.70240966309602992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429F-9A73-66DC1106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72399"/>
        <c:axId val="1702074655"/>
      </c:lineChart>
      <c:catAx>
        <c:axId val="17340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02074655"/>
        <c:crosses val="autoZero"/>
        <c:auto val="1"/>
        <c:lblAlgn val="ctr"/>
        <c:lblOffset val="100"/>
        <c:tickMarkSkip val="1"/>
        <c:noMultiLvlLbl val="0"/>
      </c:catAx>
      <c:valAx>
        <c:axId val="17020746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Strength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340723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5868566217358424"/>
          <c:y val="0.14856481481481482"/>
          <c:w val="0.48262845322300812"/>
          <c:h val="0.105903324584426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of S [gray] and S [white] vs TR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9224759405074352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Data!$L$8:$L$28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Data!$O$8:$O$28</c:f>
              <c:numCache>
                <c:formatCode>General</c:formatCode>
                <c:ptCount val="21"/>
                <c:pt idx="0">
                  <c:v>0</c:v>
                </c:pt>
                <c:pt idx="1">
                  <c:v>2.0759986588066423E-2</c:v>
                </c:pt>
                <c:pt idx="2">
                  <c:v>3.6483971511433066E-2</c:v>
                </c:pt>
                <c:pt idx="3">
                  <c:v>4.7971316350599202E-2</c:v>
                </c:pt>
                <c:pt idx="4">
                  <c:v>5.591085518267444E-2</c:v>
                </c:pt>
                <c:pt idx="5">
                  <c:v>6.0895209171429321E-2</c:v>
                </c:pt>
                <c:pt idx="6">
                  <c:v>6.3433313026343918E-2</c:v>
                </c:pt>
                <c:pt idx="7">
                  <c:v>6.3961371926656185E-2</c:v>
                </c:pt>
                <c:pt idx="8">
                  <c:v>6.2852441142281668E-2</c:v>
                </c:pt>
                <c:pt idx="9">
                  <c:v>6.0424797371444128E-2</c:v>
                </c:pt>
                <c:pt idx="10">
                  <c:v>5.6949250380231353E-2</c:v>
                </c:pt>
                <c:pt idx="11">
                  <c:v>5.2655525541701387E-2</c:v>
                </c:pt>
                <c:pt idx="12">
                  <c:v>4.7737832040423256E-2</c:v>
                </c:pt>
                <c:pt idx="13">
                  <c:v>4.2359717575747302E-2</c:v>
                </c:pt>
                <c:pt idx="14">
                  <c:v>3.6658298137379641E-2</c:v>
                </c:pt>
                <c:pt idx="15">
                  <c:v>3.0747940640584392E-2</c:v>
                </c:pt>
                <c:pt idx="16">
                  <c:v>2.4723466719765996E-2</c:v>
                </c:pt>
                <c:pt idx="17">
                  <c:v>1.8662937633405319E-2</c:v>
                </c:pt>
                <c:pt idx="18">
                  <c:v>1.2630072893812683E-2</c:v>
                </c:pt>
                <c:pt idx="19">
                  <c:v>6.6763487816529077E-3</c:v>
                </c:pt>
                <c:pt idx="20">
                  <c:v>8.4281723167811684E-4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5-4431-818D-76F57911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56399"/>
        <c:axId val="1748485503"/>
      </c:lineChart>
      <c:catAx>
        <c:axId val="173405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48485503"/>
        <c:crosses val="autoZero"/>
        <c:auto val="1"/>
        <c:lblAlgn val="ctr"/>
        <c:lblOffset val="100"/>
        <c:noMultiLvlLbl val="0"/>
      </c:catAx>
      <c:valAx>
        <c:axId val="17484855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</a:t>
                </a:r>
                <a:r>
                  <a:rPr lang="en-GB" baseline="0"/>
                  <a:t> of </a:t>
                </a:r>
                <a:r>
                  <a:rPr lang="en-GB"/>
                  <a:t>S[gray] and S[white]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34056399"/>
        <c:crosses val="autoZero"/>
        <c:crossBetween val="between"/>
      </c:valAx>
      <c:spPr>
        <a:solidFill>
          <a:schemeClr val="bg1"/>
        </a:solidFill>
        <a:ln>
          <a:solidFill>
            <a:schemeClr val="tx1">
              <a:alpha val="96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0" i="0" baseline="0">
                <a:effectLst/>
              </a:rPr>
              <a:t>T2 weighted: Signal strength vs TE for TR of 2000ms</a:t>
            </a:r>
            <a:endParaRPr lang="en-TZ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Gray Matter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Data!$G$8:$G$23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Data!$H$8:$H$23</c:f>
              <c:numCache>
                <c:formatCode>General</c:formatCode>
                <c:ptCount val="16"/>
                <c:pt idx="0">
                  <c:v>0.72190071347457008</c:v>
                </c:pt>
                <c:pt idx="1">
                  <c:v>0.6257997743249929</c:v>
                </c:pt>
                <c:pt idx="2">
                  <c:v>0.54249199403098758</c:v>
                </c:pt>
                <c:pt idx="3">
                  <c:v>0.47027432041687051</c:v>
                </c:pt>
                <c:pt idx="4">
                  <c:v>0.40767041518942077</c:v>
                </c:pt>
                <c:pt idx="5">
                  <c:v>0.35340047330968954</c:v>
                </c:pt>
                <c:pt idx="6">
                  <c:v>0.30635506007342383</c:v>
                </c:pt>
                <c:pt idx="7">
                  <c:v>0.26557243105429035</c:v>
                </c:pt>
                <c:pt idx="8">
                  <c:v>0.23021887126389315</c:v>
                </c:pt>
                <c:pt idx="9">
                  <c:v>0.19957165160410106</c:v>
                </c:pt>
                <c:pt idx="10">
                  <c:v>0.17300425419223814</c:v>
                </c:pt>
                <c:pt idx="11">
                  <c:v>0.14997356452201396</c:v>
                </c:pt>
                <c:pt idx="12">
                  <c:v>0.13000876863089184</c:v>
                </c:pt>
                <c:pt idx="13">
                  <c:v>0.11270172829985478</c:v>
                </c:pt>
                <c:pt idx="14">
                  <c:v>9.7698637526793738E-2</c:v>
                </c:pt>
                <c:pt idx="15">
                  <c:v>8.4692789707681224E-2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E-4E6B-A454-1B53E6CBF127}"/>
            </c:ext>
          </c:extLst>
        </c:ser>
        <c:ser>
          <c:idx val="1"/>
          <c:order val="1"/>
          <c:tx>
            <c:v>White Matter</c:v>
          </c:tx>
          <c:spPr>
            <a:ln w="28575" cap="rnd">
              <a:solidFill>
                <a:srgbClr val="FF941F"/>
              </a:solidFill>
              <a:round/>
            </a:ln>
            <a:effectLst/>
          </c:spPr>
          <c:marker>
            <c:symbol val="none"/>
          </c:marker>
          <c:cat>
            <c:numRef>
              <c:f>Data!$G$8:$G$23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Data!$I$8:$I$23</c:f>
              <c:numCache>
                <c:formatCode>General</c:formatCode>
                <c:ptCount val="16"/>
                <c:pt idx="0">
                  <c:v>0.73433200110088093</c:v>
                </c:pt>
                <c:pt idx="1">
                  <c:v>0.588007099440222</c:v>
                </c:pt>
                <c:pt idx="2">
                  <c:v>0.47083927770240869</c:v>
                </c:pt>
                <c:pt idx="3">
                  <c:v>0.37701862041865247</c:v>
                </c:pt>
                <c:pt idx="4">
                  <c:v>0.30189291096530968</c:v>
                </c:pt>
                <c:pt idx="5">
                  <c:v>0.24173694548535718</c:v>
                </c:pt>
                <c:pt idx="6">
                  <c:v>0.19356781391698694</c:v>
                </c:pt>
                <c:pt idx="7">
                  <c:v>0.1549969886041721</c:v>
                </c:pt>
                <c:pt idx="8">
                  <c:v>0.12411188611483086</c:v>
                </c:pt>
                <c:pt idx="9">
                  <c:v>9.9381029358696304E-2</c:v>
                </c:pt>
                <c:pt idx="10">
                  <c:v>7.9578107347881524E-2</c:v>
                </c:pt>
                <c:pt idx="11">
                  <c:v>6.3721167006777601E-2</c:v>
                </c:pt>
                <c:pt idx="12">
                  <c:v>5.1023921779835307E-2</c:v>
                </c:pt>
                <c:pt idx="13">
                  <c:v>4.0856762612615678E-2</c:v>
                </c:pt>
                <c:pt idx="14">
                  <c:v>3.2715537986014419E-2</c:v>
                </c:pt>
                <c:pt idx="15">
                  <c:v>2.6196554921947363E-2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E-4E6B-A454-1B53E6CB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100863"/>
        <c:axId val="1738334623"/>
      </c:lineChart>
      <c:catAx>
        <c:axId val="17451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38334623"/>
        <c:crosses val="autoZero"/>
        <c:auto val="1"/>
        <c:lblAlgn val="ctr"/>
        <c:lblOffset val="100"/>
        <c:noMultiLvlLbl val="0"/>
      </c:catAx>
      <c:valAx>
        <c:axId val="17383346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Signal Strength S</a:t>
                </a:r>
                <a:endParaRPr lang="en-TZ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451008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1186592300962379"/>
          <c:y val="0.18560185185185185"/>
          <c:w val="0.4762681539807524"/>
          <c:h val="6.88662875473899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Difference of S [gray] and S [white] vs TE</a:t>
            </a:r>
            <a:endParaRPr lang="en-TZ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Data!$G$8:$G$23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Data!$J$8:$J$23</c:f>
              <c:numCache>
                <c:formatCode>General</c:formatCode>
                <c:ptCount val="16"/>
                <c:pt idx="0">
                  <c:v>-1.243128762631085E-2</c:v>
                </c:pt>
                <c:pt idx="1">
                  <c:v>3.7792674884770894E-2</c:v>
                </c:pt>
                <c:pt idx="2">
                  <c:v>7.1652716328578892E-2</c:v>
                </c:pt>
                <c:pt idx="3">
                  <c:v>9.3255699998218033E-2</c:v>
                </c:pt>
                <c:pt idx="4">
                  <c:v>0.10577750422411109</c:v>
                </c:pt>
                <c:pt idx="5">
                  <c:v>0.11166352782433236</c:v>
                </c:pt>
                <c:pt idx="6">
                  <c:v>0.1127872461564369</c:v>
                </c:pt>
                <c:pt idx="7">
                  <c:v>0.11057544245011824</c:v>
                </c:pt>
                <c:pt idx="8">
                  <c:v>0.10610698514906229</c:v>
                </c:pt>
                <c:pt idx="9">
                  <c:v>0.10019062224540476</c:v>
                </c:pt>
                <c:pt idx="10">
                  <c:v>9.3426146844356614E-2</c:v>
                </c:pt>
                <c:pt idx="11">
                  <c:v>8.6252397515236362E-2</c:v>
                </c:pt>
                <c:pt idx="12">
                  <c:v>7.8984846851056528E-2</c:v>
                </c:pt>
                <c:pt idx="13">
                  <c:v>7.184496568723911E-2</c:v>
                </c:pt>
                <c:pt idx="14">
                  <c:v>6.4983099540779327E-2</c:v>
                </c:pt>
                <c:pt idx="15">
                  <c:v>5.8496234785733861E-2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4-4D13-AEAA-89943DC2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49887"/>
        <c:axId val="1705548559"/>
      </c:lineChart>
      <c:catAx>
        <c:axId val="173564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05548559"/>
        <c:crosses val="autoZero"/>
        <c:auto val="1"/>
        <c:lblAlgn val="ctr"/>
        <c:lblOffset val="100"/>
        <c:noMultiLvlLbl val="0"/>
      </c:catAx>
      <c:valAx>
        <c:axId val="1705548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Diff of S [gray] and S [white] </a:t>
                </a:r>
                <a:endParaRPr lang="en-TZ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35649887"/>
        <c:crosses val="autoZero"/>
        <c:crossBetween val="between"/>
        <c:majorUnit val="5.000000000000001E-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T2-weighted:</a:t>
            </a:r>
            <a:r>
              <a:rPr lang="en-GB" baseline="0"/>
              <a:t> </a:t>
            </a:r>
            <a:r>
              <a:rPr lang="en-GB"/>
              <a:t>Difference when p =1: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Data!$B$12:$B$27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Data!$E$12:$E$27</c:f>
              <c:numCache>
                <c:formatCode>General</c:formatCode>
                <c:ptCount val="16"/>
                <c:pt idx="0">
                  <c:v>-0.10679060421366293</c:v>
                </c:pt>
                <c:pt idx="1">
                  <c:v>-3.1863060451970848E-2</c:v>
                </c:pt>
                <c:pt idx="2">
                  <c:v>2.0992469198941377E-2</c:v>
                </c:pt>
                <c:pt idx="3">
                  <c:v>5.7124837304628751E-2</c:v>
                </c:pt>
                <c:pt idx="4">
                  <c:v>8.0690507573610959E-2</c:v>
                </c:pt>
                <c:pt idx="5">
                  <c:v>9.4908001637336648E-2</c:v>
                </c:pt>
                <c:pt idx="6">
                  <c:v>0.10225940122559082</c:v>
                </c:pt>
                <c:pt idx="7">
                  <c:v>0.10464975419342568</c:v>
                </c:pt>
                <c:pt idx="8">
                  <c:v>0.1035330314170155</c:v>
                </c:pt>
                <c:pt idx="9">
                  <c:v>0.10001152409275439</c:v>
                </c:pt>
                <c:pt idx="10">
                  <c:v>9.4914168278336999E-2</c:v>
                </c:pt>
                <c:pt idx="11">
                  <c:v>8.8858164299970635E-2</c:v>
                </c:pt>
                <c:pt idx="12">
                  <c:v>8.2297365899803396E-2</c:v>
                </c:pt>
                <c:pt idx="13">
                  <c:v>7.5560202127325643E-2</c:v>
                </c:pt>
                <c:pt idx="14">
                  <c:v>6.8879327547587285E-2</c:v>
                </c:pt>
                <c:pt idx="15">
                  <c:v>6.2414744221364914E-2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4480-85FC-DD1617A6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34735"/>
        <c:axId val="1702070495"/>
      </c:lineChart>
      <c:catAx>
        <c:axId val="17343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02070495"/>
        <c:crosses val="autoZero"/>
        <c:auto val="1"/>
        <c:lblAlgn val="ctr"/>
        <c:lblOffset val="100"/>
        <c:noMultiLvlLbl val="0"/>
      </c:catAx>
      <c:valAx>
        <c:axId val="17020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343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228600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D97C9-D07C-42DF-9E50-37608437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38100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173D7-BF3B-4764-A01E-A217EEAE8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840FCD-4F9F-44CF-A78F-D61BBE1F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16</xdr:row>
      <xdr:rowOff>0</xdr:rowOff>
    </xdr:from>
    <xdr:to>
      <xdr:col>15</xdr:col>
      <xdr:colOff>104775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79D1C-DE72-49F6-A711-F25B5AA8A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464DE-3496-4257-B3C8-B6C69263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07C4-7C42-4504-98D5-5E0AC72A297B}">
  <dimension ref="B2:O28"/>
  <sheetViews>
    <sheetView tabSelected="1" workbookViewId="0">
      <selection activeCell="G26" sqref="G26"/>
    </sheetView>
  </sheetViews>
  <sheetFormatPr defaultRowHeight="15" x14ac:dyDescent="0.25"/>
  <cols>
    <col min="4" max="4" width="11.42578125" bestFit="1" customWidth="1"/>
    <col min="5" max="5" width="12.85546875" bestFit="1" customWidth="1"/>
    <col min="6" max="6" width="12.85546875" customWidth="1"/>
  </cols>
  <sheetData>
    <row r="2" spans="2:15" x14ac:dyDescent="0.25">
      <c r="C2" t="s">
        <v>8</v>
      </c>
    </row>
    <row r="4" spans="2:15" x14ac:dyDescent="0.25">
      <c r="C4" s="2" t="s">
        <v>2</v>
      </c>
      <c r="D4" s="5" t="s">
        <v>0</v>
      </c>
      <c r="E4" s="5" t="s">
        <v>1</v>
      </c>
      <c r="F4" s="6"/>
      <c r="G4" t="s">
        <v>9</v>
      </c>
      <c r="L4" t="s">
        <v>6</v>
      </c>
    </row>
    <row r="5" spans="2:15" x14ac:dyDescent="0.25">
      <c r="C5" s="2" t="s">
        <v>4</v>
      </c>
      <c r="D5" s="3">
        <v>1200</v>
      </c>
      <c r="E5" s="3">
        <v>800</v>
      </c>
      <c r="F5" s="7"/>
      <c r="G5" t="s">
        <v>10</v>
      </c>
      <c r="L5" t="s">
        <v>15</v>
      </c>
    </row>
    <row r="6" spans="2:15" x14ac:dyDescent="0.25">
      <c r="C6" s="2" t="s">
        <v>5</v>
      </c>
      <c r="D6" s="3">
        <v>70</v>
      </c>
      <c r="E6" s="3">
        <v>45</v>
      </c>
      <c r="F6" s="7"/>
    </row>
    <row r="7" spans="2:15" x14ac:dyDescent="0.25">
      <c r="C7" s="4" t="s">
        <v>3</v>
      </c>
      <c r="D7" s="3">
        <v>0.89</v>
      </c>
      <c r="E7" s="3">
        <v>0.8</v>
      </c>
      <c r="F7" s="7"/>
      <c r="G7" s="8" t="s">
        <v>11</v>
      </c>
      <c r="H7" s="8" t="s">
        <v>12</v>
      </c>
      <c r="I7" s="8" t="s">
        <v>13</v>
      </c>
      <c r="J7" s="8" t="s">
        <v>14</v>
      </c>
      <c r="K7" s="8"/>
      <c r="L7" s="8" t="s">
        <v>7</v>
      </c>
      <c r="M7" s="8" t="s">
        <v>12</v>
      </c>
      <c r="N7" s="8" t="s">
        <v>13</v>
      </c>
      <c r="O7" s="8" t="s">
        <v>14</v>
      </c>
    </row>
    <row r="8" spans="2:15" x14ac:dyDescent="0.25">
      <c r="G8" s="1">
        <v>0</v>
      </c>
      <c r="H8">
        <f xml:space="preserve"> 0.89*(1 - EXP(-2000/1200))*EXP(-G8/70)</f>
        <v>0.72190071347457008</v>
      </c>
      <c r="I8">
        <f xml:space="preserve"> 0.8*(1 - EXP(-2000/800))*EXP(-G8/45)</f>
        <v>0.73433200110088093</v>
      </c>
      <c r="J8">
        <f>(H8 - I8)</f>
        <v>-1.243128762631085E-2</v>
      </c>
      <c r="L8" s="1">
        <v>0</v>
      </c>
      <c r="M8">
        <f xml:space="preserve"> 0.89*(1 - EXP(-L8/1200))*EXP(-2/70)</f>
        <v>0</v>
      </c>
      <c r="N8">
        <f xml:space="preserve"> 0.8*(1 - EXP(-L8/800))*EXP(-2/45)</f>
        <v>0</v>
      </c>
      <c r="O8">
        <f>ABS(N8 - M8)</f>
        <v>0</v>
      </c>
    </row>
    <row r="9" spans="2:15" x14ac:dyDescent="0.25">
      <c r="G9" s="1">
        <v>10</v>
      </c>
      <c r="H9">
        <f t="shared" ref="H9:H23" si="0" xml:space="preserve"> 0.89*(1 - EXP(-2000/1200))*EXP(-G9/70)</f>
        <v>0.6257997743249929</v>
      </c>
      <c r="I9">
        <f t="shared" ref="I9:I23" si="1" xml:space="preserve"> 0.8*(1 - EXP(-2000/800))*EXP(-G9/45)</f>
        <v>0.588007099440222</v>
      </c>
      <c r="J9">
        <f t="shared" ref="J9:J23" si="2">(H9 - I9)</f>
        <v>3.7792674884770894E-2</v>
      </c>
      <c r="L9" s="1">
        <v>100</v>
      </c>
      <c r="M9">
        <f t="shared" ref="M9:M28" si="3" xml:space="preserve"> 0.89*(1 - EXP(-L9/1200))*EXP(-2/70)</f>
        <v>6.915608510109944E-2</v>
      </c>
      <c r="N9">
        <f t="shared" ref="N9:N28" si="4" xml:space="preserve"> 0.8*(1 - EXP(-L9/800))*EXP(-2/45)</f>
        <v>8.9916071689165863E-2</v>
      </c>
      <c r="O9">
        <f t="shared" ref="O9:O28" si="5">ABS(N9 - M9)</f>
        <v>2.0759986588066423E-2</v>
      </c>
    </row>
    <row r="10" spans="2:15" x14ac:dyDescent="0.25">
      <c r="B10" t="s">
        <v>16</v>
      </c>
      <c r="G10" s="1">
        <v>20</v>
      </c>
      <c r="H10">
        <f t="shared" si="0"/>
        <v>0.54249199403098758</v>
      </c>
      <c r="I10">
        <f t="shared" si="1"/>
        <v>0.47083927770240869</v>
      </c>
      <c r="J10">
        <f t="shared" si="2"/>
        <v>7.1652716328578892E-2</v>
      </c>
      <c r="L10" s="1">
        <v>200</v>
      </c>
      <c r="M10">
        <f t="shared" si="3"/>
        <v>0.13278275493599617</v>
      </c>
      <c r="N10">
        <f t="shared" si="4"/>
        <v>0.16926672644742924</v>
      </c>
      <c r="O10">
        <f t="shared" si="5"/>
        <v>3.6483971511433066E-2</v>
      </c>
    </row>
    <row r="11" spans="2:15" x14ac:dyDescent="0.25">
      <c r="B11" s="8" t="s">
        <v>11</v>
      </c>
      <c r="C11" s="8" t="s">
        <v>12</v>
      </c>
      <c r="D11" s="8" t="s">
        <v>13</v>
      </c>
      <c r="E11" s="8" t="s">
        <v>14</v>
      </c>
      <c r="G11" s="1">
        <v>30</v>
      </c>
      <c r="H11">
        <f t="shared" si="0"/>
        <v>0.47027432041687051</v>
      </c>
      <c r="I11">
        <f t="shared" si="1"/>
        <v>0.37701862041865247</v>
      </c>
      <c r="J11">
        <f t="shared" si="2"/>
        <v>9.3255699998218033E-2</v>
      </c>
      <c r="L11" s="1">
        <v>300</v>
      </c>
      <c r="M11">
        <f t="shared" si="3"/>
        <v>0.191322117139057</v>
      </c>
      <c r="N11">
        <f t="shared" si="4"/>
        <v>0.2392934334896562</v>
      </c>
      <c r="O11">
        <f t="shared" si="5"/>
        <v>4.7971316350599202E-2</v>
      </c>
    </row>
    <row r="12" spans="2:15" x14ac:dyDescent="0.25">
      <c r="B12" s="1">
        <v>0</v>
      </c>
      <c r="C12">
        <f xml:space="preserve"> 1*(1 - EXP(-2000/1200))*EXP(-B12/70)</f>
        <v>0.81112439716243823</v>
      </c>
      <c r="D12">
        <f xml:space="preserve"> 1*(1 - EXP(-2000/800))*EXP(-B12/45)</f>
        <v>0.91791500137610116</v>
      </c>
      <c r="E12">
        <f>(C12 - D12)</f>
        <v>-0.10679060421366293</v>
      </c>
      <c r="G12" s="1">
        <v>40</v>
      </c>
      <c r="H12">
        <f t="shared" si="0"/>
        <v>0.40767041518942077</v>
      </c>
      <c r="I12">
        <f t="shared" si="1"/>
        <v>0.30189291096530968</v>
      </c>
      <c r="J12">
        <f t="shared" si="2"/>
        <v>0.10577750422411109</v>
      </c>
      <c r="L12" s="1">
        <v>400</v>
      </c>
      <c r="M12">
        <f t="shared" si="3"/>
        <v>0.24518093036994595</v>
      </c>
      <c r="N12">
        <f t="shared" si="4"/>
        <v>0.30109178555262039</v>
      </c>
      <c r="O12">
        <f t="shared" si="5"/>
        <v>5.591085518267444E-2</v>
      </c>
    </row>
    <row r="13" spans="2:15" x14ac:dyDescent="0.25">
      <c r="B13" s="1">
        <v>10</v>
      </c>
      <c r="C13">
        <f t="shared" ref="C13:C27" si="6" xml:space="preserve"> 1*(1 - EXP(-2000/1200))*EXP(-B13/70)</f>
        <v>0.70314581384830666</v>
      </c>
      <c r="D13">
        <f t="shared" ref="D13:D27" si="7" xml:space="preserve"> 1*(1 - EXP(-2000/800))*EXP(-B13/45)</f>
        <v>0.7350088743002775</v>
      </c>
      <c r="E13">
        <f t="shared" ref="E13:E27" si="8">(C13 - D13)</f>
        <v>-3.1863060451970848E-2</v>
      </c>
      <c r="G13" s="1">
        <v>50</v>
      </c>
      <c r="H13">
        <f t="shared" si="0"/>
        <v>0.35340047330968954</v>
      </c>
      <c r="I13">
        <f t="shared" si="1"/>
        <v>0.24173694548535718</v>
      </c>
      <c r="J13">
        <f t="shared" si="2"/>
        <v>0.11166352782433236</v>
      </c>
      <c r="L13" s="1">
        <v>500</v>
      </c>
      <c r="M13">
        <f t="shared" si="3"/>
        <v>0.2947334306615893</v>
      </c>
      <c r="N13">
        <f t="shared" si="4"/>
        <v>0.35562863983301862</v>
      </c>
      <c r="O13">
        <f t="shared" si="5"/>
        <v>6.0895209171429321E-2</v>
      </c>
    </row>
    <row r="14" spans="2:15" x14ac:dyDescent="0.25">
      <c r="B14" s="1">
        <v>20</v>
      </c>
      <c r="C14">
        <f t="shared" si="6"/>
        <v>0.60954156632695222</v>
      </c>
      <c r="D14">
        <f t="shared" si="7"/>
        <v>0.58854909712801085</v>
      </c>
      <c r="E14">
        <f t="shared" si="8"/>
        <v>2.0992469198941377E-2</v>
      </c>
      <c r="G14" s="1">
        <v>60</v>
      </c>
      <c r="H14">
        <f t="shared" si="0"/>
        <v>0.30635506007342383</v>
      </c>
      <c r="I14">
        <f t="shared" si="1"/>
        <v>0.19356781391698694</v>
      </c>
      <c r="J14">
        <f t="shared" si="2"/>
        <v>0.1127872461564369</v>
      </c>
      <c r="L14" s="1">
        <v>600</v>
      </c>
      <c r="M14">
        <f t="shared" si="3"/>
        <v>0.34032393178583364</v>
      </c>
      <c r="N14">
        <f t="shared" si="4"/>
        <v>0.40375724481217756</v>
      </c>
      <c r="O14">
        <f t="shared" si="5"/>
        <v>6.3433313026343918E-2</v>
      </c>
    </row>
    <row r="15" spans="2:15" x14ac:dyDescent="0.25">
      <c r="B15" s="1">
        <v>30</v>
      </c>
      <c r="C15">
        <f t="shared" si="6"/>
        <v>0.52839811282794436</v>
      </c>
      <c r="D15">
        <f t="shared" si="7"/>
        <v>0.4712732755233156</v>
      </c>
      <c r="E15">
        <f t="shared" si="8"/>
        <v>5.7124837304628751E-2</v>
      </c>
      <c r="G15" s="1">
        <v>70</v>
      </c>
      <c r="H15">
        <f t="shared" si="0"/>
        <v>0.26557243105429035</v>
      </c>
      <c r="I15">
        <f t="shared" si="1"/>
        <v>0.1549969886041721</v>
      </c>
      <c r="J15">
        <f t="shared" si="2"/>
        <v>0.11057544245011824</v>
      </c>
      <c r="L15" s="1">
        <v>700</v>
      </c>
      <c r="M15">
        <f t="shared" si="3"/>
        <v>0.38226921770534655</v>
      </c>
      <c r="N15">
        <f t="shared" si="4"/>
        <v>0.44623058963200274</v>
      </c>
      <c r="O15">
        <f t="shared" si="5"/>
        <v>6.3961371926656185E-2</v>
      </c>
    </row>
    <row r="16" spans="2:15" x14ac:dyDescent="0.25">
      <c r="B16" s="1">
        <v>40</v>
      </c>
      <c r="C16">
        <f t="shared" si="6"/>
        <v>0.458056646280248</v>
      </c>
      <c r="D16">
        <f t="shared" si="7"/>
        <v>0.37736613870663704</v>
      </c>
      <c r="E16">
        <f t="shared" si="8"/>
        <v>8.0690507573610959E-2</v>
      </c>
      <c r="G16" s="1">
        <v>80</v>
      </c>
      <c r="H16">
        <f t="shared" si="0"/>
        <v>0.23021887126389315</v>
      </c>
      <c r="I16">
        <f t="shared" si="1"/>
        <v>0.12411188611483086</v>
      </c>
      <c r="J16">
        <f t="shared" si="2"/>
        <v>0.10610698514906229</v>
      </c>
      <c r="L16" s="1">
        <v>800</v>
      </c>
      <c r="M16">
        <f t="shared" si="3"/>
        <v>0.42086074373562432</v>
      </c>
      <c r="N16">
        <f t="shared" si="4"/>
        <v>0.48371318487790599</v>
      </c>
      <c r="O16">
        <f t="shared" si="5"/>
        <v>6.2852441142281668E-2</v>
      </c>
    </row>
    <row r="17" spans="2:15" x14ac:dyDescent="0.25">
      <c r="B17" s="1">
        <v>50</v>
      </c>
      <c r="C17">
        <f t="shared" si="6"/>
        <v>0.39707918349403315</v>
      </c>
      <c r="D17">
        <f t="shared" si="7"/>
        <v>0.3021711818566965</v>
      </c>
      <c r="E17">
        <f t="shared" si="8"/>
        <v>9.4908001637336648E-2</v>
      </c>
      <c r="G17" s="1">
        <v>90</v>
      </c>
      <c r="H17">
        <f t="shared" si="0"/>
        <v>0.19957165160410106</v>
      </c>
      <c r="I17">
        <f t="shared" si="1"/>
        <v>9.9381029358696304E-2</v>
      </c>
      <c r="J17">
        <f t="shared" si="2"/>
        <v>0.10019062224540476</v>
      </c>
      <c r="L17" s="1">
        <v>900</v>
      </c>
      <c r="M17">
        <f t="shared" si="3"/>
        <v>0.45636666171180362</v>
      </c>
      <c r="N17">
        <f t="shared" si="4"/>
        <v>0.51679145908324775</v>
      </c>
      <c r="O17">
        <f t="shared" si="5"/>
        <v>6.0424797371444128E-2</v>
      </c>
    </row>
    <row r="18" spans="2:15" x14ac:dyDescent="0.25">
      <c r="B18" s="1">
        <v>60</v>
      </c>
      <c r="C18">
        <f t="shared" si="6"/>
        <v>0.3442191686218245</v>
      </c>
      <c r="D18">
        <f t="shared" si="7"/>
        <v>0.24195976739623368</v>
      </c>
      <c r="E18">
        <f t="shared" si="8"/>
        <v>0.10225940122559082</v>
      </c>
      <c r="G18" s="1">
        <v>100</v>
      </c>
      <c r="H18">
        <f t="shared" si="0"/>
        <v>0.17300425419223814</v>
      </c>
      <c r="I18">
        <f t="shared" si="1"/>
        <v>7.9578107347881524E-2</v>
      </c>
      <c r="J18">
        <f t="shared" si="2"/>
        <v>9.3426146844356614E-2</v>
      </c>
      <c r="L18" s="1">
        <v>1000</v>
      </c>
      <c r="M18">
        <f t="shared" si="3"/>
        <v>0.4890336832320743</v>
      </c>
      <c r="N18">
        <f t="shared" si="4"/>
        <v>0.54598293361230565</v>
      </c>
      <c r="O18">
        <f t="shared" si="5"/>
        <v>5.6949250380231353E-2</v>
      </c>
    </row>
    <row r="19" spans="2:15" x14ac:dyDescent="0.25">
      <c r="B19" s="1">
        <v>70</v>
      </c>
      <c r="C19">
        <f t="shared" si="6"/>
        <v>0.29839598994864081</v>
      </c>
      <c r="D19">
        <f t="shared" si="7"/>
        <v>0.19374623575521513</v>
      </c>
      <c r="E19">
        <f t="shared" si="8"/>
        <v>0.10464975419342568</v>
      </c>
      <c r="G19" s="1">
        <v>110</v>
      </c>
      <c r="H19">
        <f t="shared" si="0"/>
        <v>0.14997356452201396</v>
      </c>
      <c r="I19">
        <f t="shared" si="1"/>
        <v>6.3721167006777601E-2</v>
      </c>
      <c r="J19">
        <f t="shared" si="2"/>
        <v>8.6252397515236362E-2</v>
      </c>
      <c r="L19" s="1">
        <v>1100</v>
      </c>
      <c r="M19">
        <f t="shared" si="3"/>
        <v>0.51908879392437512</v>
      </c>
      <c r="N19">
        <f t="shared" si="4"/>
        <v>0.57174431946607651</v>
      </c>
      <c r="O19">
        <f t="shared" si="5"/>
        <v>5.2655525541701387E-2</v>
      </c>
    </row>
    <row r="20" spans="2:15" x14ac:dyDescent="0.25">
      <c r="B20" s="1">
        <v>80</v>
      </c>
      <c r="C20">
        <f t="shared" si="6"/>
        <v>0.25867288906055408</v>
      </c>
      <c r="D20">
        <f t="shared" si="7"/>
        <v>0.15513985764353858</v>
      </c>
      <c r="E20">
        <f t="shared" si="8"/>
        <v>0.1035330314170155</v>
      </c>
      <c r="G20" s="1">
        <v>120</v>
      </c>
      <c r="H20">
        <f t="shared" si="0"/>
        <v>0.13000876863089184</v>
      </c>
      <c r="I20">
        <f t="shared" si="1"/>
        <v>5.1023921779835307E-2</v>
      </c>
      <c r="J20">
        <f t="shared" si="2"/>
        <v>7.8984846851056528E-2</v>
      </c>
      <c r="L20" s="1">
        <v>1200</v>
      </c>
      <c r="M20">
        <f t="shared" si="3"/>
        <v>0.54674083064789258</v>
      </c>
      <c r="N20">
        <f t="shared" si="4"/>
        <v>0.59447866268831584</v>
      </c>
      <c r="O20">
        <f t="shared" si="5"/>
        <v>4.7737832040423256E-2</v>
      </c>
    </row>
    <row r="21" spans="2:15" x14ac:dyDescent="0.25">
      <c r="B21" s="1">
        <v>90</v>
      </c>
      <c r="C21">
        <f t="shared" si="6"/>
        <v>0.22423781079112479</v>
      </c>
      <c r="D21">
        <f t="shared" si="7"/>
        <v>0.12422628669837039</v>
      </c>
      <c r="E21">
        <f t="shared" si="8"/>
        <v>0.10001152409275439</v>
      </c>
      <c r="G21" s="1">
        <v>130</v>
      </c>
      <c r="H21">
        <f t="shared" si="0"/>
        <v>0.11270172829985478</v>
      </c>
      <c r="I21">
        <f t="shared" si="1"/>
        <v>4.0856762612615678E-2</v>
      </c>
      <c r="J21">
        <f t="shared" si="2"/>
        <v>7.184496568723911E-2</v>
      </c>
      <c r="L21" s="1">
        <v>1300</v>
      </c>
      <c r="M21">
        <f t="shared" si="3"/>
        <v>0.57218193258848971</v>
      </c>
      <c r="N21">
        <f t="shared" si="4"/>
        <v>0.61454165016423701</v>
      </c>
      <c r="O21">
        <f t="shared" si="5"/>
        <v>4.2359717575747302E-2</v>
      </c>
    </row>
    <row r="22" spans="2:15" x14ac:dyDescent="0.25">
      <c r="B22" s="1">
        <v>100</v>
      </c>
      <c r="C22">
        <f t="shared" si="6"/>
        <v>0.1943868024631889</v>
      </c>
      <c r="D22">
        <f t="shared" si="7"/>
        <v>9.9472634184851902E-2</v>
      </c>
      <c r="E22">
        <f t="shared" si="8"/>
        <v>9.4914168278336999E-2</v>
      </c>
      <c r="G22" s="1">
        <v>140</v>
      </c>
      <c r="H22">
        <f t="shared" si="0"/>
        <v>9.7698637526793738E-2</v>
      </c>
      <c r="I22">
        <f t="shared" si="1"/>
        <v>3.2715537986014419E-2</v>
      </c>
      <c r="J22">
        <f t="shared" si="2"/>
        <v>6.4983099540779327E-2</v>
      </c>
      <c r="L22" s="1">
        <v>1400</v>
      </c>
      <c r="M22">
        <f t="shared" si="3"/>
        <v>0.59558887633095148</v>
      </c>
      <c r="N22">
        <f t="shared" si="4"/>
        <v>0.63224717446833112</v>
      </c>
      <c r="O22">
        <f t="shared" si="5"/>
        <v>3.6658298137379641E-2</v>
      </c>
    </row>
    <row r="23" spans="2:15" x14ac:dyDescent="0.25">
      <c r="B23" s="1">
        <v>110</v>
      </c>
      <c r="C23">
        <f t="shared" si="6"/>
        <v>0.16850962305844264</v>
      </c>
      <c r="D23">
        <f t="shared" si="7"/>
        <v>7.9651458758472002E-2</v>
      </c>
      <c r="E23">
        <f t="shared" si="8"/>
        <v>8.8858164299970635E-2</v>
      </c>
      <c r="G23" s="1">
        <v>150</v>
      </c>
      <c r="H23">
        <f t="shared" si="0"/>
        <v>8.4692789707681224E-2</v>
      </c>
      <c r="I23">
        <f t="shared" si="1"/>
        <v>2.6196554921947363E-2</v>
      </c>
      <c r="J23">
        <f t="shared" si="2"/>
        <v>5.8496234785733861E-2</v>
      </c>
      <c r="L23" s="1">
        <v>1500</v>
      </c>
      <c r="M23">
        <f t="shared" si="3"/>
        <v>0.61712430418474606</v>
      </c>
      <c r="N23">
        <f t="shared" si="4"/>
        <v>0.64787224482533046</v>
      </c>
      <c r="O23">
        <f t="shared" si="5"/>
        <v>3.0747940640584392E-2</v>
      </c>
    </row>
    <row r="24" spans="2:15" x14ac:dyDescent="0.25">
      <c r="B24" s="1">
        <v>120</v>
      </c>
      <c r="C24">
        <f t="shared" si="6"/>
        <v>0.14607726812459754</v>
      </c>
      <c r="D24">
        <f t="shared" si="7"/>
        <v>6.3779902224794141E-2</v>
      </c>
      <c r="E24">
        <f t="shared" si="8"/>
        <v>8.2297365899803396E-2</v>
      </c>
      <c r="G24" s="1"/>
      <c r="L24" s="1">
        <v>1600</v>
      </c>
      <c r="M24">
        <f t="shared" si="3"/>
        <v>0.63693785429828265</v>
      </c>
      <c r="N24">
        <f t="shared" si="4"/>
        <v>0.66166132101804864</v>
      </c>
      <c r="O24">
        <f t="shared" si="5"/>
        <v>2.4723466719765996E-2</v>
      </c>
    </row>
    <row r="25" spans="2:15" x14ac:dyDescent="0.25">
      <c r="B25" s="1">
        <v>130</v>
      </c>
      <c r="C25">
        <f t="shared" si="6"/>
        <v>0.12663115539309525</v>
      </c>
      <c r="D25">
        <f t="shared" si="7"/>
        <v>5.1070953265769596E-2</v>
      </c>
      <c r="E25">
        <f t="shared" si="8"/>
        <v>7.5560202127325643E-2</v>
      </c>
      <c r="G25" s="1"/>
      <c r="L25" s="1">
        <v>1700</v>
      </c>
      <c r="M25">
        <f t="shared" si="3"/>
        <v>0.65516720041422016</v>
      </c>
      <c r="N25">
        <f t="shared" si="4"/>
        <v>0.67383013804762548</v>
      </c>
      <c r="O25">
        <f t="shared" si="5"/>
        <v>1.8662937633405319E-2</v>
      </c>
    </row>
    <row r="26" spans="2:15" x14ac:dyDescent="0.25">
      <c r="B26" s="1">
        <v>140</v>
      </c>
      <c r="C26">
        <f t="shared" si="6"/>
        <v>0.10977375003010531</v>
      </c>
      <c r="D26">
        <f t="shared" si="7"/>
        <v>4.0894422482518025E-2</v>
      </c>
      <c r="E26">
        <f t="shared" si="8"/>
        <v>6.8879327547587285E-2</v>
      </c>
      <c r="G26" s="1"/>
      <c r="L26" s="1">
        <v>1800</v>
      </c>
      <c r="M26">
        <f t="shared" si="3"/>
        <v>0.67193900849053312</v>
      </c>
      <c r="N26">
        <f t="shared" si="4"/>
        <v>0.6845690813843458</v>
      </c>
      <c r="O26">
        <f t="shared" si="5"/>
        <v>1.2630072893812683E-2</v>
      </c>
    </row>
    <row r="27" spans="2:15" x14ac:dyDescent="0.25">
      <c r="B27" s="1">
        <v>150</v>
      </c>
      <c r="C27">
        <f t="shared" si="6"/>
        <v>9.5160437873799117E-2</v>
      </c>
      <c r="D27">
        <f t="shared" si="7"/>
        <v>3.2745693652434203E-2</v>
      </c>
      <c r="E27">
        <f t="shared" si="8"/>
        <v>6.2414744221364914E-2</v>
      </c>
      <c r="G27" s="1"/>
      <c r="L27" s="1">
        <v>1900</v>
      </c>
      <c r="M27">
        <f t="shared" si="3"/>
        <v>0.68736981683437992</v>
      </c>
      <c r="N27">
        <f t="shared" si="4"/>
        <v>0.69404616561603283</v>
      </c>
      <c r="O27">
        <f t="shared" si="5"/>
        <v>6.6763487816529077E-3</v>
      </c>
    </row>
    <row r="28" spans="2:15" x14ac:dyDescent="0.25">
      <c r="G28" s="1"/>
      <c r="L28" s="1">
        <v>2000</v>
      </c>
      <c r="M28">
        <f t="shared" si="3"/>
        <v>0.70156684586435181</v>
      </c>
      <c r="N28">
        <f t="shared" si="4"/>
        <v>0.70240966309602992</v>
      </c>
      <c r="O28">
        <f t="shared" si="5"/>
        <v>8.4281723167811684E-4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6101-5EE1-4C11-A890-33997424854C}">
  <dimension ref="A1"/>
  <sheetViews>
    <sheetView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iRonnman</dc:creator>
  <cp:lastModifiedBy>iRonnman</cp:lastModifiedBy>
  <dcterms:created xsi:type="dcterms:W3CDTF">2020-05-25T21:22:55Z</dcterms:created>
  <dcterms:modified xsi:type="dcterms:W3CDTF">2020-05-26T00:42:09Z</dcterms:modified>
</cp:coreProperties>
</file>