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Semister Courses\Earthquake resistant design of buildings\"/>
    </mc:Choice>
  </mc:AlternateContent>
  <xr:revisionPtr revIDLastSave="0" documentId="8_{DA792022-9D78-46DE-B17C-B7786D2103B5}" xr6:coauthVersionLast="46" xr6:coauthVersionMax="46" xr10:uidLastSave="{00000000-0000-0000-0000-000000000000}"/>
  <bookViews>
    <workbookView xWindow="810" yWindow="-120" windowWidth="28110" windowHeight="16440" xr2:uid="{EC55BF4B-219E-45E8-BDF5-93263A0D25C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5" i="1" l="1"/>
  <c r="M114" i="1"/>
  <c r="M96" i="1"/>
  <c r="M97" i="1" s="1"/>
  <c r="M98" i="1" s="1"/>
  <c r="M76" i="1"/>
  <c r="M77" i="1" s="1"/>
  <c r="M37" i="1"/>
  <c r="M38" i="1" s="1"/>
  <c r="M39" i="1" s="1"/>
  <c r="M24" i="1"/>
  <c r="P21" i="1" s="1"/>
  <c r="N14" i="1"/>
  <c r="N13" i="1"/>
  <c r="E13" i="1"/>
  <c r="G13" i="1" s="1"/>
  <c r="H10" i="1"/>
  <c r="N8" i="1"/>
  <c r="M8" i="1"/>
  <c r="N7" i="1"/>
  <c r="M7" i="1"/>
  <c r="H7" i="1"/>
  <c r="M6" i="1"/>
  <c r="F4" i="1"/>
  <c r="F5" i="1" s="1"/>
  <c r="N17" i="1" l="1"/>
  <c r="O37" i="1" s="1"/>
  <c r="S37" i="1" s="1"/>
  <c r="E14" i="1"/>
  <c r="E15" i="1" s="1"/>
  <c r="P8" i="1"/>
  <c r="P9" i="1"/>
  <c r="P28" i="1"/>
  <c r="P34" i="1"/>
  <c r="O6" i="1"/>
  <c r="O7" i="1" s="1"/>
  <c r="O8" i="1" s="1"/>
  <c r="P10" i="1"/>
  <c r="P6" i="1"/>
  <c r="P12" i="1"/>
  <c r="H13" i="1"/>
  <c r="H8" i="1"/>
  <c r="H11" i="1" s="1"/>
  <c r="P13" i="1"/>
  <c r="F6" i="1"/>
  <c r="F7" i="1" s="1"/>
  <c r="F8" i="1" s="1"/>
  <c r="F10" i="1" s="1"/>
  <c r="F9" i="1"/>
  <c r="G14" i="1"/>
  <c r="H14" i="1" s="1"/>
  <c r="S6" i="1"/>
  <c r="P35" i="1"/>
  <c r="P29" i="1"/>
  <c r="P30" i="1"/>
  <c r="P24" i="1"/>
  <c r="P17" i="1"/>
  <c r="P19" i="1"/>
  <c r="P32" i="1"/>
  <c r="P26" i="1"/>
  <c r="P20" i="1"/>
  <c r="P27" i="1"/>
  <c r="P22" i="1"/>
  <c r="P15" i="1"/>
  <c r="P11" i="1"/>
  <c r="P31" i="1"/>
  <c r="P25" i="1"/>
  <c r="P33" i="1"/>
  <c r="O96" i="1"/>
  <c r="S96" i="1" s="1"/>
  <c r="N96" i="1"/>
  <c r="P96" i="1" s="1"/>
  <c r="N97" i="1"/>
  <c r="P97" i="1" s="1"/>
  <c r="O95" i="1"/>
  <c r="S95" i="1" s="1"/>
  <c r="O98" i="1"/>
  <c r="S98" i="1" s="1"/>
  <c r="O77" i="1"/>
  <c r="S77" i="1" s="1"/>
  <c r="N18" i="1"/>
  <c r="N76" i="1" s="1"/>
  <c r="P76" i="1" s="1"/>
  <c r="P18" i="1"/>
  <c r="N37" i="1"/>
  <c r="P37" i="1" s="1"/>
  <c r="N38" i="1"/>
  <c r="P38" i="1" s="1"/>
  <c r="P16" i="1"/>
  <c r="P23" i="1"/>
  <c r="O38" i="1"/>
  <c r="S38" i="1" s="1"/>
  <c r="P7" i="1"/>
  <c r="P14" i="1"/>
  <c r="N39" i="1"/>
  <c r="P39" i="1" s="1"/>
  <c r="M40" i="1"/>
  <c r="O39" i="1"/>
  <c r="S39" i="1" s="1"/>
  <c r="M78" i="1"/>
  <c r="N77" i="1"/>
  <c r="P77" i="1" s="1"/>
  <c r="N115" i="1"/>
  <c r="P115" i="1" s="1"/>
  <c r="M116" i="1"/>
  <c r="O115" i="1"/>
  <c r="S115" i="1" s="1"/>
  <c r="O76" i="1"/>
  <c r="S76" i="1" s="1"/>
  <c r="T76" i="1" s="1"/>
  <c r="M99" i="1"/>
  <c r="N98" i="1"/>
  <c r="P98" i="1" s="1"/>
  <c r="O97" i="1"/>
  <c r="S97" i="1" s="1"/>
  <c r="T97" i="1" s="1"/>
  <c r="U97" i="1" s="1"/>
  <c r="N114" i="1"/>
  <c r="P114" i="1" s="1"/>
  <c r="O114" i="1"/>
  <c r="S114" i="1" s="1"/>
  <c r="S7" i="1" l="1"/>
  <c r="T115" i="1"/>
  <c r="U115" i="1" s="1"/>
  <c r="T39" i="1"/>
  <c r="U39" i="1" s="1"/>
  <c r="T77" i="1"/>
  <c r="T114" i="1"/>
  <c r="U114" i="1" s="1"/>
  <c r="T98" i="1"/>
  <c r="U98" i="1" s="1"/>
  <c r="T37" i="1"/>
  <c r="U37" i="1" s="1"/>
  <c r="T95" i="1"/>
  <c r="U95" i="1" s="1"/>
  <c r="S8" i="1"/>
  <c r="T8" i="1" s="1"/>
  <c r="U8" i="1" s="1"/>
  <c r="O9" i="1"/>
  <c r="T38" i="1"/>
  <c r="U38" i="1" s="1"/>
  <c r="T96" i="1"/>
  <c r="U96" i="1" s="1"/>
  <c r="N95" i="1"/>
  <c r="P95" i="1" s="1"/>
  <c r="N78" i="1"/>
  <c r="P78" i="1" s="1"/>
  <c r="O78" i="1"/>
  <c r="S78" i="1" s="1"/>
  <c r="T78" i="1" s="1"/>
  <c r="M79" i="1"/>
  <c r="N40" i="1"/>
  <c r="P40" i="1" s="1"/>
  <c r="M41" i="1"/>
  <c r="O40" i="1"/>
  <c r="S40" i="1" s="1"/>
  <c r="T40" i="1" s="1"/>
  <c r="U40" i="1" s="1"/>
  <c r="E16" i="1"/>
  <c r="G15" i="1"/>
  <c r="H15" i="1" s="1"/>
  <c r="F15" i="1"/>
  <c r="F14" i="1"/>
  <c r="M100" i="1"/>
  <c r="N99" i="1"/>
  <c r="P99" i="1" s="1"/>
  <c r="O99" i="1"/>
  <c r="S99" i="1" s="1"/>
  <c r="T99" i="1" s="1"/>
  <c r="U76" i="1"/>
  <c r="F13" i="1"/>
  <c r="U77" i="1"/>
  <c r="T6" i="1"/>
  <c r="U6" i="1" s="1"/>
  <c r="T7" i="1"/>
  <c r="U7" i="1" s="1"/>
  <c r="O116" i="1"/>
  <c r="S116" i="1" s="1"/>
  <c r="T116" i="1" s="1"/>
  <c r="N116" i="1"/>
  <c r="P116" i="1" s="1"/>
  <c r="M117" i="1"/>
  <c r="U116" i="1" l="1"/>
  <c r="O10" i="1"/>
  <c r="S9" i="1"/>
  <c r="T9" i="1" s="1"/>
  <c r="U9" i="1" s="1"/>
  <c r="U99" i="1"/>
  <c r="M80" i="1"/>
  <c r="O79" i="1"/>
  <c r="S79" i="1" s="1"/>
  <c r="T79" i="1" s="1"/>
  <c r="N79" i="1"/>
  <c r="P79" i="1" s="1"/>
  <c r="U78" i="1"/>
  <c r="M101" i="1"/>
  <c r="N100" i="1"/>
  <c r="P100" i="1" s="1"/>
  <c r="O100" i="1"/>
  <c r="S100" i="1" s="1"/>
  <c r="T100" i="1" s="1"/>
  <c r="U100" i="1" s="1"/>
  <c r="E17" i="1"/>
  <c r="G16" i="1"/>
  <c r="H16" i="1" s="1"/>
  <c r="F16" i="1"/>
  <c r="N41" i="1"/>
  <c r="P41" i="1" s="1"/>
  <c r="M42" i="1"/>
  <c r="O41" i="1"/>
  <c r="S41" i="1" s="1"/>
  <c r="T41" i="1" s="1"/>
  <c r="N117" i="1"/>
  <c r="P117" i="1" s="1"/>
  <c r="M118" i="1"/>
  <c r="O117" i="1"/>
  <c r="S117" i="1" s="1"/>
  <c r="T117" i="1" s="1"/>
  <c r="U117" i="1" l="1"/>
  <c r="O11" i="1"/>
  <c r="S10" i="1"/>
  <c r="T10" i="1" s="1"/>
  <c r="U10" i="1" s="1"/>
  <c r="G17" i="1"/>
  <c r="H17" i="1" s="1"/>
  <c r="F17" i="1"/>
  <c r="E18" i="1"/>
  <c r="M119" i="1"/>
  <c r="O118" i="1"/>
  <c r="S118" i="1" s="1"/>
  <c r="T118" i="1" s="1"/>
  <c r="N118" i="1"/>
  <c r="P118" i="1" s="1"/>
  <c r="N101" i="1"/>
  <c r="P101" i="1" s="1"/>
  <c r="M102" i="1"/>
  <c r="O101" i="1"/>
  <c r="S101" i="1" s="1"/>
  <c r="T101" i="1" s="1"/>
  <c r="U41" i="1"/>
  <c r="N42" i="1"/>
  <c r="P42" i="1" s="1"/>
  <c r="M43" i="1"/>
  <c r="O42" i="1"/>
  <c r="S42" i="1" s="1"/>
  <c r="T42" i="1" s="1"/>
  <c r="U42" i="1" s="1"/>
  <c r="U79" i="1"/>
  <c r="O80" i="1"/>
  <c r="S80" i="1" s="1"/>
  <c r="T80" i="1" s="1"/>
  <c r="N80" i="1"/>
  <c r="P80" i="1" s="1"/>
  <c r="M81" i="1"/>
  <c r="U80" i="1" l="1"/>
  <c r="U118" i="1"/>
  <c r="S11" i="1"/>
  <c r="T11" i="1" s="1"/>
  <c r="U11" i="1" s="1"/>
  <c r="O12" i="1"/>
  <c r="U101" i="1"/>
  <c r="O119" i="1"/>
  <c r="S119" i="1" s="1"/>
  <c r="T119" i="1" s="1"/>
  <c r="N119" i="1"/>
  <c r="P119" i="1" s="1"/>
  <c r="M120" i="1"/>
  <c r="G18" i="1"/>
  <c r="H18" i="1" s="1"/>
  <c r="F18" i="1"/>
  <c r="E19" i="1"/>
  <c r="O81" i="1"/>
  <c r="S81" i="1" s="1"/>
  <c r="T81" i="1" s="1"/>
  <c r="U81" i="1" s="1"/>
  <c r="N81" i="1"/>
  <c r="P81" i="1" s="1"/>
  <c r="M82" i="1"/>
  <c r="N43" i="1"/>
  <c r="P43" i="1" s="1"/>
  <c r="M44" i="1"/>
  <c r="O43" i="1"/>
  <c r="S43" i="1" s="1"/>
  <c r="T43" i="1" s="1"/>
  <c r="N102" i="1"/>
  <c r="P102" i="1" s="1"/>
  <c r="M103" i="1"/>
  <c r="O102" i="1"/>
  <c r="S102" i="1" s="1"/>
  <c r="T102" i="1" s="1"/>
  <c r="U102" i="1" l="1"/>
  <c r="O13" i="1"/>
  <c r="S12" i="1"/>
  <c r="T12" i="1" s="1"/>
  <c r="U12" i="1" s="1"/>
  <c r="G19" i="1"/>
  <c r="H19" i="1" s="1"/>
  <c r="F19" i="1"/>
  <c r="E20" i="1"/>
  <c r="O82" i="1"/>
  <c r="S82" i="1" s="1"/>
  <c r="T82" i="1" s="1"/>
  <c r="M83" i="1"/>
  <c r="N82" i="1"/>
  <c r="P82" i="1" s="1"/>
  <c r="N103" i="1"/>
  <c r="P103" i="1" s="1"/>
  <c r="M104" i="1"/>
  <c r="O103" i="1"/>
  <c r="S103" i="1" s="1"/>
  <c r="T103" i="1" s="1"/>
  <c r="O120" i="1"/>
  <c r="S120" i="1" s="1"/>
  <c r="T120" i="1" s="1"/>
  <c r="M121" i="1"/>
  <c r="N120" i="1"/>
  <c r="P120" i="1" s="1"/>
  <c r="U43" i="1"/>
  <c r="U119" i="1"/>
  <c r="N44" i="1"/>
  <c r="P44" i="1" s="1"/>
  <c r="M45" i="1"/>
  <c r="O44" i="1"/>
  <c r="S44" i="1" s="1"/>
  <c r="T44" i="1" s="1"/>
  <c r="U44" i="1" s="1"/>
  <c r="U120" i="1" l="1"/>
  <c r="U103" i="1"/>
  <c r="O14" i="1"/>
  <c r="S13" i="1"/>
  <c r="T13" i="1" s="1"/>
  <c r="U13" i="1" s="1"/>
  <c r="O104" i="1"/>
  <c r="S104" i="1" s="1"/>
  <c r="T104" i="1" s="1"/>
  <c r="N104" i="1"/>
  <c r="P104" i="1" s="1"/>
  <c r="M105" i="1"/>
  <c r="N45" i="1"/>
  <c r="P45" i="1" s="1"/>
  <c r="M46" i="1"/>
  <c r="O45" i="1"/>
  <c r="S45" i="1" s="1"/>
  <c r="T45" i="1" s="1"/>
  <c r="U45" i="1" s="1"/>
  <c r="O83" i="1"/>
  <c r="S83" i="1" s="1"/>
  <c r="T83" i="1" s="1"/>
  <c r="N83" i="1"/>
  <c r="P83" i="1" s="1"/>
  <c r="M84" i="1"/>
  <c r="U82" i="1"/>
  <c r="E21" i="1"/>
  <c r="F20" i="1"/>
  <c r="G20" i="1"/>
  <c r="H20" i="1" s="1"/>
  <c r="N121" i="1"/>
  <c r="P121" i="1" s="1"/>
  <c r="O121" i="1"/>
  <c r="S121" i="1" s="1"/>
  <c r="T121" i="1" s="1"/>
  <c r="U121" i="1" s="1"/>
  <c r="M122" i="1"/>
  <c r="U104" i="1" l="1"/>
  <c r="O15" i="1"/>
  <c r="S14" i="1"/>
  <c r="T14" i="1" s="1"/>
  <c r="U14" i="1" s="1"/>
  <c r="U83" i="1"/>
  <c r="O84" i="1"/>
  <c r="S84" i="1" s="1"/>
  <c r="T84" i="1" s="1"/>
  <c r="U84" i="1" s="1"/>
  <c r="N84" i="1"/>
  <c r="P84" i="1" s="1"/>
  <c r="M85" i="1"/>
  <c r="N46" i="1"/>
  <c r="P46" i="1" s="1"/>
  <c r="M47" i="1"/>
  <c r="O46" i="1"/>
  <c r="S46" i="1" s="1"/>
  <c r="T46" i="1" s="1"/>
  <c r="U46" i="1" s="1"/>
  <c r="O122" i="1"/>
  <c r="S122" i="1" s="1"/>
  <c r="T122" i="1" s="1"/>
  <c r="M123" i="1"/>
  <c r="N122" i="1"/>
  <c r="P122" i="1" s="1"/>
  <c r="N105" i="1"/>
  <c r="P105" i="1" s="1"/>
  <c r="O105" i="1"/>
  <c r="S105" i="1" s="1"/>
  <c r="T105" i="1" s="1"/>
  <c r="U105" i="1" s="1"/>
  <c r="M106" i="1"/>
  <c r="G21" i="1"/>
  <c r="H21" i="1" s="1"/>
  <c r="F21" i="1"/>
  <c r="E22" i="1"/>
  <c r="O16" i="1" l="1"/>
  <c r="S15" i="1"/>
  <c r="T15" i="1" s="1"/>
  <c r="U15" i="1" s="1"/>
  <c r="N123" i="1"/>
  <c r="P123" i="1" s="1"/>
  <c r="M124" i="1"/>
  <c r="O123" i="1"/>
  <c r="S123" i="1" s="1"/>
  <c r="T123" i="1" s="1"/>
  <c r="U123" i="1" s="1"/>
  <c r="U122" i="1"/>
  <c r="N47" i="1"/>
  <c r="P47" i="1" s="1"/>
  <c r="M48" i="1"/>
  <c r="O47" i="1"/>
  <c r="S47" i="1" s="1"/>
  <c r="T47" i="1" s="1"/>
  <c r="U47" i="1" s="1"/>
  <c r="G22" i="1"/>
  <c r="H22" i="1" s="1"/>
  <c r="E23" i="1"/>
  <c r="F22" i="1"/>
  <c r="O85" i="1"/>
  <c r="S85" i="1" s="1"/>
  <c r="T85" i="1" s="1"/>
  <c r="N85" i="1"/>
  <c r="P85" i="1" s="1"/>
  <c r="M86" i="1"/>
  <c r="M107" i="1"/>
  <c r="O106" i="1"/>
  <c r="S106" i="1" s="1"/>
  <c r="T106" i="1" s="1"/>
  <c r="N106" i="1"/>
  <c r="P106" i="1" s="1"/>
  <c r="U85" i="1" l="1"/>
  <c r="O17" i="1"/>
  <c r="S16" i="1"/>
  <c r="T16" i="1" s="1"/>
  <c r="U16" i="1" s="1"/>
  <c r="N48" i="1"/>
  <c r="P48" i="1" s="1"/>
  <c r="M49" i="1"/>
  <c r="O48" i="1"/>
  <c r="S48" i="1" s="1"/>
  <c r="T48" i="1" s="1"/>
  <c r="U48" i="1" s="1"/>
  <c r="U106" i="1"/>
  <c r="F23" i="1"/>
  <c r="E24" i="1"/>
  <c r="G23" i="1"/>
  <c r="H23" i="1" s="1"/>
  <c r="M108" i="1"/>
  <c r="N107" i="1"/>
  <c r="P107" i="1" s="1"/>
  <c r="O107" i="1"/>
  <c r="S107" i="1" s="1"/>
  <c r="T107" i="1" s="1"/>
  <c r="M87" i="1"/>
  <c r="O86" i="1"/>
  <c r="S86" i="1" s="1"/>
  <c r="T86" i="1" s="1"/>
  <c r="N86" i="1"/>
  <c r="P86" i="1" s="1"/>
  <c r="M125" i="1"/>
  <c r="N124" i="1"/>
  <c r="P124" i="1" s="1"/>
  <c r="O124" i="1"/>
  <c r="S124" i="1" s="1"/>
  <c r="T124" i="1" s="1"/>
  <c r="U124" i="1" l="1"/>
  <c r="O18" i="1"/>
  <c r="S17" i="1"/>
  <c r="T17" i="1" s="1"/>
  <c r="U17" i="1" s="1"/>
  <c r="U107" i="1"/>
  <c r="G24" i="1"/>
  <c r="H24" i="1" s="1"/>
  <c r="F24" i="1"/>
  <c r="E25" i="1"/>
  <c r="N125" i="1"/>
  <c r="P125" i="1" s="1"/>
  <c r="O125" i="1"/>
  <c r="S125" i="1" s="1"/>
  <c r="T125" i="1" s="1"/>
  <c r="U125" i="1" s="1"/>
  <c r="M126" i="1"/>
  <c r="M109" i="1"/>
  <c r="O108" i="1"/>
  <c r="S108" i="1" s="1"/>
  <c r="T108" i="1" s="1"/>
  <c r="U108" i="1" s="1"/>
  <c r="N108" i="1"/>
  <c r="P108" i="1" s="1"/>
  <c r="U86" i="1"/>
  <c r="N49" i="1"/>
  <c r="P49" i="1" s="1"/>
  <c r="M50" i="1"/>
  <c r="O49" i="1"/>
  <c r="S49" i="1" s="1"/>
  <c r="T49" i="1" s="1"/>
  <c r="U49" i="1" s="1"/>
  <c r="N87" i="1"/>
  <c r="P87" i="1" s="1"/>
  <c r="O87" i="1"/>
  <c r="S87" i="1" s="1"/>
  <c r="T87" i="1" s="1"/>
  <c r="M88" i="1"/>
  <c r="U87" i="1" l="1"/>
  <c r="O19" i="1"/>
  <c r="S18" i="1"/>
  <c r="T18" i="1" s="1"/>
  <c r="U18" i="1" s="1"/>
  <c r="N109" i="1"/>
  <c r="P109" i="1" s="1"/>
  <c r="M110" i="1"/>
  <c r="O109" i="1"/>
  <c r="S109" i="1" s="1"/>
  <c r="T109" i="1" s="1"/>
  <c r="U109" i="1" s="1"/>
  <c r="O126" i="1"/>
  <c r="S126" i="1" s="1"/>
  <c r="T126" i="1" s="1"/>
  <c r="N126" i="1"/>
  <c r="P126" i="1" s="1"/>
  <c r="M127" i="1"/>
  <c r="G25" i="1"/>
  <c r="H25" i="1" s="1"/>
  <c r="F25" i="1"/>
  <c r="E26" i="1"/>
  <c r="N50" i="1"/>
  <c r="P50" i="1" s="1"/>
  <c r="M51" i="1"/>
  <c r="O50" i="1"/>
  <c r="S50" i="1" s="1"/>
  <c r="T50" i="1" s="1"/>
  <c r="N88" i="1"/>
  <c r="P88" i="1" s="1"/>
  <c r="O88" i="1"/>
  <c r="S88" i="1" s="1"/>
  <c r="T88" i="1" s="1"/>
  <c r="U88" i="1" s="1"/>
  <c r="M89" i="1"/>
  <c r="U126" i="1" l="1"/>
  <c r="O20" i="1"/>
  <c r="S19" i="1"/>
  <c r="T19" i="1" s="1"/>
  <c r="U19" i="1" s="1"/>
  <c r="M128" i="1"/>
  <c r="O127" i="1"/>
  <c r="S127" i="1" s="1"/>
  <c r="T127" i="1" s="1"/>
  <c r="N127" i="1"/>
  <c r="P127" i="1" s="1"/>
  <c r="M90" i="1"/>
  <c r="O89" i="1"/>
  <c r="S89" i="1" s="1"/>
  <c r="T89" i="1" s="1"/>
  <c r="N89" i="1"/>
  <c r="P89" i="1" s="1"/>
  <c r="E27" i="1"/>
  <c r="G26" i="1"/>
  <c r="H26" i="1" s="1"/>
  <c r="F26" i="1"/>
  <c r="U50" i="1"/>
  <c r="N110" i="1"/>
  <c r="P110" i="1" s="1"/>
  <c r="M111" i="1"/>
  <c r="O110" i="1"/>
  <c r="S110" i="1" s="1"/>
  <c r="T110" i="1" s="1"/>
  <c r="U110" i="1" s="1"/>
  <c r="N51" i="1"/>
  <c r="P51" i="1" s="1"/>
  <c r="M52" i="1"/>
  <c r="O51" i="1"/>
  <c r="S51" i="1" s="1"/>
  <c r="T51" i="1" s="1"/>
  <c r="U51" i="1" s="1"/>
  <c r="U127" i="1" l="1"/>
  <c r="S20" i="1"/>
  <c r="T20" i="1" s="1"/>
  <c r="U20" i="1" s="1"/>
  <c r="O21" i="1"/>
  <c r="G27" i="1"/>
  <c r="H27" i="1" s="1"/>
  <c r="E28" i="1"/>
  <c r="F27" i="1"/>
  <c r="U89" i="1"/>
  <c r="M91" i="1"/>
  <c r="O90" i="1"/>
  <c r="S90" i="1" s="1"/>
  <c r="T90" i="1" s="1"/>
  <c r="N90" i="1"/>
  <c r="P90" i="1" s="1"/>
  <c r="N52" i="1"/>
  <c r="P52" i="1" s="1"/>
  <c r="M53" i="1"/>
  <c r="O52" i="1"/>
  <c r="S52" i="1" s="1"/>
  <c r="T52" i="1" s="1"/>
  <c r="M112" i="1"/>
  <c r="N111" i="1"/>
  <c r="P111" i="1" s="1"/>
  <c r="O111" i="1"/>
  <c r="S111" i="1" s="1"/>
  <c r="T111" i="1" s="1"/>
  <c r="U111" i="1" s="1"/>
  <c r="O128" i="1"/>
  <c r="S128" i="1" s="1"/>
  <c r="T128" i="1" s="1"/>
  <c r="M129" i="1"/>
  <c r="N128" i="1"/>
  <c r="P128" i="1" s="1"/>
  <c r="U90" i="1" l="1"/>
  <c r="S21" i="1"/>
  <c r="T21" i="1" s="1"/>
  <c r="U21" i="1" s="1"/>
  <c r="O22" i="1"/>
  <c r="U52" i="1"/>
  <c r="O129" i="1"/>
  <c r="S129" i="1" s="1"/>
  <c r="T129" i="1" s="1"/>
  <c r="M130" i="1"/>
  <c r="N129" i="1"/>
  <c r="P129" i="1" s="1"/>
  <c r="O91" i="1"/>
  <c r="S91" i="1" s="1"/>
  <c r="T91" i="1" s="1"/>
  <c r="M92" i="1"/>
  <c r="N91" i="1"/>
  <c r="P91" i="1" s="1"/>
  <c r="N53" i="1"/>
  <c r="P53" i="1" s="1"/>
  <c r="M54" i="1"/>
  <c r="O53" i="1"/>
  <c r="S53" i="1" s="1"/>
  <c r="T53" i="1" s="1"/>
  <c r="U128" i="1"/>
  <c r="F28" i="1"/>
  <c r="E29" i="1"/>
  <c r="G28" i="1"/>
  <c r="H28" i="1" s="1"/>
  <c r="M113" i="1"/>
  <c r="O112" i="1"/>
  <c r="S112" i="1" s="1"/>
  <c r="T112" i="1" s="1"/>
  <c r="N112" i="1"/>
  <c r="P112" i="1" s="1"/>
  <c r="U112" i="1" l="1"/>
  <c r="U129" i="1"/>
  <c r="O23" i="1"/>
  <c r="S22" i="1"/>
  <c r="T22" i="1" s="1"/>
  <c r="U22" i="1" s="1"/>
  <c r="U53" i="1"/>
  <c r="E30" i="1"/>
  <c r="F29" i="1"/>
  <c r="G29" i="1"/>
  <c r="H29" i="1" s="1"/>
  <c r="N54" i="1"/>
  <c r="P54" i="1" s="1"/>
  <c r="M55" i="1"/>
  <c r="O54" i="1"/>
  <c r="S54" i="1" s="1"/>
  <c r="T54" i="1" s="1"/>
  <c r="U54" i="1" s="1"/>
  <c r="N92" i="1"/>
  <c r="P92" i="1" s="1"/>
  <c r="M93" i="1"/>
  <c r="O92" i="1"/>
  <c r="S92" i="1" s="1"/>
  <c r="T92" i="1" s="1"/>
  <c r="O113" i="1"/>
  <c r="S113" i="1" s="1"/>
  <c r="T113" i="1" s="1"/>
  <c r="N113" i="1"/>
  <c r="P113" i="1" s="1"/>
  <c r="U91" i="1"/>
  <c r="M131" i="1"/>
  <c r="N130" i="1"/>
  <c r="P130" i="1" s="1"/>
  <c r="O130" i="1"/>
  <c r="S130" i="1" s="1"/>
  <c r="T130" i="1" s="1"/>
  <c r="U130" i="1" s="1"/>
  <c r="U113" i="1" l="1"/>
  <c r="S23" i="1"/>
  <c r="T23" i="1" s="1"/>
  <c r="U23" i="1" s="1"/>
  <c r="O24" i="1"/>
  <c r="U92" i="1"/>
  <c r="O93" i="1"/>
  <c r="S93" i="1" s="1"/>
  <c r="T93" i="1" s="1"/>
  <c r="M94" i="1"/>
  <c r="N93" i="1"/>
  <c r="P93" i="1" s="1"/>
  <c r="N55" i="1"/>
  <c r="P55" i="1" s="1"/>
  <c r="M56" i="1"/>
  <c r="O55" i="1"/>
  <c r="S55" i="1" s="1"/>
  <c r="T55" i="1" s="1"/>
  <c r="U55" i="1" s="1"/>
  <c r="N131" i="1"/>
  <c r="P131" i="1" s="1"/>
  <c r="O131" i="1"/>
  <c r="S131" i="1" s="1"/>
  <c r="T131" i="1" s="1"/>
  <c r="U131" i="1" s="1"/>
  <c r="M132" i="1"/>
  <c r="G30" i="1"/>
  <c r="H30" i="1" s="1"/>
  <c r="F30" i="1"/>
  <c r="E31" i="1"/>
  <c r="O25" i="1" l="1"/>
  <c r="S24" i="1"/>
  <c r="T24" i="1" s="1"/>
  <c r="U24" i="1" s="1"/>
  <c r="O56" i="1"/>
  <c r="S56" i="1" s="1"/>
  <c r="T56" i="1" s="1"/>
  <c r="U56" i="1" s="1"/>
  <c r="N56" i="1"/>
  <c r="P56" i="1" s="1"/>
  <c r="M57" i="1"/>
  <c r="G31" i="1"/>
  <c r="H31" i="1" s="1"/>
  <c r="F31" i="1"/>
  <c r="E32" i="1"/>
  <c r="N94" i="1"/>
  <c r="P94" i="1" s="1"/>
  <c r="O94" i="1"/>
  <c r="S94" i="1" s="1"/>
  <c r="T94" i="1" s="1"/>
  <c r="U94" i="1" s="1"/>
  <c r="O132" i="1"/>
  <c r="S132" i="1" s="1"/>
  <c r="T132" i="1" s="1"/>
  <c r="N132" i="1"/>
  <c r="P132" i="1" s="1"/>
  <c r="M133" i="1"/>
  <c r="U93" i="1"/>
  <c r="U132" i="1" l="1"/>
  <c r="S25" i="1"/>
  <c r="T25" i="1" s="1"/>
  <c r="U25" i="1" s="1"/>
  <c r="O26" i="1"/>
  <c r="E33" i="1"/>
  <c r="G32" i="1"/>
  <c r="H32" i="1" s="1"/>
  <c r="F32" i="1"/>
  <c r="O57" i="1"/>
  <c r="S57" i="1" s="1"/>
  <c r="T57" i="1" s="1"/>
  <c r="U57" i="1" s="1"/>
  <c r="N57" i="1"/>
  <c r="P57" i="1" s="1"/>
  <c r="M58" i="1"/>
  <c r="O133" i="1"/>
  <c r="S133" i="1" s="1"/>
  <c r="T133" i="1" s="1"/>
  <c r="U133" i="1" s="1"/>
  <c r="M134" i="1"/>
  <c r="N133" i="1"/>
  <c r="P133" i="1" s="1"/>
  <c r="O27" i="1" l="1"/>
  <c r="S26" i="1"/>
  <c r="T26" i="1" s="1"/>
  <c r="U26" i="1" s="1"/>
  <c r="N134" i="1"/>
  <c r="P134" i="1" s="1"/>
  <c r="M135" i="1"/>
  <c r="O134" i="1"/>
  <c r="S134" i="1" s="1"/>
  <c r="T134" i="1" s="1"/>
  <c r="U134" i="1" s="1"/>
  <c r="M59" i="1"/>
  <c r="O58" i="1"/>
  <c r="S58" i="1" s="1"/>
  <c r="T58" i="1" s="1"/>
  <c r="N58" i="1"/>
  <c r="P58" i="1" s="1"/>
  <c r="G33" i="1"/>
  <c r="H33" i="1" s="1"/>
  <c r="E34" i="1"/>
  <c r="F33" i="1"/>
  <c r="S27" i="1" l="1"/>
  <c r="T27" i="1" s="1"/>
  <c r="U27" i="1" s="1"/>
  <c r="O28" i="1"/>
  <c r="U58" i="1"/>
  <c r="G34" i="1"/>
  <c r="H34" i="1" s="1"/>
  <c r="E35" i="1"/>
  <c r="F34" i="1"/>
  <c r="N135" i="1"/>
  <c r="P135" i="1" s="1"/>
  <c r="M136" i="1"/>
  <c r="O135" i="1"/>
  <c r="S135" i="1" s="1"/>
  <c r="T135" i="1" s="1"/>
  <c r="U135" i="1" s="1"/>
  <c r="M60" i="1"/>
  <c r="N59" i="1"/>
  <c r="P59" i="1" s="1"/>
  <c r="O59" i="1"/>
  <c r="S59" i="1" s="1"/>
  <c r="T59" i="1" s="1"/>
  <c r="U59" i="1" s="1"/>
  <c r="S28" i="1" l="1"/>
  <c r="T28" i="1" s="1"/>
  <c r="U28" i="1" s="1"/>
  <c r="O29" i="1"/>
  <c r="N60" i="1"/>
  <c r="P60" i="1" s="1"/>
  <c r="M61" i="1"/>
  <c r="O60" i="1"/>
  <c r="S60" i="1" s="1"/>
  <c r="T60" i="1" s="1"/>
  <c r="U60" i="1" s="1"/>
  <c r="M137" i="1"/>
  <c r="N136" i="1"/>
  <c r="P136" i="1" s="1"/>
  <c r="O136" i="1"/>
  <c r="S136" i="1" s="1"/>
  <c r="T136" i="1" s="1"/>
  <c r="U136" i="1" s="1"/>
  <c r="G35" i="1"/>
  <c r="H35" i="1" s="1"/>
  <c r="E36" i="1"/>
  <c r="F35" i="1"/>
  <c r="O30" i="1" l="1"/>
  <c r="S29" i="1"/>
  <c r="T29" i="1" s="1"/>
  <c r="U29" i="1" s="1"/>
  <c r="G36" i="1"/>
  <c r="H36" i="1" s="1"/>
  <c r="E37" i="1"/>
  <c r="F36" i="1"/>
  <c r="N137" i="1"/>
  <c r="P137" i="1" s="1"/>
  <c r="O137" i="1"/>
  <c r="S137" i="1" s="1"/>
  <c r="T137" i="1" s="1"/>
  <c r="M138" i="1"/>
  <c r="N61" i="1"/>
  <c r="P61" i="1" s="1"/>
  <c r="M62" i="1"/>
  <c r="O61" i="1"/>
  <c r="S61" i="1" s="1"/>
  <c r="T61" i="1" s="1"/>
  <c r="U137" i="1" l="1"/>
  <c r="U61" i="1"/>
  <c r="O31" i="1"/>
  <c r="S30" i="1"/>
  <c r="T30" i="1" s="1"/>
  <c r="U30" i="1" s="1"/>
  <c r="N62" i="1"/>
  <c r="P62" i="1" s="1"/>
  <c r="M63" i="1"/>
  <c r="O62" i="1"/>
  <c r="S62" i="1" s="1"/>
  <c r="T62" i="1" s="1"/>
  <c r="U62" i="1" s="1"/>
  <c r="M139" i="1"/>
  <c r="O138" i="1"/>
  <c r="S138" i="1" s="1"/>
  <c r="T138" i="1" s="1"/>
  <c r="N138" i="1"/>
  <c r="P138" i="1" s="1"/>
  <c r="G37" i="1"/>
  <c r="H37" i="1" s="1"/>
  <c r="F37" i="1"/>
  <c r="E38" i="1"/>
  <c r="O32" i="1" l="1"/>
  <c r="S31" i="1"/>
  <c r="T31" i="1" s="1"/>
  <c r="U31" i="1" s="1"/>
  <c r="G38" i="1"/>
  <c r="H38" i="1" s="1"/>
  <c r="F38" i="1"/>
  <c r="E39" i="1"/>
  <c r="U138" i="1"/>
  <c r="N139" i="1"/>
  <c r="P139" i="1" s="1"/>
  <c r="O139" i="1"/>
  <c r="S139" i="1" s="1"/>
  <c r="T139" i="1" s="1"/>
  <c r="U139" i="1" s="1"/>
  <c r="M140" i="1"/>
  <c r="N63" i="1"/>
  <c r="P63" i="1" s="1"/>
  <c r="M64" i="1"/>
  <c r="O63" i="1"/>
  <c r="S63" i="1" s="1"/>
  <c r="T63" i="1" s="1"/>
  <c r="U63" i="1" s="1"/>
  <c r="O33" i="1" l="1"/>
  <c r="S32" i="1"/>
  <c r="T32" i="1" s="1"/>
  <c r="U32" i="1" s="1"/>
  <c r="N140" i="1"/>
  <c r="P140" i="1" s="1"/>
  <c r="M141" i="1"/>
  <c r="O140" i="1"/>
  <c r="S140" i="1" s="1"/>
  <c r="T140" i="1" s="1"/>
  <c r="U140" i="1" s="1"/>
  <c r="G39" i="1"/>
  <c r="H39" i="1" s="1"/>
  <c r="F39" i="1"/>
  <c r="E40" i="1"/>
  <c r="N64" i="1"/>
  <c r="P64" i="1" s="1"/>
  <c r="M65" i="1"/>
  <c r="O64" i="1"/>
  <c r="S64" i="1" s="1"/>
  <c r="T64" i="1" s="1"/>
  <c r="U64" i="1" s="1"/>
  <c r="O34" i="1" l="1"/>
  <c r="S33" i="1"/>
  <c r="T33" i="1" s="1"/>
  <c r="U33" i="1" s="1"/>
  <c r="G40" i="1"/>
  <c r="H40" i="1" s="1"/>
  <c r="F40" i="1"/>
  <c r="E41" i="1"/>
  <c r="O141" i="1"/>
  <c r="S141" i="1" s="1"/>
  <c r="T141" i="1" s="1"/>
  <c r="N141" i="1"/>
  <c r="P141" i="1" s="1"/>
  <c r="M142" i="1"/>
  <c r="M66" i="1"/>
  <c r="O65" i="1"/>
  <c r="S65" i="1" s="1"/>
  <c r="T65" i="1" s="1"/>
  <c r="N65" i="1"/>
  <c r="P65" i="1" s="1"/>
  <c r="O35" i="1" l="1"/>
  <c r="S35" i="1" s="1"/>
  <c r="T35" i="1" s="1"/>
  <c r="U35" i="1" s="1"/>
  <c r="S34" i="1"/>
  <c r="T34" i="1" s="1"/>
  <c r="U34" i="1" s="1"/>
  <c r="U141" i="1"/>
  <c r="U65" i="1"/>
  <c r="G41" i="1"/>
  <c r="H41" i="1" s="1"/>
  <c r="F41" i="1"/>
  <c r="E42" i="1"/>
  <c r="M67" i="1"/>
  <c r="N66" i="1"/>
  <c r="P66" i="1" s="1"/>
  <c r="O66" i="1"/>
  <c r="S66" i="1" s="1"/>
  <c r="T66" i="1" s="1"/>
  <c r="U66" i="1" s="1"/>
  <c r="O142" i="1"/>
  <c r="S142" i="1" s="1"/>
  <c r="T142" i="1" s="1"/>
  <c r="U142" i="1" s="1"/>
  <c r="N142" i="1"/>
  <c r="P142" i="1" s="1"/>
  <c r="M143" i="1"/>
  <c r="V35" i="1" l="1"/>
  <c r="N143" i="1"/>
  <c r="P143" i="1" s="1"/>
  <c r="O143" i="1"/>
  <c r="S143" i="1" s="1"/>
  <c r="T143" i="1" s="1"/>
  <c r="U143" i="1" s="1"/>
  <c r="M144" i="1"/>
  <c r="O67" i="1"/>
  <c r="S67" i="1" s="1"/>
  <c r="T67" i="1" s="1"/>
  <c r="M68" i="1"/>
  <c r="N67" i="1"/>
  <c r="P67" i="1" s="1"/>
  <c r="G42" i="1"/>
  <c r="H42" i="1" s="1"/>
  <c r="F42" i="1"/>
  <c r="E43" i="1"/>
  <c r="U67" i="1" l="1"/>
  <c r="G43" i="1"/>
  <c r="H43" i="1" s="1"/>
  <c r="F43" i="1"/>
  <c r="E44" i="1"/>
  <c r="O68" i="1"/>
  <c r="S68" i="1" s="1"/>
  <c r="T68" i="1" s="1"/>
  <c r="U68" i="1" s="1"/>
  <c r="N68" i="1"/>
  <c r="P68" i="1" s="1"/>
  <c r="M69" i="1"/>
  <c r="M145" i="1"/>
  <c r="O144" i="1"/>
  <c r="S144" i="1" s="1"/>
  <c r="T144" i="1" s="1"/>
  <c r="N144" i="1"/>
  <c r="P144" i="1" s="1"/>
  <c r="U144" i="1" l="1"/>
  <c r="N69" i="1"/>
  <c r="P69" i="1" s="1"/>
  <c r="M70" i="1"/>
  <c r="O69" i="1"/>
  <c r="S69" i="1" s="1"/>
  <c r="T69" i="1" s="1"/>
  <c r="U69" i="1" s="1"/>
  <c r="G44" i="1"/>
  <c r="H44" i="1" s="1"/>
  <c r="F44" i="1"/>
  <c r="E45" i="1"/>
  <c r="N145" i="1"/>
  <c r="P145" i="1" s="1"/>
  <c r="M146" i="1"/>
  <c r="O145" i="1"/>
  <c r="S145" i="1" s="1"/>
  <c r="T145" i="1" s="1"/>
  <c r="U145" i="1" s="1"/>
  <c r="N146" i="1" l="1"/>
  <c r="P146" i="1" s="1"/>
  <c r="O146" i="1"/>
  <c r="S146" i="1" s="1"/>
  <c r="T146" i="1" s="1"/>
  <c r="U146" i="1" s="1"/>
  <c r="M147" i="1"/>
  <c r="M71" i="1"/>
  <c r="O70" i="1"/>
  <c r="S70" i="1" s="1"/>
  <c r="T70" i="1" s="1"/>
  <c r="N70" i="1"/>
  <c r="P70" i="1" s="1"/>
  <c r="G45" i="1"/>
  <c r="H45" i="1" s="1"/>
  <c r="F45" i="1"/>
  <c r="E46" i="1"/>
  <c r="U70" i="1" l="1"/>
  <c r="G46" i="1"/>
  <c r="H46" i="1" s="1"/>
  <c r="F46" i="1"/>
  <c r="E47" i="1"/>
  <c r="M72" i="1"/>
  <c r="O71" i="1"/>
  <c r="S71" i="1" s="1"/>
  <c r="T71" i="1" s="1"/>
  <c r="U71" i="1" s="1"/>
  <c r="N71" i="1"/>
  <c r="P71" i="1" s="1"/>
  <c r="N147" i="1"/>
  <c r="P147" i="1" s="1"/>
  <c r="M148" i="1"/>
  <c r="O147" i="1"/>
  <c r="S147" i="1" s="1"/>
  <c r="T147" i="1" s="1"/>
  <c r="U147" i="1" s="1"/>
  <c r="M73" i="1" l="1"/>
  <c r="N72" i="1"/>
  <c r="P72" i="1" s="1"/>
  <c r="O72" i="1"/>
  <c r="S72" i="1" s="1"/>
  <c r="T72" i="1" s="1"/>
  <c r="U72" i="1" s="1"/>
  <c r="G47" i="1"/>
  <c r="H47" i="1" s="1"/>
  <c r="F47" i="1"/>
  <c r="E48" i="1"/>
  <c r="O148" i="1"/>
  <c r="S148" i="1" s="1"/>
  <c r="T148" i="1" s="1"/>
  <c r="U148" i="1" s="1"/>
  <c r="N148" i="1"/>
  <c r="P148" i="1" s="1"/>
  <c r="M149" i="1"/>
  <c r="N149" i="1" l="1"/>
  <c r="P149" i="1" s="1"/>
  <c r="O149" i="1"/>
  <c r="S149" i="1" s="1"/>
  <c r="T149" i="1" s="1"/>
  <c r="U149" i="1" s="1"/>
  <c r="M150" i="1"/>
  <c r="G48" i="1"/>
  <c r="H48" i="1" s="1"/>
  <c r="F48" i="1"/>
  <c r="E49" i="1"/>
  <c r="O73" i="1"/>
  <c r="S73" i="1" s="1"/>
  <c r="T73" i="1" s="1"/>
  <c r="U73" i="1" s="1"/>
  <c r="M74" i="1"/>
  <c r="N73" i="1"/>
  <c r="P73" i="1" s="1"/>
  <c r="O74" i="1" l="1"/>
  <c r="S74" i="1" s="1"/>
  <c r="T74" i="1" s="1"/>
  <c r="U74" i="1" s="1"/>
  <c r="N74" i="1"/>
  <c r="P74" i="1" s="1"/>
  <c r="M75" i="1"/>
  <c r="G49" i="1"/>
  <c r="H49" i="1" s="1"/>
  <c r="F49" i="1"/>
  <c r="E50" i="1"/>
  <c r="O150" i="1"/>
  <c r="S150" i="1" s="1"/>
  <c r="T150" i="1" s="1"/>
  <c r="U150" i="1" s="1"/>
  <c r="N150" i="1"/>
  <c r="P150" i="1" s="1"/>
  <c r="M151" i="1"/>
  <c r="O75" i="1" l="1"/>
  <c r="S75" i="1" s="1"/>
  <c r="T75" i="1" s="1"/>
  <c r="U75" i="1" s="1"/>
  <c r="N75" i="1"/>
  <c r="P75" i="1" s="1"/>
  <c r="G50" i="1"/>
  <c r="H50" i="1" s="1"/>
  <c r="F50" i="1"/>
  <c r="E51" i="1"/>
  <c r="N151" i="1"/>
  <c r="P151" i="1" s="1"/>
  <c r="O151" i="1"/>
  <c r="S151" i="1" s="1"/>
  <c r="T151" i="1" s="1"/>
  <c r="M152" i="1"/>
  <c r="G51" i="1" l="1"/>
  <c r="H51" i="1" s="1"/>
  <c r="F51" i="1"/>
  <c r="E52" i="1"/>
  <c r="U151" i="1"/>
  <c r="N152" i="1"/>
  <c r="P152" i="1" s="1"/>
  <c r="O152" i="1"/>
  <c r="S152" i="1" s="1"/>
  <c r="T152" i="1" s="1"/>
  <c r="U152" i="1" s="1"/>
  <c r="V152" i="1" s="1"/>
  <c r="U4" i="1" s="1"/>
  <c r="W4" i="1" s="1"/>
  <c r="G52" i="1" l="1"/>
  <c r="H52" i="1" s="1"/>
  <c r="F52" i="1"/>
  <c r="E53" i="1"/>
  <c r="W148" i="1"/>
  <c r="X148" i="1" s="1"/>
  <c r="Y148" i="1" s="1"/>
  <c r="W147" i="1"/>
  <c r="X147" i="1" s="1"/>
  <c r="Y147" i="1" s="1"/>
  <c r="W141" i="1"/>
  <c r="X141" i="1" s="1"/>
  <c r="Y141" i="1" s="1"/>
  <c r="W149" i="1"/>
  <c r="X149" i="1" s="1"/>
  <c r="Y149" i="1" s="1"/>
  <c r="W144" i="1"/>
  <c r="X144" i="1" s="1"/>
  <c r="Y144" i="1" s="1"/>
  <c r="W151" i="1"/>
  <c r="X151" i="1" s="1"/>
  <c r="Y151" i="1" s="1"/>
  <c r="W150" i="1"/>
  <c r="X150" i="1" s="1"/>
  <c r="Y150" i="1" s="1"/>
  <c r="W152" i="1"/>
  <c r="X152" i="1" s="1"/>
  <c r="Y152" i="1" s="1"/>
  <c r="W143" i="1"/>
  <c r="X143" i="1" s="1"/>
  <c r="Y143" i="1" s="1"/>
  <c r="W146" i="1"/>
  <c r="X146" i="1" s="1"/>
  <c r="Y146" i="1" s="1"/>
  <c r="W145" i="1"/>
  <c r="X145" i="1" s="1"/>
  <c r="Y145" i="1" s="1"/>
  <c r="W142" i="1"/>
  <c r="X142" i="1" s="1"/>
  <c r="Y142" i="1" s="1"/>
  <c r="W139" i="1"/>
  <c r="X139" i="1" s="1"/>
  <c r="Y139" i="1" s="1"/>
  <c r="W128" i="1"/>
  <c r="X128" i="1" s="1"/>
  <c r="Y128" i="1" s="1"/>
  <c r="W122" i="1"/>
  <c r="X122" i="1" s="1"/>
  <c r="Y122" i="1" s="1"/>
  <c r="W129" i="1"/>
  <c r="X129" i="1" s="1"/>
  <c r="Y129" i="1" s="1"/>
  <c r="W123" i="1"/>
  <c r="X123" i="1" s="1"/>
  <c r="Y123" i="1" s="1"/>
  <c r="W130" i="1"/>
  <c r="X130" i="1" s="1"/>
  <c r="Y130" i="1" s="1"/>
  <c r="W131" i="1"/>
  <c r="X131" i="1" s="1"/>
  <c r="Y131" i="1" s="1"/>
  <c r="W135" i="1"/>
  <c r="X135" i="1" s="1"/>
  <c r="Y135" i="1" s="1"/>
  <c r="W134" i="1"/>
  <c r="X134" i="1" s="1"/>
  <c r="Y134" i="1" s="1"/>
  <c r="W118" i="1"/>
  <c r="X118" i="1" s="1"/>
  <c r="Y118" i="1" s="1"/>
  <c r="W136" i="1"/>
  <c r="X136" i="1" s="1"/>
  <c r="Y136" i="1" s="1"/>
  <c r="W127" i="1"/>
  <c r="X127" i="1" s="1"/>
  <c r="Y127" i="1" s="1"/>
  <c r="W119" i="1"/>
  <c r="X119" i="1" s="1"/>
  <c r="Y119" i="1" s="1"/>
  <c r="W137" i="1"/>
  <c r="X137" i="1" s="1"/>
  <c r="Y137" i="1" s="1"/>
  <c r="W126" i="1"/>
  <c r="X126" i="1" s="1"/>
  <c r="Y126" i="1" s="1"/>
  <c r="W120" i="1"/>
  <c r="X120" i="1" s="1"/>
  <c r="Y120" i="1" s="1"/>
  <c r="W138" i="1"/>
  <c r="X138" i="1" s="1"/>
  <c r="Y138" i="1" s="1"/>
  <c r="W133" i="1"/>
  <c r="X133" i="1" s="1"/>
  <c r="Y133" i="1" s="1"/>
  <c r="W125" i="1"/>
  <c r="X125" i="1" s="1"/>
  <c r="Y125" i="1" s="1"/>
  <c r="W111" i="1"/>
  <c r="X111" i="1" s="1"/>
  <c r="Y111" i="1" s="1"/>
  <c r="W110" i="1"/>
  <c r="X110" i="1" s="1"/>
  <c r="Y110" i="1" s="1"/>
  <c r="W109" i="1"/>
  <c r="X109" i="1" s="1"/>
  <c r="Y109" i="1" s="1"/>
  <c r="W108" i="1"/>
  <c r="X108" i="1" s="1"/>
  <c r="Y108" i="1" s="1"/>
  <c r="W107" i="1"/>
  <c r="X107" i="1" s="1"/>
  <c r="Y107" i="1" s="1"/>
  <c r="W106" i="1"/>
  <c r="X106" i="1" s="1"/>
  <c r="Y106" i="1" s="1"/>
  <c r="W121" i="1"/>
  <c r="X121" i="1" s="1"/>
  <c r="Y121" i="1" s="1"/>
  <c r="W114" i="1"/>
  <c r="X114" i="1" s="1"/>
  <c r="Y114" i="1" s="1"/>
  <c r="W124" i="1"/>
  <c r="X124" i="1" s="1"/>
  <c r="Y124" i="1" s="1"/>
  <c r="W112" i="1"/>
  <c r="X112" i="1" s="1"/>
  <c r="Y112" i="1" s="1"/>
  <c r="W116" i="1"/>
  <c r="X116" i="1" s="1"/>
  <c r="Y116" i="1" s="1"/>
  <c r="W101" i="1"/>
  <c r="X101" i="1" s="1"/>
  <c r="Y101" i="1" s="1"/>
  <c r="W100" i="1"/>
  <c r="X100" i="1" s="1"/>
  <c r="Y100" i="1" s="1"/>
  <c r="W99" i="1"/>
  <c r="X99" i="1" s="1"/>
  <c r="Y99" i="1" s="1"/>
  <c r="W117" i="1"/>
  <c r="X117" i="1" s="1"/>
  <c r="Y117" i="1" s="1"/>
  <c r="W102" i="1"/>
  <c r="X102" i="1" s="1"/>
  <c r="Y102" i="1" s="1"/>
  <c r="W105" i="1"/>
  <c r="X105" i="1" s="1"/>
  <c r="Y105" i="1" s="1"/>
  <c r="W115" i="1"/>
  <c r="X115" i="1" s="1"/>
  <c r="Y115" i="1" s="1"/>
  <c r="W140" i="1"/>
  <c r="X140" i="1" s="1"/>
  <c r="Y140" i="1" s="1"/>
  <c r="W103" i="1"/>
  <c r="X103" i="1" s="1"/>
  <c r="Y103" i="1" s="1"/>
  <c r="W113" i="1"/>
  <c r="X113" i="1" s="1"/>
  <c r="Y113" i="1" s="1"/>
  <c r="W94" i="1"/>
  <c r="X94" i="1" s="1"/>
  <c r="Y94" i="1" s="1"/>
  <c r="W93" i="1"/>
  <c r="X93" i="1" s="1"/>
  <c r="Y93" i="1" s="1"/>
  <c r="W92" i="1"/>
  <c r="X92" i="1" s="1"/>
  <c r="Y92" i="1" s="1"/>
  <c r="W91" i="1"/>
  <c r="X91" i="1" s="1"/>
  <c r="Y91" i="1" s="1"/>
  <c r="W90" i="1"/>
  <c r="X90" i="1" s="1"/>
  <c r="Y90" i="1" s="1"/>
  <c r="W89" i="1"/>
  <c r="X89" i="1" s="1"/>
  <c r="Y89" i="1" s="1"/>
  <c r="W88" i="1"/>
  <c r="X88" i="1" s="1"/>
  <c r="Y88" i="1" s="1"/>
  <c r="W87" i="1"/>
  <c r="X87" i="1" s="1"/>
  <c r="Y87" i="1" s="1"/>
  <c r="W104" i="1"/>
  <c r="X104" i="1" s="1"/>
  <c r="Y104" i="1" s="1"/>
  <c r="W95" i="1"/>
  <c r="X95" i="1" s="1"/>
  <c r="Y95" i="1" s="1"/>
  <c r="W132" i="1"/>
  <c r="X132" i="1" s="1"/>
  <c r="Y132" i="1" s="1"/>
  <c r="W98" i="1"/>
  <c r="X98" i="1" s="1"/>
  <c r="Y98" i="1" s="1"/>
  <c r="W97" i="1"/>
  <c r="X97" i="1" s="1"/>
  <c r="Y97" i="1" s="1"/>
  <c r="W96" i="1"/>
  <c r="X96" i="1" s="1"/>
  <c r="Y96" i="1" s="1"/>
  <c r="W83" i="1"/>
  <c r="X83" i="1" s="1"/>
  <c r="Y83" i="1" s="1"/>
  <c r="W85" i="1"/>
  <c r="X85" i="1" s="1"/>
  <c r="Y85" i="1" s="1"/>
  <c r="W82" i="1"/>
  <c r="X82" i="1" s="1"/>
  <c r="Y82" i="1" s="1"/>
  <c r="W77" i="1"/>
  <c r="X77" i="1" s="1"/>
  <c r="Y77" i="1" s="1"/>
  <c r="W86" i="1"/>
  <c r="X86" i="1" s="1"/>
  <c r="Y86" i="1" s="1"/>
  <c r="W75" i="1"/>
  <c r="X75" i="1" s="1"/>
  <c r="Y75" i="1" s="1"/>
  <c r="W84" i="1"/>
  <c r="X84" i="1" s="1"/>
  <c r="Y84" i="1" s="1"/>
  <c r="W78" i="1"/>
  <c r="X78" i="1" s="1"/>
  <c r="Y78" i="1" s="1"/>
  <c r="W73" i="1"/>
  <c r="X73" i="1" s="1"/>
  <c r="Y73" i="1" s="1"/>
  <c r="W71" i="1"/>
  <c r="X71" i="1" s="1"/>
  <c r="Y71" i="1" s="1"/>
  <c r="W65" i="1"/>
  <c r="X65" i="1" s="1"/>
  <c r="Y65" i="1" s="1"/>
  <c r="W70" i="1"/>
  <c r="X70" i="1" s="1"/>
  <c r="Y70" i="1" s="1"/>
  <c r="W66" i="1"/>
  <c r="X66" i="1" s="1"/>
  <c r="Y66" i="1" s="1"/>
  <c r="W69" i="1"/>
  <c r="X69" i="1" s="1"/>
  <c r="Y69" i="1" s="1"/>
  <c r="W72" i="1"/>
  <c r="X72" i="1" s="1"/>
  <c r="Y72" i="1" s="1"/>
  <c r="W68" i="1"/>
  <c r="X68" i="1" s="1"/>
  <c r="Y68" i="1" s="1"/>
  <c r="W74" i="1"/>
  <c r="X74" i="1" s="1"/>
  <c r="Y74" i="1" s="1"/>
  <c r="W67" i="1"/>
  <c r="X67" i="1" s="1"/>
  <c r="Y67" i="1" s="1"/>
  <c r="W64" i="1"/>
  <c r="X64" i="1" s="1"/>
  <c r="Y64" i="1" s="1"/>
  <c r="W63" i="1"/>
  <c r="X63" i="1" s="1"/>
  <c r="Y63" i="1" s="1"/>
  <c r="W62" i="1"/>
  <c r="X62" i="1" s="1"/>
  <c r="Y62" i="1" s="1"/>
  <c r="W61" i="1"/>
  <c r="X61" i="1" s="1"/>
  <c r="Y61" i="1" s="1"/>
  <c r="W79" i="1"/>
  <c r="X79" i="1" s="1"/>
  <c r="Y79" i="1" s="1"/>
  <c r="W58" i="1"/>
  <c r="X58" i="1" s="1"/>
  <c r="Y58" i="1" s="1"/>
  <c r="W56" i="1"/>
  <c r="X56" i="1" s="1"/>
  <c r="Y56" i="1" s="1"/>
  <c r="W59" i="1"/>
  <c r="X59" i="1" s="1"/>
  <c r="Y59" i="1" s="1"/>
  <c r="W81" i="1"/>
  <c r="X81" i="1" s="1"/>
  <c r="Y81" i="1" s="1"/>
  <c r="W57" i="1"/>
  <c r="X57" i="1" s="1"/>
  <c r="Y57" i="1" s="1"/>
  <c r="W35" i="1"/>
  <c r="X35" i="1" s="1"/>
  <c r="Y35" i="1" s="1"/>
  <c r="W55" i="1"/>
  <c r="X55" i="1" s="1"/>
  <c r="Y55" i="1" s="1"/>
  <c r="W54" i="1"/>
  <c r="X54" i="1" s="1"/>
  <c r="Y54" i="1" s="1"/>
  <c r="W53" i="1"/>
  <c r="X53" i="1" s="1"/>
  <c r="Y53" i="1" s="1"/>
  <c r="W52" i="1"/>
  <c r="X52" i="1" s="1"/>
  <c r="Y52" i="1" s="1"/>
  <c r="W51" i="1"/>
  <c r="X51" i="1" s="1"/>
  <c r="Y51" i="1" s="1"/>
  <c r="W50" i="1"/>
  <c r="X50" i="1" s="1"/>
  <c r="Y50" i="1" s="1"/>
  <c r="W49" i="1"/>
  <c r="X49" i="1" s="1"/>
  <c r="Y49" i="1" s="1"/>
  <c r="W48" i="1"/>
  <c r="X48" i="1" s="1"/>
  <c r="Y48" i="1" s="1"/>
  <c r="W47" i="1"/>
  <c r="X47" i="1" s="1"/>
  <c r="Y47" i="1" s="1"/>
  <c r="W46" i="1"/>
  <c r="X46" i="1" s="1"/>
  <c r="Y46" i="1" s="1"/>
  <c r="W45" i="1"/>
  <c r="X45" i="1" s="1"/>
  <c r="Y45" i="1" s="1"/>
  <c r="W44" i="1"/>
  <c r="X44" i="1" s="1"/>
  <c r="Y44" i="1" s="1"/>
  <c r="W43" i="1"/>
  <c r="X43" i="1" s="1"/>
  <c r="Y43" i="1" s="1"/>
  <c r="W42" i="1"/>
  <c r="X42" i="1" s="1"/>
  <c r="Y42" i="1" s="1"/>
  <c r="W41" i="1"/>
  <c r="X41" i="1" s="1"/>
  <c r="Y41" i="1" s="1"/>
  <c r="W40" i="1"/>
  <c r="X40" i="1" s="1"/>
  <c r="Y40" i="1" s="1"/>
  <c r="W39" i="1"/>
  <c r="X39" i="1" s="1"/>
  <c r="Y39" i="1" s="1"/>
  <c r="W38" i="1"/>
  <c r="X38" i="1" s="1"/>
  <c r="Y38" i="1" s="1"/>
  <c r="W37" i="1"/>
  <c r="X37" i="1" s="1"/>
  <c r="Y37" i="1" s="1"/>
  <c r="W31" i="1"/>
  <c r="X31" i="1" s="1"/>
  <c r="Y31" i="1" s="1"/>
  <c r="W32" i="1"/>
  <c r="X32" i="1" s="1"/>
  <c r="Y32" i="1" s="1"/>
  <c r="W26" i="1"/>
  <c r="X26" i="1" s="1"/>
  <c r="Y26" i="1" s="1"/>
  <c r="W21" i="1"/>
  <c r="X21" i="1" s="1"/>
  <c r="Y21" i="1" s="1"/>
  <c r="W76" i="1"/>
  <c r="X76" i="1" s="1"/>
  <c r="Y76" i="1" s="1"/>
  <c r="W28" i="1"/>
  <c r="X28" i="1" s="1"/>
  <c r="Y28" i="1" s="1"/>
  <c r="W22" i="1"/>
  <c r="X22" i="1" s="1"/>
  <c r="Y22" i="1" s="1"/>
  <c r="W29" i="1"/>
  <c r="X29" i="1" s="1"/>
  <c r="Y29" i="1" s="1"/>
  <c r="W18" i="1"/>
  <c r="X18" i="1" s="1"/>
  <c r="Y18" i="1" s="1"/>
  <c r="W25" i="1"/>
  <c r="X25" i="1" s="1"/>
  <c r="Y25" i="1" s="1"/>
  <c r="W11" i="1"/>
  <c r="X11" i="1" s="1"/>
  <c r="Y11" i="1" s="1"/>
  <c r="W33" i="1"/>
  <c r="X33" i="1" s="1"/>
  <c r="Y33" i="1" s="1"/>
  <c r="W20" i="1"/>
  <c r="X20" i="1" s="1"/>
  <c r="Y20" i="1" s="1"/>
  <c r="W60" i="1"/>
  <c r="X60" i="1" s="1"/>
  <c r="Y60" i="1" s="1"/>
  <c r="W27" i="1"/>
  <c r="X27" i="1" s="1"/>
  <c r="Y27" i="1" s="1"/>
  <c r="W15" i="1"/>
  <c r="X15" i="1" s="1"/>
  <c r="Y15" i="1" s="1"/>
  <c r="W9" i="1"/>
  <c r="X9" i="1" s="1"/>
  <c r="Y9" i="1" s="1"/>
  <c r="W24" i="1"/>
  <c r="X24" i="1" s="1"/>
  <c r="Y24" i="1" s="1"/>
  <c r="W17" i="1"/>
  <c r="X17" i="1" s="1"/>
  <c r="Y17" i="1" s="1"/>
  <c r="W80" i="1"/>
  <c r="X80" i="1" s="1"/>
  <c r="Y80" i="1" s="1"/>
  <c r="W19" i="1"/>
  <c r="X19" i="1" s="1"/>
  <c r="Y19" i="1" s="1"/>
  <c r="W13" i="1"/>
  <c r="X13" i="1" s="1"/>
  <c r="Y13" i="1" s="1"/>
  <c r="W10" i="1"/>
  <c r="X10" i="1" s="1"/>
  <c r="Y10" i="1" s="1"/>
  <c r="W34" i="1"/>
  <c r="X34" i="1" s="1"/>
  <c r="Y34" i="1" s="1"/>
  <c r="W30" i="1"/>
  <c r="X30" i="1" s="1"/>
  <c r="Y30" i="1" s="1"/>
  <c r="W23" i="1"/>
  <c r="X23" i="1" s="1"/>
  <c r="Y23" i="1" s="1"/>
  <c r="W16" i="1"/>
  <c r="X16" i="1" s="1"/>
  <c r="Y16" i="1" s="1"/>
  <c r="W12" i="1"/>
  <c r="X12" i="1" s="1"/>
  <c r="Y12" i="1" s="1"/>
  <c r="W7" i="1"/>
  <c r="X7" i="1" s="1"/>
  <c r="Y7" i="1" s="1"/>
  <c r="W14" i="1"/>
  <c r="X14" i="1" s="1"/>
  <c r="Y14" i="1" s="1"/>
  <c r="W8" i="1"/>
  <c r="X8" i="1" s="1"/>
  <c r="Y8" i="1" s="1"/>
  <c r="W6" i="1"/>
  <c r="X6" i="1" s="1"/>
  <c r="Y6" i="1" s="1"/>
  <c r="Z152" i="1" l="1"/>
  <c r="Z35" i="1"/>
  <c r="G53" i="1"/>
  <c r="H53" i="1" s="1"/>
  <c r="F53" i="1"/>
  <c r="E54" i="1"/>
  <c r="G54" i="1" l="1"/>
  <c r="H54" i="1" s="1"/>
  <c r="F54" i="1"/>
  <c r="E55" i="1"/>
  <c r="Y4" i="1"/>
  <c r="AA4" i="1" s="1"/>
  <c r="AA151" i="1" l="1"/>
  <c r="AB151" i="1" s="1"/>
  <c r="AC151" i="1" s="1"/>
  <c r="AA148" i="1"/>
  <c r="AB148" i="1" s="1"/>
  <c r="AC148" i="1" s="1"/>
  <c r="AA140" i="1"/>
  <c r="AB140" i="1" s="1"/>
  <c r="AC140" i="1" s="1"/>
  <c r="AA152" i="1"/>
  <c r="AB152" i="1" s="1"/>
  <c r="AC152" i="1" s="1"/>
  <c r="AA150" i="1"/>
  <c r="AB150" i="1" s="1"/>
  <c r="AC150" i="1" s="1"/>
  <c r="AA143" i="1"/>
  <c r="AB143" i="1" s="1"/>
  <c r="AC143" i="1" s="1"/>
  <c r="AA136" i="1"/>
  <c r="AB136" i="1" s="1"/>
  <c r="AC136" i="1" s="1"/>
  <c r="AA146" i="1"/>
  <c r="AB146" i="1" s="1"/>
  <c r="AC146" i="1" s="1"/>
  <c r="AA145" i="1"/>
  <c r="AB145" i="1" s="1"/>
  <c r="AC145" i="1" s="1"/>
  <c r="AA138" i="1"/>
  <c r="AB138" i="1" s="1"/>
  <c r="AC138" i="1" s="1"/>
  <c r="AA141" i="1"/>
  <c r="AB141" i="1" s="1"/>
  <c r="AC141" i="1" s="1"/>
  <c r="AA130" i="1"/>
  <c r="AB130" i="1" s="1"/>
  <c r="AC130" i="1" s="1"/>
  <c r="AA144" i="1"/>
  <c r="AB144" i="1" s="1"/>
  <c r="AC144" i="1" s="1"/>
  <c r="AA132" i="1"/>
  <c r="AB132" i="1" s="1"/>
  <c r="AC132" i="1" s="1"/>
  <c r="AA137" i="1"/>
  <c r="AB137" i="1" s="1"/>
  <c r="AC137" i="1" s="1"/>
  <c r="AA127" i="1"/>
  <c r="AB127" i="1" s="1"/>
  <c r="AC127" i="1" s="1"/>
  <c r="AA147" i="1"/>
  <c r="AB147" i="1" s="1"/>
  <c r="AC147" i="1" s="1"/>
  <c r="AA142" i="1"/>
  <c r="AB142" i="1" s="1"/>
  <c r="AC142" i="1" s="1"/>
  <c r="AA149" i="1"/>
  <c r="AB149" i="1" s="1"/>
  <c r="AC149" i="1" s="1"/>
  <c r="AA139" i="1"/>
  <c r="AB139" i="1" s="1"/>
  <c r="AC139" i="1" s="1"/>
  <c r="AA128" i="1"/>
  <c r="AB128" i="1" s="1"/>
  <c r="AC128" i="1" s="1"/>
  <c r="AA123" i="1"/>
  <c r="AB123" i="1" s="1"/>
  <c r="AC123" i="1" s="1"/>
  <c r="AA122" i="1"/>
  <c r="AB122" i="1" s="1"/>
  <c r="AC122" i="1" s="1"/>
  <c r="AA118" i="1"/>
  <c r="AB118" i="1" s="1"/>
  <c r="AC118" i="1" s="1"/>
  <c r="AA135" i="1"/>
  <c r="AB135" i="1" s="1"/>
  <c r="AC135" i="1" s="1"/>
  <c r="AA134" i="1"/>
  <c r="AB134" i="1" s="1"/>
  <c r="AC134" i="1" s="1"/>
  <c r="AA129" i="1"/>
  <c r="AB129" i="1" s="1"/>
  <c r="AC129" i="1" s="1"/>
  <c r="AA120" i="1"/>
  <c r="AB120" i="1" s="1"/>
  <c r="AC120" i="1" s="1"/>
  <c r="AA126" i="1"/>
  <c r="AB126" i="1" s="1"/>
  <c r="AC126" i="1" s="1"/>
  <c r="AA133" i="1"/>
  <c r="AB133" i="1" s="1"/>
  <c r="AC133" i="1" s="1"/>
  <c r="AA125" i="1"/>
  <c r="AB125" i="1" s="1"/>
  <c r="AC125" i="1" s="1"/>
  <c r="AA117" i="1"/>
  <c r="AB117" i="1" s="1"/>
  <c r="AC117" i="1" s="1"/>
  <c r="AA112" i="1"/>
  <c r="AB112" i="1" s="1"/>
  <c r="AC112" i="1" s="1"/>
  <c r="AA121" i="1"/>
  <c r="AB121" i="1" s="1"/>
  <c r="AC121" i="1" s="1"/>
  <c r="AA119" i="1"/>
  <c r="AB119" i="1" s="1"/>
  <c r="AC119" i="1" s="1"/>
  <c r="AA114" i="1"/>
  <c r="AB114" i="1" s="1"/>
  <c r="AC114" i="1" s="1"/>
  <c r="AA116" i="1"/>
  <c r="AB116" i="1" s="1"/>
  <c r="AC116" i="1" s="1"/>
  <c r="AA113" i="1"/>
  <c r="AB113" i="1" s="1"/>
  <c r="AC113" i="1" s="1"/>
  <c r="AA110" i="1"/>
  <c r="AB110" i="1" s="1"/>
  <c r="AC110" i="1" s="1"/>
  <c r="AA131" i="1"/>
  <c r="AB131" i="1" s="1"/>
  <c r="AC131" i="1" s="1"/>
  <c r="AA107" i="1"/>
  <c r="AB107" i="1" s="1"/>
  <c r="AC107" i="1" s="1"/>
  <c r="AA105" i="1"/>
  <c r="AB105" i="1" s="1"/>
  <c r="AC105" i="1" s="1"/>
  <c r="AA115" i="1"/>
  <c r="AB115" i="1" s="1"/>
  <c r="AC115" i="1" s="1"/>
  <c r="AA103" i="1"/>
  <c r="AB103" i="1" s="1"/>
  <c r="AC103" i="1" s="1"/>
  <c r="AA106" i="1"/>
  <c r="AB106" i="1" s="1"/>
  <c r="AC106" i="1" s="1"/>
  <c r="AA124" i="1"/>
  <c r="AB124" i="1" s="1"/>
  <c r="AC124" i="1" s="1"/>
  <c r="AA111" i="1"/>
  <c r="AB111" i="1" s="1"/>
  <c r="AC111" i="1" s="1"/>
  <c r="AA100" i="1"/>
  <c r="AB100" i="1" s="1"/>
  <c r="AC100" i="1" s="1"/>
  <c r="AA95" i="1"/>
  <c r="AB95" i="1" s="1"/>
  <c r="AC95" i="1" s="1"/>
  <c r="AA99" i="1"/>
  <c r="AB99" i="1" s="1"/>
  <c r="AC99" i="1" s="1"/>
  <c r="AA109" i="1"/>
  <c r="AB109" i="1" s="1"/>
  <c r="AC109" i="1" s="1"/>
  <c r="AA108" i="1"/>
  <c r="AB108" i="1" s="1"/>
  <c r="AC108" i="1" s="1"/>
  <c r="AA89" i="1"/>
  <c r="AB89" i="1" s="1"/>
  <c r="AC89" i="1" s="1"/>
  <c r="AA98" i="1"/>
  <c r="AB98" i="1" s="1"/>
  <c r="AC98" i="1" s="1"/>
  <c r="AA97" i="1"/>
  <c r="AB97" i="1" s="1"/>
  <c r="AC97" i="1" s="1"/>
  <c r="AA88" i="1"/>
  <c r="AB88" i="1" s="1"/>
  <c r="AC88" i="1" s="1"/>
  <c r="AA104" i="1"/>
  <c r="AB104" i="1" s="1"/>
  <c r="AC104" i="1" s="1"/>
  <c r="AA91" i="1"/>
  <c r="AB91" i="1" s="1"/>
  <c r="AC91" i="1" s="1"/>
  <c r="AA92" i="1"/>
  <c r="AB92" i="1" s="1"/>
  <c r="AC92" i="1" s="1"/>
  <c r="AA90" i="1"/>
  <c r="AB90" i="1" s="1"/>
  <c r="AC90" i="1" s="1"/>
  <c r="AA85" i="1"/>
  <c r="AB85" i="1" s="1"/>
  <c r="AC85" i="1" s="1"/>
  <c r="AA94" i="1"/>
  <c r="AB94" i="1" s="1"/>
  <c r="AC94" i="1" s="1"/>
  <c r="AA81" i="1"/>
  <c r="AB81" i="1" s="1"/>
  <c r="AC81" i="1" s="1"/>
  <c r="AA75" i="1"/>
  <c r="AB75" i="1" s="1"/>
  <c r="AC75" i="1" s="1"/>
  <c r="AA102" i="1"/>
  <c r="AB102" i="1" s="1"/>
  <c r="AC102" i="1" s="1"/>
  <c r="AA86" i="1"/>
  <c r="AB86" i="1" s="1"/>
  <c r="AC86" i="1" s="1"/>
  <c r="AA84" i="1"/>
  <c r="AB84" i="1" s="1"/>
  <c r="AC84" i="1" s="1"/>
  <c r="AA78" i="1"/>
  <c r="AB78" i="1" s="1"/>
  <c r="AC78" i="1" s="1"/>
  <c r="AA93" i="1"/>
  <c r="AB93" i="1" s="1"/>
  <c r="AC93" i="1" s="1"/>
  <c r="AA101" i="1"/>
  <c r="AB101" i="1" s="1"/>
  <c r="AC101" i="1" s="1"/>
  <c r="AA79" i="1"/>
  <c r="AB79" i="1" s="1"/>
  <c r="AC79" i="1" s="1"/>
  <c r="AA72" i="1"/>
  <c r="AB72" i="1" s="1"/>
  <c r="AC72" i="1" s="1"/>
  <c r="AA96" i="1"/>
  <c r="AB96" i="1" s="1"/>
  <c r="AC96" i="1" s="1"/>
  <c r="AA68" i="1"/>
  <c r="AB68" i="1" s="1"/>
  <c r="AC68" i="1" s="1"/>
  <c r="AA74" i="1"/>
  <c r="AB74" i="1" s="1"/>
  <c r="AC74" i="1" s="1"/>
  <c r="AA67" i="1"/>
  <c r="AB67" i="1" s="1"/>
  <c r="AC67" i="1" s="1"/>
  <c r="AA64" i="1"/>
  <c r="AB64" i="1" s="1"/>
  <c r="AC64" i="1" s="1"/>
  <c r="AA63" i="1"/>
  <c r="AB63" i="1" s="1"/>
  <c r="AC63" i="1" s="1"/>
  <c r="AA62" i="1"/>
  <c r="AB62" i="1" s="1"/>
  <c r="AC62" i="1" s="1"/>
  <c r="AA61" i="1"/>
  <c r="AB61" i="1" s="1"/>
  <c r="AC61" i="1" s="1"/>
  <c r="AA76" i="1"/>
  <c r="AB76" i="1" s="1"/>
  <c r="AC76" i="1" s="1"/>
  <c r="AA73" i="1"/>
  <c r="AB73" i="1" s="1"/>
  <c r="AC73" i="1" s="1"/>
  <c r="AA71" i="1"/>
  <c r="AB71" i="1" s="1"/>
  <c r="AC71" i="1" s="1"/>
  <c r="AA65" i="1"/>
  <c r="AB65" i="1" s="1"/>
  <c r="AC65" i="1" s="1"/>
  <c r="AA77" i="1"/>
  <c r="AB77" i="1" s="1"/>
  <c r="AC77" i="1" s="1"/>
  <c r="AA87" i="1"/>
  <c r="AB87" i="1" s="1"/>
  <c r="AC87" i="1" s="1"/>
  <c r="AA56" i="1"/>
  <c r="AB56" i="1" s="1"/>
  <c r="AC56" i="1" s="1"/>
  <c r="AA60" i="1"/>
  <c r="AB60" i="1" s="1"/>
  <c r="AC60" i="1" s="1"/>
  <c r="AA80" i="1"/>
  <c r="AB80" i="1" s="1"/>
  <c r="AC80" i="1" s="1"/>
  <c r="AA59" i="1"/>
  <c r="AB59" i="1" s="1"/>
  <c r="AC59" i="1" s="1"/>
  <c r="AA57" i="1"/>
  <c r="AB57" i="1" s="1"/>
  <c r="AC57" i="1" s="1"/>
  <c r="AA69" i="1"/>
  <c r="AB69" i="1" s="1"/>
  <c r="AC69" i="1" s="1"/>
  <c r="AA55" i="1"/>
  <c r="AB55" i="1" s="1"/>
  <c r="AC55" i="1" s="1"/>
  <c r="AA54" i="1"/>
  <c r="AB54" i="1" s="1"/>
  <c r="AC54" i="1" s="1"/>
  <c r="AA53" i="1"/>
  <c r="AB53" i="1" s="1"/>
  <c r="AC53" i="1" s="1"/>
  <c r="AA52" i="1"/>
  <c r="AB52" i="1" s="1"/>
  <c r="AC52" i="1" s="1"/>
  <c r="AA51" i="1"/>
  <c r="AB51" i="1" s="1"/>
  <c r="AC51" i="1" s="1"/>
  <c r="AA50" i="1"/>
  <c r="AB50" i="1" s="1"/>
  <c r="AC50" i="1" s="1"/>
  <c r="AA49" i="1"/>
  <c r="AB49" i="1" s="1"/>
  <c r="AC49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4" i="1"/>
  <c r="AB44" i="1" s="1"/>
  <c r="AC44" i="1" s="1"/>
  <c r="AA43" i="1"/>
  <c r="AB43" i="1" s="1"/>
  <c r="AC43" i="1" s="1"/>
  <c r="AA42" i="1"/>
  <c r="AB42" i="1" s="1"/>
  <c r="AC42" i="1" s="1"/>
  <c r="AA41" i="1"/>
  <c r="AB41" i="1" s="1"/>
  <c r="AC41" i="1" s="1"/>
  <c r="AA40" i="1"/>
  <c r="AB40" i="1" s="1"/>
  <c r="AC40" i="1" s="1"/>
  <c r="AA39" i="1"/>
  <c r="AB39" i="1" s="1"/>
  <c r="AC39" i="1" s="1"/>
  <c r="AA38" i="1"/>
  <c r="AB38" i="1" s="1"/>
  <c r="AC38" i="1" s="1"/>
  <c r="AA37" i="1"/>
  <c r="AB37" i="1" s="1"/>
  <c r="AC37" i="1" s="1"/>
  <c r="AA70" i="1"/>
  <c r="AB70" i="1" s="1"/>
  <c r="AC70" i="1" s="1"/>
  <c r="AA82" i="1"/>
  <c r="AB82" i="1" s="1"/>
  <c r="AC82" i="1" s="1"/>
  <c r="AA21" i="1"/>
  <c r="AB21" i="1" s="1"/>
  <c r="AC21" i="1" s="1"/>
  <c r="AA83" i="1"/>
  <c r="AB83" i="1" s="1"/>
  <c r="AC83" i="1" s="1"/>
  <c r="AA58" i="1"/>
  <c r="AB58" i="1" s="1"/>
  <c r="AC58" i="1" s="1"/>
  <c r="AA35" i="1"/>
  <c r="AB35" i="1" s="1"/>
  <c r="AC35" i="1" s="1"/>
  <c r="AA29" i="1"/>
  <c r="AB29" i="1" s="1"/>
  <c r="AC29" i="1" s="1"/>
  <c r="AA23" i="1"/>
  <c r="AB23" i="1" s="1"/>
  <c r="AC23" i="1" s="1"/>
  <c r="AA16" i="1"/>
  <c r="AB16" i="1" s="1"/>
  <c r="AC16" i="1" s="1"/>
  <c r="AA34" i="1"/>
  <c r="AB34" i="1" s="1"/>
  <c r="AC34" i="1" s="1"/>
  <c r="AA33" i="1"/>
  <c r="AB33" i="1" s="1"/>
  <c r="AC33" i="1" s="1"/>
  <c r="AA30" i="1"/>
  <c r="AB30" i="1" s="1"/>
  <c r="AC30" i="1" s="1"/>
  <c r="AA24" i="1"/>
  <c r="AB24" i="1" s="1"/>
  <c r="AC24" i="1" s="1"/>
  <c r="AA17" i="1"/>
  <c r="AB17" i="1" s="1"/>
  <c r="AC17" i="1" s="1"/>
  <c r="AA18" i="1"/>
  <c r="AB18" i="1" s="1"/>
  <c r="AC18" i="1" s="1"/>
  <c r="AA66" i="1"/>
  <c r="AB66" i="1" s="1"/>
  <c r="AC66" i="1" s="1"/>
  <c r="AA32" i="1"/>
  <c r="AB32" i="1" s="1"/>
  <c r="AC32" i="1" s="1"/>
  <c r="AA26" i="1"/>
  <c r="AB26" i="1" s="1"/>
  <c r="AC26" i="1" s="1"/>
  <c r="AA20" i="1"/>
  <c r="AB20" i="1" s="1"/>
  <c r="AC20" i="1" s="1"/>
  <c r="AA9" i="1"/>
  <c r="AB9" i="1" s="1"/>
  <c r="AC9" i="1" s="1"/>
  <c r="AA31" i="1"/>
  <c r="AB31" i="1" s="1"/>
  <c r="AC31" i="1" s="1"/>
  <c r="AA27" i="1"/>
  <c r="AB27" i="1" s="1"/>
  <c r="AC27" i="1" s="1"/>
  <c r="AA15" i="1"/>
  <c r="AB15" i="1" s="1"/>
  <c r="AC15" i="1" s="1"/>
  <c r="AA22" i="1"/>
  <c r="AB22" i="1" s="1"/>
  <c r="AC22" i="1" s="1"/>
  <c r="AA12" i="1"/>
  <c r="AB12" i="1" s="1"/>
  <c r="AC12" i="1" s="1"/>
  <c r="AA6" i="1"/>
  <c r="AB6" i="1" s="1"/>
  <c r="AC6" i="1" s="1"/>
  <c r="AA13" i="1"/>
  <c r="AB13" i="1" s="1"/>
  <c r="AC13" i="1" s="1"/>
  <c r="AA10" i="1"/>
  <c r="AB10" i="1" s="1"/>
  <c r="AC10" i="1" s="1"/>
  <c r="AA19" i="1"/>
  <c r="AB19" i="1" s="1"/>
  <c r="AC19" i="1" s="1"/>
  <c r="AA14" i="1"/>
  <c r="AB14" i="1" s="1"/>
  <c r="AC14" i="1" s="1"/>
  <c r="AA7" i="1"/>
  <c r="AB7" i="1" s="1"/>
  <c r="AC7" i="1" s="1"/>
  <c r="AA8" i="1"/>
  <c r="AB8" i="1" s="1"/>
  <c r="AC8" i="1" s="1"/>
  <c r="AA11" i="1"/>
  <c r="AB11" i="1" s="1"/>
  <c r="AC11" i="1" s="1"/>
  <c r="AA25" i="1"/>
  <c r="AB25" i="1" s="1"/>
  <c r="AC25" i="1" s="1"/>
  <c r="AA28" i="1"/>
  <c r="AB28" i="1" s="1"/>
  <c r="AC28" i="1" s="1"/>
  <c r="G55" i="1"/>
  <c r="H55" i="1" s="1"/>
  <c r="F55" i="1"/>
  <c r="E56" i="1"/>
  <c r="F56" i="1" l="1"/>
  <c r="E57" i="1"/>
  <c r="G56" i="1"/>
  <c r="H56" i="1" s="1"/>
  <c r="AD35" i="1"/>
  <c r="AD152" i="1"/>
  <c r="AC4" i="1" l="1"/>
  <c r="AE4" i="1" s="1"/>
  <c r="F57" i="1"/>
  <c r="E58" i="1"/>
  <c r="G57" i="1"/>
  <c r="H57" i="1" s="1"/>
  <c r="G58" i="1" l="1"/>
  <c r="H58" i="1" s="1"/>
  <c r="E59" i="1"/>
  <c r="F58" i="1"/>
  <c r="AE149" i="1"/>
  <c r="AF149" i="1" s="1"/>
  <c r="AG149" i="1" s="1"/>
  <c r="AE146" i="1"/>
  <c r="AF146" i="1" s="1"/>
  <c r="AG146" i="1" s="1"/>
  <c r="AE143" i="1"/>
  <c r="AF143" i="1" s="1"/>
  <c r="AG143" i="1" s="1"/>
  <c r="AE140" i="1"/>
  <c r="AF140" i="1" s="1"/>
  <c r="AG140" i="1" s="1"/>
  <c r="AE137" i="1"/>
  <c r="AF137" i="1" s="1"/>
  <c r="AG137" i="1" s="1"/>
  <c r="AE151" i="1"/>
  <c r="AF151" i="1" s="1"/>
  <c r="AG151" i="1" s="1"/>
  <c r="AE134" i="1"/>
  <c r="AF134" i="1" s="1"/>
  <c r="AG134" i="1" s="1"/>
  <c r="AE139" i="1"/>
  <c r="AF139" i="1" s="1"/>
  <c r="AG139" i="1" s="1"/>
  <c r="AE135" i="1"/>
  <c r="AF135" i="1" s="1"/>
  <c r="AG135" i="1" s="1"/>
  <c r="AE145" i="1"/>
  <c r="AF145" i="1" s="1"/>
  <c r="AG145" i="1" s="1"/>
  <c r="AE147" i="1"/>
  <c r="AF147" i="1" s="1"/>
  <c r="AG147" i="1" s="1"/>
  <c r="AE148" i="1"/>
  <c r="AF148" i="1" s="1"/>
  <c r="AG148" i="1" s="1"/>
  <c r="AE150" i="1"/>
  <c r="AF150" i="1" s="1"/>
  <c r="AG150" i="1" s="1"/>
  <c r="AE136" i="1"/>
  <c r="AF136" i="1" s="1"/>
  <c r="AG136" i="1" s="1"/>
  <c r="AE131" i="1"/>
  <c r="AF131" i="1" s="1"/>
  <c r="AG131" i="1" s="1"/>
  <c r="AE125" i="1"/>
  <c r="AF125" i="1" s="1"/>
  <c r="AG125" i="1" s="1"/>
  <c r="AE144" i="1"/>
  <c r="AF144" i="1" s="1"/>
  <c r="AG144" i="1" s="1"/>
  <c r="AE132" i="1"/>
  <c r="AF132" i="1" s="1"/>
  <c r="AG132" i="1" s="1"/>
  <c r="AE126" i="1"/>
  <c r="AF126" i="1" s="1"/>
  <c r="AG126" i="1" s="1"/>
  <c r="AE133" i="1"/>
  <c r="AF133" i="1" s="1"/>
  <c r="AG133" i="1" s="1"/>
  <c r="AE141" i="1"/>
  <c r="AF141" i="1" s="1"/>
  <c r="AG141" i="1" s="1"/>
  <c r="AE152" i="1"/>
  <c r="AF152" i="1" s="1"/>
  <c r="AG152" i="1" s="1"/>
  <c r="AE129" i="1"/>
  <c r="AF129" i="1" s="1"/>
  <c r="AG129" i="1" s="1"/>
  <c r="AE127" i="1"/>
  <c r="AF127" i="1" s="1"/>
  <c r="AG127" i="1" s="1"/>
  <c r="AE121" i="1"/>
  <c r="AF121" i="1" s="1"/>
  <c r="AG121" i="1" s="1"/>
  <c r="AE115" i="1"/>
  <c r="AF115" i="1" s="1"/>
  <c r="AG115" i="1" s="1"/>
  <c r="AE114" i="1"/>
  <c r="AF114" i="1" s="1"/>
  <c r="AG114" i="1" s="1"/>
  <c r="AE116" i="1"/>
  <c r="AF116" i="1" s="1"/>
  <c r="AG116" i="1" s="1"/>
  <c r="AE138" i="1"/>
  <c r="AF138" i="1" s="1"/>
  <c r="AG138" i="1" s="1"/>
  <c r="AE117" i="1"/>
  <c r="AF117" i="1" s="1"/>
  <c r="AG117" i="1" s="1"/>
  <c r="AE130" i="1"/>
  <c r="AF130" i="1" s="1"/>
  <c r="AG130" i="1" s="1"/>
  <c r="AE128" i="1"/>
  <c r="AF128" i="1" s="1"/>
  <c r="AG128" i="1" s="1"/>
  <c r="AE124" i="1"/>
  <c r="AF124" i="1" s="1"/>
  <c r="AG124" i="1" s="1"/>
  <c r="AE112" i="1"/>
  <c r="AF112" i="1" s="1"/>
  <c r="AG112" i="1" s="1"/>
  <c r="AE142" i="1"/>
  <c r="AF142" i="1" s="1"/>
  <c r="AG142" i="1" s="1"/>
  <c r="AE120" i="1"/>
  <c r="AF120" i="1" s="1"/>
  <c r="AG120" i="1" s="1"/>
  <c r="AE119" i="1"/>
  <c r="AF119" i="1" s="1"/>
  <c r="AG119" i="1" s="1"/>
  <c r="AE118" i="1"/>
  <c r="AF118" i="1" s="1"/>
  <c r="AG118" i="1" s="1"/>
  <c r="AE122" i="1"/>
  <c r="AF122" i="1" s="1"/>
  <c r="AG122" i="1" s="1"/>
  <c r="AE113" i="1"/>
  <c r="AF113" i="1" s="1"/>
  <c r="AG113" i="1" s="1"/>
  <c r="AE123" i="1"/>
  <c r="AF123" i="1" s="1"/>
  <c r="AG123" i="1" s="1"/>
  <c r="AE111" i="1"/>
  <c r="AF111" i="1" s="1"/>
  <c r="AG111" i="1" s="1"/>
  <c r="AE110" i="1"/>
  <c r="AF110" i="1" s="1"/>
  <c r="AG110" i="1" s="1"/>
  <c r="AE109" i="1"/>
  <c r="AF109" i="1" s="1"/>
  <c r="AG109" i="1" s="1"/>
  <c r="AE108" i="1"/>
  <c r="AF108" i="1" s="1"/>
  <c r="AG108" i="1" s="1"/>
  <c r="AE104" i="1"/>
  <c r="AF104" i="1" s="1"/>
  <c r="AG104" i="1" s="1"/>
  <c r="AE103" i="1"/>
  <c r="AF103" i="1" s="1"/>
  <c r="AG103" i="1" s="1"/>
  <c r="AE106" i="1"/>
  <c r="AF106" i="1" s="1"/>
  <c r="AG106" i="1" s="1"/>
  <c r="AE101" i="1"/>
  <c r="AF101" i="1" s="1"/>
  <c r="AG101" i="1" s="1"/>
  <c r="AE100" i="1"/>
  <c r="AF100" i="1" s="1"/>
  <c r="AG100" i="1" s="1"/>
  <c r="AE99" i="1"/>
  <c r="AF99" i="1" s="1"/>
  <c r="AG99" i="1" s="1"/>
  <c r="AE98" i="1"/>
  <c r="AF98" i="1" s="1"/>
  <c r="AG98" i="1" s="1"/>
  <c r="AE97" i="1"/>
  <c r="AF97" i="1" s="1"/>
  <c r="AG97" i="1" s="1"/>
  <c r="AE105" i="1"/>
  <c r="AF105" i="1" s="1"/>
  <c r="AG105" i="1" s="1"/>
  <c r="AE102" i="1"/>
  <c r="AF102" i="1" s="1"/>
  <c r="AG102" i="1" s="1"/>
  <c r="AE96" i="1"/>
  <c r="AF96" i="1" s="1"/>
  <c r="AG96" i="1" s="1"/>
  <c r="AE91" i="1"/>
  <c r="AF91" i="1" s="1"/>
  <c r="AG91" i="1" s="1"/>
  <c r="AE92" i="1"/>
  <c r="AF92" i="1" s="1"/>
  <c r="AG92" i="1" s="1"/>
  <c r="AE90" i="1"/>
  <c r="AF90" i="1" s="1"/>
  <c r="AG90" i="1" s="1"/>
  <c r="AE85" i="1"/>
  <c r="AF85" i="1" s="1"/>
  <c r="AG85" i="1" s="1"/>
  <c r="AE84" i="1"/>
  <c r="AF84" i="1" s="1"/>
  <c r="AG84" i="1" s="1"/>
  <c r="AE83" i="1"/>
  <c r="AF83" i="1" s="1"/>
  <c r="AG83" i="1" s="1"/>
  <c r="AE82" i="1"/>
  <c r="AF82" i="1" s="1"/>
  <c r="AG82" i="1" s="1"/>
  <c r="AE94" i="1"/>
  <c r="AF94" i="1" s="1"/>
  <c r="AG94" i="1" s="1"/>
  <c r="AE87" i="1"/>
  <c r="AF87" i="1" s="1"/>
  <c r="AG87" i="1" s="1"/>
  <c r="AE86" i="1"/>
  <c r="AF86" i="1" s="1"/>
  <c r="AG86" i="1" s="1"/>
  <c r="AE77" i="1"/>
  <c r="AF77" i="1" s="1"/>
  <c r="AG77" i="1" s="1"/>
  <c r="AE78" i="1"/>
  <c r="AF78" i="1" s="1"/>
  <c r="AG78" i="1" s="1"/>
  <c r="AE80" i="1"/>
  <c r="AF80" i="1" s="1"/>
  <c r="AG80" i="1" s="1"/>
  <c r="AE76" i="1"/>
  <c r="AF76" i="1" s="1"/>
  <c r="AG76" i="1" s="1"/>
  <c r="AE93" i="1"/>
  <c r="AF93" i="1" s="1"/>
  <c r="AG93" i="1" s="1"/>
  <c r="AE107" i="1"/>
  <c r="AF107" i="1" s="1"/>
  <c r="AG107" i="1" s="1"/>
  <c r="AE89" i="1"/>
  <c r="AF89" i="1" s="1"/>
  <c r="AG89" i="1" s="1"/>
  <c r="AE81" i="1"/>
  <c r="AF81" i="1" s="1"/>
  <c r="AG81" i="1" s="1"/>
  <c r="AE95" i="1"/>
  <c r="AF95" i="1" s="1"/>
  <c r="AG95" i="1" s="1"/>
  <c r="AE70" i="1"/>
  <c r="AF70" i="1" s="1"/>
  <c r="AG70" i="1" s="1"/>
  <c r="AE66" i="1"/>
  <c r="AF66" i="1" s="1"/>
  <c r="AG66" i="1" s="1"/>
  <c r="AE64" i="1"/>
  <c r="AF64" i="1" s="1"/>
  <c r="AG64" i="1" s="1"/>
  <c r="AE63" i="1"/>
  <c r="AF63" i="1" s="1"/>
  <c r="AG63" i="1" s="1"/>
  <c r="AE62" i="1"/>
  <c r="AF62" i="1" s="1"/>
  <c r="AG62" i="1" s="1"/>
  <c r="AE61" i="1"/>
  <c r="AF61" i="1" s="1"/>
  <c r="AG61" i="1" s="1"/>
  <c r="AE60" i="1"/>
  <c r="AF60" i="1" s="1"/>
  <c r="AG60" i="1" s="1"/>
  <c r="AE59" i="1"/>
  <c r="AF59" i="1" s="1"/>
  <c r="AG59" i="1" s="1"/>
  <c r="AE67" i="1"/>
  <c r="AF67" i="1" s="1"/>
  <c r="AG67" i="1" s="1"/>
  <c r="AE74" i="1"/>
  <c r="AF74" i="1" s="1"/>
  <c r="AG74" i="1" s="1"/>
  <c r="AE65" i="1"/>
  <c r="AF65" i="1" s="1"/>
  <c r="AG65" i="1" s="1"/>
  <c r="AE88" i="1"/>
  <c r="AF88" i="1" s="1"/>
  <c r="AG88" i="1" s="1"/>
  <c r="AE75" i="1"/>
  <c r="AF75" i="1" s="1"/>
  <c r="AG75" i="1" s="1"/>
  <c r="AE73" i="1"/>
  <c r="AF73" i="1" s="1"/>
  <c r="AG73" i="1" s="1"/>
  <c r="AE71" i="1"/>
  <c r="AF71" i="1" s="1"/>
  <c r="AG71" i="1" s="1"/>
  <c r="AE79" i="1"/>
  <c r="AF79" i="1" s="1"/>
  <c r="AG79" i="1" s="1"/>
  <c r="AE72" i="1"/>
  <c r="AF72" i="1" s="1"/>
  <c r="AG72" i="1" s="1"/>
  <c r="AE35" i="1"/>
  <c r="AF35" i="1" s="1"/>
  <c r="AG35" i="1" s="1"/>
  <c r="AE68" i="1"/>
  <c r="AF68" i="1" s="1"/>
  <c r="AG68" i="1" s="1"/>
  <c r="AE69" i="1"/>
  <c r="AF69" i="1" s="1"/>
  <c r="AG69" i="1" s="1"/>
  <c r="AE55" i="1"/>
  <c r="AF55" i="1" s="1"/>
  <c r="AG55" i="1" s="1"/>
  <c r="AE54" i="1"/>
  <c r="AF54" i="1" s="1"/>
  <c r="AG54" i="1" s="1"/>
  <c r="AE53" i="1"/>
  <c r="AF53" i="1" s="1"/>
  <c r="AG53" i="1" s="1"/>
  <c r="AE52" i="1"/>
  <c r="AF52" i="1" s="1"/>
  <c r="AG52" i="1" s="1"/>
  <c r="AE51" i="1"/>
  <c r="AF51" i="1" s="1"/>
  <c r="AG51" i="1" s="1"/>
  <c r="AE50" i="1"/>
  <c r="AF50" i="1" s="1"/>
  <c r="AG50" i="1" s="1"/>
  <c r="AE49" i="1"/>
  <c r="AF49" i="1" s="1"/>
  <c r="AG49" i="1" s="1"/>
  <c r="AE48" i="1"/>
  <c r="AF48" i="1" s="1"/>
  <c r="AG48" i="1" s="1"/>
  <c r="AE47" i="1"/>
  <c r="AF47" i="1" s="1"/>
  <c r="AG47" i="1" s="1"/>
  <c r="AE46" i="1"/>
  <c r="AF46" i="1" s="1"/>
  <c r="AG46" i="1" s="1"/>
  <c r="AE45" i="1"/>
  <c r="AF45" i="1" s="1"/>
  <c r="AG45" i="1" s="1"/>
  <c r="AE44" i="1"/>
  <c r="AF44" i="1" s="1"/>
  <c r="AG44" i="1" s="1"/>
  <c r="AE43" i="1"/>
  <c r="AF43" i="1" s="1"/>
  <c r="AG43" i="1" s="1"/>
  <c r="AE42" i="1"/>
  <c r="AF42" i="1" s="1"/>
  <c r="AG42" i="1" s="1"/>
  <c r="AE41" i="1"/>
  <c r="AF41" i="1" s="1"/>
  <c r="AG41" i="1" s="1"/>
  <c r="AE40" i="1"/>
  <c r="AF40" i="1" s="1"/>
  <c r="AG40" i="1" s="1"/>
  <c r="AE39" i="1"/>
  <c r="AF39" i="1" s="1"/>
  <c r="AG39" i="1" s="1"/>
  <c r="AE58" i="1"/>
  <c r="AF58" i="1" s="1"/>
  <c r="AG58" i="1" s="1"/>
  <c r="AE56" i="1"/>
  <c r="AF56" i="1" s="1"/>
  <c r="AG56" i="1" s="1"/>
  <c r="AE29" i="1"/>
  <c r="AF29" i="1" s="1"/>
  <c r="AG29" i="1" s="1"/>
  <c r="AE38" i="1"/>
  <c r="AF38" i="1" s="1"/>
  <c r="AG38" i="1" s="1"/>
  <c r="AE33" i="1"/>
  <c r="AF33" i="1" s="1"/>
  <c r="AG33" i="1" s="1"/>
  <c r="AE18" i="1"/>
  <c r="AF18" i="1" s="1"/>
  <c r="AG18" i="1" s="1"/>
  <c r="AE57" i="1"/>
  <c r="AF57" i="1" s="1"/>
  <c r="AG57" i="1" s="1"/>
  <c r="AE31" i="1"/>
  <c r="AF31" i="1" s="1"/>
  <c r="AG31" i="1" s="1"/>
  <c r="AE25" i="1"/>
  <c r="AF25" i="1" s="1"/>
  <c r="AG25" i="1" s="1"/>
  <c r="AE19" i="1"/>
  <c r="AF19" i="1" s="1"/>
  <c r="AG19" i="1" s="1"/>
  <c r="AE32" i="1"/>
  <c r="AF32" i="1" s="1"/>
  <c r="AG32" i="1" s="1"/>
  <c r="AE26" i="1"/>
  <c r="AF26" i="1" s="1"/>
  <c r="AG26" i="1" s="1"/>
  <c r="AE37" i="1"/>
  <c r="AF37" i="1" s="1"/>
  <c r="AG37" i="1" s="1"/>
  <c r="AE21" i="1"/>
  <c r="AF21" i="1" s="1"/>
  <c r="AG21" i="1" s="1"/>
  <c r="AE12" i="1"/>
  <c r="AF12" i="1" s="1"/>
  <c r="AG12" i="1" s="1"/>
  <c r="AE6" i="1"/>
  <c r="AF6" i="1" s="1"/>
  <c r="AG6" i="1" s="1"/>
  <c r="AE22" i="1"/>
  <c r="AF22" i="1" s="1"/>
  <c r="AG22" i="1" s="1"/>
  <c r="AE13" i="1"/>
  <c r="AF13" i="1" s="1"/>
  <c r="AG13" i="1" s="1"/>
  <c r="AE10" i="1"/>
  <c r="AF10" i="1" s="1"/>
  <c r="AG10" i="1" s="1"/>
  <c r="AE14" i="1"/>
  <c r="AF14" i="1" s="1"/>
  <c r="AG14" i="1" s="1"/>
  <c r="AE7" i="1"/>
  <c r="AF7" i="1" s="1"/>
  <c r="AG7" i="1" s="1"/>
  <c r="AE24" i="1"/>
  <c r="AF24" i="1" s="1"/>
  <c r="AG24" i="1" s="1"/>
  <c r="AE17" i="1"/>
  <c r="AF17" i="1" s="1"/>
  <c r="AG17" i="1" s="1"/>
  <c r="AE8" i="1"/>
  <c r="AF8" i="1" s="1"/>
  <c r="AG8" i="1" s="1"/>
  <c r="AE20" i="1"/>
  <c r="AF20" i="1" s="1"/>
  <c r="AG20" i="1" s="1"/>
  <c r="AE15" i="1"/>
  <c r="AF15" i="1" s="1"/>
  <c r="AG15" i="1" s="1"/>
  <c r="AE23" i="1"/>
  <c r="AF23" i="1" s="1"/>
  <c r="AG23" i="1" s="1"/>
  <c r="AE11" i="1"/>
  <c r="AF11" i="1" s="1"/>
  <c r="AG11" i="1" s="1"/>
  <c r="AE9" i="1"/>
  <c r="AF9" i="1" s="1"/>
  <c r="AG9" i="1" s="1"/>
  <c r="AE16" i="1"/>
  <c r="AF16" i="1" s="1"/>
  <c r="AG16" i="1" s="1"/>
  <c r="AE34" i="1"/>
  <c r="AF34" i="1" s="1"/>
  <c r="AG34" i="1" s="1"/>
  <c r="AE27" i="1"/>
  <c r="AF27" i="1" s="1"/>
  <c r="AG27" i="1" s="1"/>
  <c r="AE28" i="1"/>
  <c r="AF28" i="1" s="1"/>
  <c r="AG28" i="1" s="1"/>
  <c r="AE30" i="1"/>
  <c r="AF30" i="1" s="1"/>
  <c r="AG30" i="1" s="1"/>
  <c r="AH35" i="1" l="1"/>
  <c r="AH152" i="1"/>
  <c r="E60" i="1"/>
  <c r="F59" i="1"/>
  <c r="G59" i="1"/>
  <c r="H59" i="1" s="1"/>
  <c r="F60" i="1" l="1"/>
  <c r="E61" i="1"/>
  <c r="G60" i="1"/>
  <c r="H60" i="1" s="1"/>
  <c r="AG4" i="1"/>
  <c r="AI4" i="1" s="1"/>
  <c r="AI142" i="1" l="1"/>
  <c r="AJ142" i="1" s="1"/>
  <c r="AK142" i="1" s="1"/>
  <c r="AI138" i="1"/>
  <c r="AJ138" i="1" s="1"/>
  <c r="AK138" i="1" s="1"/>
  <c r="AI145" i="1"/>
  <c r="AJ145" i="1" s="1"/>
  <c r="AK145" i="1" s="1"/>
  <c r="AI148" i="1"/>
  <c r="AJ148" i="1" s="1"/>
  <c r="AK148" i="1" s="1"/>
  <c r="AI144" i="1"/>
  <c r="AJ144" i="1" s="1"/>
  <c r="AK144" i="1" s="1"/>
  <c r="AI152" i="1"/>
  <c r="AJ152" i="1" s="1"/>
  <c r="AK152" i="1" s="1"/>
  <c r="AI150" i="1"/>
  <c r="AJ150" i="1" s="1"/>
  <c r="AK150" i="1" s="1"/>
  <c r="AI149" i="1"/>
  <c r="AJ149" i="1" s="1"/>
  <c r="AK149" i="1" s="1"/>
  <c r="AI127" i="1"/>
  <c r="AJ127" i="1" s="1"/>
  <c r="AK127" i="1" s="1"/>
  <c r="AI137" i="1"/>
  <c r="AJ137" i="1" s="1"/>
  <c r="AK137" i="1" s="1"/>
  <c r="AI135" i="1"/>
  <c r="AJ135" i="1" s="1"/>
  <c r="AK135" i="1" s="1"/>
  <c r="AI134" i="1"/>
  <c r="AJ134" i="1" s="1"/>
  <c r="AK134" i="1" s="1"/>
  <c r="AI133" i="1"/>
  <c r="AJ133" i="1" s="1"/>
  <c r="AK133" i="1" s="1"/>
  <c r="AI129" i="1"/>
  <c r="AJ129" i="1" s="1"/>
  <c r="AK129" i="1" s="1"/>
  <c r="AI130" i="1"/>
  <c r="AJ130" i="1" s="1"/>
  <c r="AK130" i="1" s="1"/>
  <c r="AI124" i="1"/>
  <c r="AJ124" i="1" s="1"/>
  <c r="AK124" i="1" s="1"/>
  <c r="AI151" i="1"/>
  <c r="AJ151" i="1" s="1"/>
  <c r="AK151" i="1" s="1"/>
  <c r="AI143" i="1"/>
  <c r="AJ143" i="1" s="1"/>
  <c r="AK143" i="1" s="1"/>
  <c r="AI140" i="1"/>
  <c r="AJ140" i="1" s="1"/>
  <c r="AK140" i="1" s="1"/>
  <c r="AI132" i="1"/>
  <c r="AJ132" i="1" s="1"/>
  <c r="AK132" i="1" s="1"/>
  <c r="AI121" i="1"/>
  <c r="AJ121" i="1" s="1"/>
  <c r="AK121" i="1" s="1"/>
  <c r="AI115" i="1"/>
  <c r="AJ115" i="1" s="1"/>
  <c r="AK115" i="1" s="1"/>
  <c r="AI114" i="1"/>
  <c r="AJ114" i="1" s="1"/>
  <c r="AK114" i="1" s="1"/>
  <c r="AI113" i="1"/>
  <c r="AJ113" i="1" s="1"/>
  <c r="AK113" i="1" s="1"/>
  <c r="AI112" i="1"/>
  <c r="AJ112" i="1" s="1"/>
  <c r="AK112" i="1" s="1"/>
  <c r="AI147" i="1"/>
  <c r="AJ147" i="1" s="1"/>
  <c r="AK147" i="1" s="1"/>
  <c r="AI136" i="1"/>
  <c r="AJ136" i="1" s="1"/>
  <c r="AK136" i="1" s="1"/>
  <c r="AI125" i="1"/>
  <c r="AJ125" i="1" s="1"/>
  <c r="AK125" i="1" s="1"/>
  <c r="AI117" i="1"/>
  <c r="AJ117" i="1" s="1"/>
  <c r="AK117" i="1" s="1"/>
  <c r="AI146" i="1"/>
  <c r="AJ146" i="1" s="1"/>
  <c r="AK146" i="1" s="1"/>
  <c r="AI141" i="1"/>
  <c r="AJ141" i="1" s="1"/>
  <c r="AK141" i="1" s="1"/>
  <c r="AI128" i="1"/>
  <c r="AJ128" i="1" s="1"/>
  <c r="AK128" i="1" s="1"/>
  <c r="AI131" i="1"/>
  <c r="AJ131" i="1" s="1"/>
  <c r="AK131" i="1" s="1"/>
  <c r="AI119" i="1"/>
  <c r="AJ119" i="1" s="1"/>
  <c r="AK119" i="1" s="1"/>
  <c r="AI120" i="1"/>
  <c r="AJ120" i="1" s="1"/>
  <c r="AK120" i="1" s="1"/>
  <c r="AI122" i="1"/>
  <c r="AJ122" i="1" s="1"/>
  <c r="AK122" i="1" s="1"/>
  <c r="AI126" i="1"/>
  <c r="AJ126" i="1" s="1"/>
  <c r="AK126" i="1" s="1"/>
  <c r="AI116" i="1"/>
  <c r="AJ116" i="1" s="1"/>
  <c r="AK116" i="1" s="1"/>
  <c r="AI123" i="1"/>
  <c r="AJ123" i="1" s="1"/>
  <c r="AK123" i="1" s="1"/>
  <c r="AI111" i="1"/>
  <c r="AJ111" i="1" s="1"/>
  <c r="AK111" i="1" s="1"/>
  <c r="AI110" i="1"/>
  <c r="AJ110" i="1" s="1"/>
  <c r="AK110" i="1" s="1"/>
  <c r="AI109" i="1"/>
  <c r="AJ109" i="1" s="1"/>
  <c r="AK109" i="1" s="1"/>
  <c r="AI108" i="1"/>
  <c r="AJ108" i="1" s="1"/>
  <c r="AK108" i="1" s="1"/>
  <c r="AI106" i="1"/>
  <c r="AJ106" i="1" s="1"/>
  <c r="AK106" i="1" s="1"/>
  <c r="AI118" i="1"/>
  <c r="AJ118" i="1" s="1"/>
  <c r="AK118" i="1" s="1"/>
  <c r="AI101" i="1"/>
  <c r="AJ101" i="1" s="1"/>
  <c r="AK101" i="1" s="1"/>
  <c r="AI100" i="1"/>
  <c r="AJ100" i="1" s="1"/>
  <c r="AK100" i="1" s="1"/>
  <c r="AI99" i="1"/>
  <c r="AJ99" i="1" s="1"/>
  <c r="AK99" i="1" s="1"/>
  <c r="AI98" i="1"/>
  <c r="AJ98" i="1" s="1"/>
  <c r="AK98" i="1" s="1"/>
  <c r="AI97" i="1"/>
  <c r="AJ97" i="1" s="1"/>
  <c r="AK97" i="1" s="1"/>
  <c r="AI96" i="1"/>
  <c r="AJ96" i="1" s="1"/>
  <c r="AK96" i="1" s="1"/>
  <c r="AI95" i="1"/>
  <c r="AJ95" i="1" s="1"/>
  <c r="AK95" i="1" s="1"/>
  <c r="AI139" i="1"/>
  <c r="AJ139" i="1" s="1"/>
  <c r="AK139" i="1" s="1"/>
  <c r="AI105" i="1"/>
  <c r="AJ105" i="1" s="1"/>
  <c r="AK105" i="1" s="1"/>
  <c r="AI107" i="1"/>
  <c r="AJ107" i="1" s="1"/>
  <c r="AK107" i="1" s="1"/>
  <c r="AI91" i="1"/>
  <c r="AJ91" i="1" s="1"/>
  <c r="AK91" i="1" s="1"/>
  <c r="AI90" i="1"/>
  <c r="AJ90" i="1" s="1"/>
  <c r="AK90" i="1" s="1"/>
  <c r="AI85" i="1"/>
  <c r="AJ85" i="1" s="1"/>
  <c r="AK85" i="1" s="1"/>
  <c r="AI84" i="1"/>
  <c r="AJ84" i="1" s="1"/>
  <c r="AK84" i="1" s="1"/>
  <c r="AI83" i="1"/>
  <c r="AJ83" i="1" s="1"/>
  <c r="AK83" i="1" s="1"/>
  <c r="AI82" i="1"/>
  <c r="AJ82" i="1" s="1"/>
  <c r="AK82" i="1" s="1"/>
  <c r="AI81" i="1"/>
  <c r="AJ81" i="1" s="1"/>
  <c r="AK81" i="1" s="1"/>
  <c r="AI102" i="1"/>
  <c r="AJ102" i="1" s="1"/>
  <c r="AK102" i="1" s="1"/>
  <c r="AI93" i="1"/>
  <c r="AJ93" i="1" s="1"/>
  <c r="AK93" i="1" s="1"/>
  <c r="AI103" i="1"/>
  <c r="AJ103" i="1" s="1"/>
  <c r="AK103" i="1" s="1"/>
  <c r="AI94" i="1"/>
  <c r="AJ94" i="1" s="1"/>
  <c r="AK94" i="1" s="1"/>
  <c r="AI87" i="1"/>
  <c r="AJ87" i="1" s="1"/>
  <c r="AK87" i="1" s="1"/>
  <c r="AI86" i="1"/>
  <c r="AJ86" i="1" s="1"/>
  <c r="AK86" i="1" s="1"/>
  <c r="AI88" i="1"/>
  <c r="AJ88" i="1" s="1"/>
  <c r="AK88" i="1" s="1"/>
  <c r="AI80" i="1"/>
  <c r="AJ80" i="1" s="1"/>
  <c r="AK80" i="1" s="1"/>
  <c r="AI79" i="1"/>
  <c r="AJ79" i="1" s="1"/>
  <c r="AK79" i="1" s="1"/>
  <c r="AI74" i="1"/>
  <c r="AJ74" i="1" s="1"/>
  <c r="AK74" i="1" s="1"/>
  <c r="AI73" i="1"/>
  <c r="AJ73" i="1" s="1"/>
  <c r="AK73" i="1" s="1"/>
  <c r="AI104" i="1"/>
  <c r="AJ104" i="1" s="1"/>
  <c r="AK104" i="1" s="1"/>
  <c r="AI89" i="1"/>
  <c r="AJ89" i="1" s="1"/>
  <c r="AK89" i="1" s="1"/>
  <c r="AI77" i="1"/>
  <c r="AJ77" i="1" s="1"/>
  <c r="AK77" i="1" s="1"/>
  <c r="AI75" i="1"/>
  <c r="AJ75" i="1" s="1"/>
  <c r="AK75" i="1" s="1"/>
  <c r="AI69" i="1"/>
  <c r="AJ69" i="1" s="1"/>
  <c r="AK69" i="1" s="1"/>
  <c r="AI92" i="1"/>
  <c r="AJ92" i="1" s="1"/>
  <c r="AK92" i="1" s="1"/>
  <c r="AI71" i="1"/>
  <c r="AJ71" i="1" s="1"/>
  <c r="AK71" i="1" s="1"/>
  <c r="AI76" i="1"/>
  <c r="AJ76" i="1" s="1"/>
  <c r="AK76" i="1" s="1"/>
  <c r="AI78" i="1"/>
  <c r="AJ78" i="1" s="1"/>
  <c r="AK78" i="1" s="1"/>
  <c r="AI66" i="1"/>
  <c r="AJ66" i="1" s="1"/>
  <c r="AK66" i="1" s="1"/>
  <c r="AI68" i="1"/>
  <c r="AJ68" i="1" s="1"/>
  <c r="AK68" i="1" s="1"/>
  <c r="AI56" i="1"/>
  <c r="AJ56" i="1" s="1"/>
  <c r="AK56" i="1" s="1"/>
  <c r="AI70" i="1"/>
  <c r="AJ70" i="1" s="1"/>
  <c r="AK70" i="1" s="1"/>
  <c r="AI64" i="1"/>
  <c r="AJ64" i="1" s="1"/>
  <c r="AK64" i="1" s="1"/>
  <c r="AI65" i="1"/>
  <c r="AJ65" i="1" s="1"/>
  <c r="AK65" i="1" s="1"/>
  <c r="AI63" i="1"/>
  <c r="AJ63" i="1" s="1"/>
  <c r="AK63" i="1" s="1"/>
  <c r="AI60" i="1"/>
  <c r="AJ60" i="1" s="1"/>
  <c r="AK60" i="1" s="1"/>
  <c r="AI35" i="1"/>
  <c r="AJ35" i="1" s="1"/>
  <c r="AK35" i="1" s="1"/>
  <c r="AI33" i="1"/>
  <c r="AJ33" i="1" s="1"/>
  <c r="AK33" i="1" s="1"/>
  <c r="AI62" i="1"/>
  <c r="AJ62" i="1" s="1"/>
  <c r="AK62" i="1" s="1"/>
  <c r="AI67" i="1"/>
  <c r="AJ67" i="1" s="1"/>
  <c r="AK67" i="1" s="1"/>
  <c r="AI57" i="1"/>
  <c r="AJ57" i="1" s="1"/>
  <c r="AK57" i="1" s="1"/>
  <c r="AI49" i="1"/>
  <c r="AJ49" i="1" s="1"/>
  <c r="AK49" i="1" s="1"/>
  <c r="AI59" i="1"/>
  <c r="AJ59" i="1" s="1"/>
  <c r="AK59" i="1" s="1"/>
  <c r="AI47" i="1"/>
  <c r="AJ47" i="1" s="1"/>
  <c r="AK47" i="1" s="1"/>
  <c r="AI38" i="1"/>
  <c r="AJ38" i="1" s="1"/>
  <c r="AK38" i="1" s="1"/>
  <c r="AI34" i="1"/>
  <c r="AJ34" i="1" s="1"/>
  <c r="AK34" i="1" s="1"/>
  <c r="AI18" i="1"/>
  <c r="AJ18" i="1" s="1"/>
  <c r="AK18" i="1" s="1"/>
  <c r="AI46" i="1"/>
  <c r="AJ46" i="1" s="1"/>
  <c r="AK46" i="1" s="1"/>
  <c r="AI31" i="1"/>
  <c r="AJ31" i="1" s="1"/>
  <c r="AK31" i="1" s="1"/>
  <c r="AI72" i="1"/>
  <c r="AJ72" i="1" s="1"/>
  <c r="AK72" i="1" s="1"/>
  <c r="AI61" i="1"/>
  <c r="AJ61" i="1" s="1"/>
  <c r="AK61" i="1" s="1"/>
  <c r="AI44" i="1"/>
  <c r="AJ44" i="1" s="1"/>
  <c r="AK44" i="1" s="1"/>
  <c r="AI32" i="1"/>
  <c r="AJ32" i="1" s="1"/>
  <c r="AK32" i="1" s="1"/>
  <c r="AI26" i="1"/>
  <c r="AJ26" i="1" s="1"/>
  <c r="AK26" i="1" s="1"/>
  <c r="AI43" i="1"/>
  <c r="AJ43" i="1" s="1"/>
  <c r="AK43" i="1" s="1"/>
  <c r="AI20" i="1"/>
  <c r="AJ20" i="1" s="1"/>
  <c r="AK20" i="1" s="1"/>
  <c r="AI42" i="1"/>
  <c r="AJ42" i="1" s="1"/>
  <c r="AK42" i="1" s="1"/>
  <c r="AI27" i="1"/>
  <c r="AJ27" i="1" s="1"/>
  <c r="AK27" i="1" s="1"/>
  <c r="AI53" i="1"/>
  <c r="AJ53" i="1" s="1"/>
  <c r="AK53" i="1" s="1"/>
  <c r="AI41" i="1"/>
  <c r="AJ41" i="1" s="1"/>
  <c r="AK41" i="1" s="1"/>
  <c r="AI37" i="1"/>
  <c r="AJ37" i="1" s="1"/>
  <c r="AK37" i="1" s="1"/>
  <c r="AI21" i="1"/>
  <c r="AJ21" i="1" s="1"/>
  <c r="AK21" i="1" s="1"/>
  <c r="AI50" i="1"/>
  <c r="AJ50" i="1" s="1"/>
  <c r="AK50" i="1" s="1"/>
  <c r="AI29" i="1"/>
  <c r="AJ29" i="1" s="1"/>
  <c r="AK29" i="1" s="1"/>
  <c r="AI52" i="1"/>
  <c r="AJ52" i="1" s="1"/>
  <c r="AK52" i="1" s="1"/>
  <c r="AI39" i="1"/>
  <c r="AJ39" i="1" s="1"/>
  <c r="AK39" i="1" s="1"/>
  <c r="AI24" i="1"/>
  <c r="AJ24" i="1" s="1"/>
  <c r="AK24" i="1" s="1"/>
  <c r="AI17" i="1"/>
  <c r="AJ17" i="1" s="1"/>
  <c r="AK17" i="1" s="1"/>
  <c r="AI8" i="1"/>
  <c r="AJ8" i="1" s="1"/>
  <c r="AK8" i="1" s="1"/>
  <c r="AI55" i="1"/>
  <c r="AJ55" i="1" s="1"/>
  <c r="AK55" i="1" s="1"/>
  <c r="AI19" i="1"/>
  <c r="AJ19" i="1" s="1"/>
  <c r="AK19" i="1" s="1"/>
  <c r="AI11" i="1"/>
  <c r="AJ11" i="1" s="1"/>
  <c r="AK11" i="1" s="1"/>
  <c r="AI40" i="1"/>
  <c r="AJ40" i="1" s="1"/>
  <c r="AK40" i="1" s="1"/>
  <c r="AI28" i="1"/>
  <c r="AJ28" i="1" s="1"/>
  <c r="AK28" i="1" s="1"/>
  <c r="AI30" i="1"/>
  <c r="AJ30" i="1" s="1"/>
  <c r="AK30" i="1" s="1"/>
  <c r="AI51" i="1"/>
  <c r="AJ51" i="1" s="1"/>
  <c r="AK51" i="1" s="1"/>
  <c r="AI12" i="1"/>
  <c r="AJ12" i="1" s="1"/>
  <c r="AK12" i="1" s="1"/>
  <c r="AI48" i="1"/>
  <c r="AJ48" i="1" s="1"/>
  <c r="AK48" i="1" s="1"/>
  <c r="AI13" i="1"/>
  <c r="AJ13" i="1" s="1"/>
  <c r="AK13" i="1" s="1"/>
  <c r="AI10" i="1"/>
  <c r="AJ10" i="1" s="1"/>
  <c r="AK10" i="1" s="1"/>
  <c r="AI15" i="1"/>
  <c r="AJ15" i="1" s="1"/>
  <c r="AK15" i="1" s="1"/>
  <c r="AI9" i="1"/>
  <c r="AJ9" i="1" s="1"/>
  <c r="AK9" i="1" s="1"/>
  <c r="AI58" i="1"/>
  <c r="AJ58" i="1" s="1"/>
  <c r="AK58" i="1" s="1"/>
  <c r="AI45" i="1"/>
  <c r="AJ45" i="1" s="1"/>
  <c r="AK45" i="1" s="1"/>
  <c r="AI14" i="1"/>
  <c r="AJ14" i="1" s="1"/>
  <c r="AK14" i="1" s="1"/>
  <c r="AI16" i="1"/>
  <c r="AJ16" i="1" s="1"/>
  <c r="AK16" i="1" s="1"/>
  <c r="AI7" i="1"/>
  <c r="AJ7" i="1" s="1"/>
  <c r="AK7" i="1" s="1"/>
  <c r="AI54" i="1"/>
  <c r="AJ54" i="1" s="1"/>
  <c r="AK54" i="1" s="1"/>
  <c r="AI22" i="1"/>
  <c r="AJ22" i="1" s="1"/>
  <c r="AK22" i="1" s="1"/>
  <c r="AI25" i="1"/>
  <c r="AJ25" i="1" s="1"/>
  <c r="AK25" i="1" s="1"/>
  <c r="AI6" i="1"/>
  <c r="AJ6" i="1" s="1"/>
  <c r="AK6" i="1" s="1"/>
  <c r="AI23" i="1"/>
  <c r="AJ23" i="1" s="1"/>
  <c r="AK23" i="1" s="1"/>
  <c r="G61" i="1"/>
  <c r="H61" i="1" s="1"/>
  <c r="F61" i="1"/>
  <c r="E62" i="1"/>
  <c r="AL35" i="1" l="1"/>
  <c r="AL152" i="1"/>
  <c r="AK4" i="1" s="1"/>
  <c r="AM4" i="1" s="1"/>
  <c r="G62" i="1"/>
  <c r="H62" i="1" s="1"/>
  <c r="F62" i="1"/>
  <c r="E63" i="1"/>
  <c r="AM146" i="1" l="1"/>
  <c r="AN146" i="1" s="1"/>
  <c r="AO146" i="1" s="1"/>
  <c r="AM141" i="1"/>
  <c r="AN141" i="1" s="1"/>
  <c r="AO141" i="1" s="1"/>
  <c r="AM148" i="1"/>
  <c r="AN148" i="1" s="1"/>
  <c r="AO148" i="1" s="1"/>
  <c r="AM147" i="1"/>
  <c r="AN147" i="1" s="1"/>
  <c r="AO147" i="1" s="1"/>
  <c r="AM137" i="1"/>
  <c r="AN137" i="1" s="1"/>
  <c r="AO137" i="1" s="1"/>
  <c r="AM149" i="1"/>
  <c r="AN149" i="1" s="1"/>
  <c r="AO149" i="1" s="1"/>
  <c r="AM140" i="1"/>
  <c r="AN140" i="1" s="1"/>
  <c r="AO140" i="1" s="1"/>
  <c r="AM151" i="1"/>
  <c r="AN151" i="1" s="1"/>
  <c r="AO151" i="1" s="1"/>
  <c r="AM150" i="1"/>
  <c r="AN150" i="1" s="1"/>
  <c r="AO150" i="1" s="1"/>
  <c r="AM143" i="1"/>
  <c r="AN143" i="1" s="1"/>
  <c r="AO143" i="1" s="1"/>
  <c r="AM144" i="1"/>
  <c r="AN144" i="1" s="1"/>
  <c r="AO144" i="1" s="1"/>
  <c r="AM128" i="1"/>
  <c r="AN128" i="1" s="1"/>
  <c r="AO128" i="1" s="1"/>
  <c r="AM122" i="1"/>
  <c r="AN122" i="1" s="1"/>
  <c r="AO122" i="1" s="1"/>
  <c r="AM134" i="1"/>
  <c r="AN134" i="1" s="1"/>
  <c r="AO134" i="1" s="1"/>
  <c r="AM133" i="1"/>
  <c r="AN133" i="1" s="1"/>
  <c r="AO133" i="1" s="1"/>
  <c r="AM135" i="1"/>
  <c r="AN135" i="1" s="1"/>
  <c r="AO135" i="1" s="1"/>
  <c r="AM129" i="1"/>
  <c r="AN129" i="1" s="1"/>
  <c r="AO129" i="1" s="1"/>
  <c r="AM123" i="1"/>
  <c r="AN123" i="1" s="1"/>
  <c r="AO123" i="1" s="1"/>
  <c r="AM130" i="1"/>
  <c r="AN130" i="1" s="1"/>
  <c r="AO130" i="1" s="1"/>
  <c r="AM139" i="1"/>
  <c r="AN139" i="1" s="1"/>
  <c r="AO139" i="1" s="1"/>
  <c r="AM136" i="1"/>
  <c r="AN136" i="1" s="1"/>
  <c r="AO136" i="1" s="1"/>
  <c r="AM131" i="1"/>
  <c r="AN131" i="1" s="1"/>
  <c r="AO131" i="1" s="1"/>
  <c r="AM142" i="1"/>
  <c r="AN142" i="1" s="1"/>
  <c r="AO142" i="1" s="1"/>
  <c r="AM138" i="1"/>
  <c r="AN138" i="1" s="1"/>
  <c r="AO138" i="1" s="1"/>
  <c r="AM118" i="1"/>
  <c r="AN118" i="1" s="1"/>
  <c r="AO118" i="1" s="1"/>
  <c r="AM124" i="1"/>
  <c r="AN124" i="1" s="1"/>
  <c r="AO124" i="1" s="1"/>
  <c r="AM119" i="1"/>
  <c r="AN119" i="1" s="1"/>
  <c r="AO119" i="1" s="1"/>
  <c r="AM120" i="1"/>
  <c r="AN120" i="1" s="1"/>
  <c r="AO120" i="1" s="1"/>
  <c r="AM132" i="1"/>
  <c r="AN132" i="1" s="1"/>
  <c r="AO132" i="1" s="1"/>
  <c r="AM152" i="1"/>
  <c r="AN152" i="1" s="1"/>
  <c r="AO152" i="1" s="1"/>
  <c r="AM121" i="1"/>
  <c r="AN121" i="1" s="1"/>
  <c r="AO121" i="1" s="1"/>
  <c r="AM113" i="1"/>
  <c r="AN113" i="1" s="1"/>
  <c r="AO113" i="1" s="1"/>
  <c r="AM116" i="1"/>
  <c r="AN116" i="1" s="1"/>
  <c r="AO116" i="1" s="1"/>
  <c r="AM111" i="1"/>
  <c r="AN111" i="1" s="1"/>
  <c r="AO111" i="1" s="1"/>
  <c r="AM110" i="1"/>
  <c r="AN110" i="1" s="1"/>
  <c r="AO110" i="1" s="1"/>
  <c r="AM109" i="1"/>
  <c r="AN109" i="1" s="1"/>
  <c r="AO109" i="1" s="1"/>
  <c r="AM108" i="1"/>
  <c r="AN108" i="1" s="1"/>
  <c r="AO108" i="1" s="1"/>
  <c r="AM107" i="1"/>
  <c r="AN107" i="1" s="1"/>
  <c r="AO107" i="1" s="1"/>
  <c r="AM106" i="1"/>
  <c r="AN106" i="1" s="1"/>
  <c r="AO106" i="1" s="1"/>
  <c r="AM125" i="1"/>
  <c r="AN125" i="1" s="1"/>
  <c r="AO125" i="1" s="1"/>
  <c r="AM112" i="1"/>
  <c r="AN112" i="1" s="1"/>
  <c r="AO112" i="1" s="1"/>
  <c r="AM145" i="1"/>
  <c r="AN145" i="1" s="1"/>
  <c r="AO145" i="1" s="1"/>
  <c r="AM127" i="1"/>
  <c r="AN127" i="1" s="1"/>
  <c r="AO127" i="1" s="1"/>
  <c r="AM114" i="1"/>
  <c r="AN114" i="1" s="1"/>
  <c r="AO114" i="1" s="1"/>
  <c r="AM103" i="1"/>
  <c r="AN103" i="1" s="1"/>
  <c r="AO103" i="1" s="1"/>
  <c r="AM115" i="1"/>
  <c r="AN115" i="1" s="1"/>
  <c r="AO115" i="1" s="1"/>
  <c r="AM101" i="1"/>
  <c r="AN101" i="1" s="1"/>
  <c r="AO101" i="1" s="1"/>
  <c r="AM100" i="1"/>
  <c r="AN100" i="1" s="1"/>
  <c r="AO100" i="1" s="1"/>
  <c r="AM99" i="1"/>
  <c r="AN99" i="1" s="1"/>
  <c r="AO99" i="1" s="1"/>
  <c r="AM104" i="1"/>
  <c r="AN104" i="1" s="1"/>
  <c r="AO104" i="1" s="1"/>
  <c r="AM102" i="1"/>
  <c r="AN102" i="1" s="1"/>
  <c r="AO102" i="1" s="1"/>
  <c r="AM126" i="1"/>
  <c r="AN126" i="1" s="1"/>
  <c r="AO126" i="1" s="1"/>
  <c r="AM98" i="1"/>
  <c r="AN98" i="1" s="1"/>
  <c r="AO98" i="1" s="1"/>
  <c r="AM96" i="1"/>
  <c r="AN96" i="1" s="1"/>
  <c r="AO96" i="1" s="1"/>
  <c r="AM94" i="1"/>
  <c r="AN94" i="1" s="1"/>
  <c r="AO94" i="1" s="1"/>
  <c r="AM93" i="1"/>
  <c r="AN93" i="1" s="1"/>
  <c r="AO93" i="1" s="1"/>
  <c r="AM92" i="1"/>
  <c r="AN92" i="1" s="1"/>
  <c r="AO92" i="1" s="1"/>
  <c r="AM91" i="1"/>
  <c r="AN91" i="1" s="1"/>
  <c r="AO91" i="1" s="1"/>
  <c r="AM90" i="1"/>
  <c r="AN90" i="1" s="1"/>
  <c r="AO90" i="1" s="1"/>
  <c r="AM89" i="1"/>
  <c r="AN89" i="1" s="1"/>
  <c r="AO89" i="1" s="1"/>
  <c r="AM88" i="1"/>
  <c r="AN88" i="1" s="1"/>
  <c r="AO88" i="1" s="1"/>
  <c r="AM87" i="1"/>
  <c r="AN87" i="1" s="1"/>
  <c r="AO87" i="1" s="1"/>
  <c r="AM105" i="1"/>
  <c r="AN105" i="1" s="1"/>
  <c r="AO105" i="1" s="1"/>
  <c r="AM95" i="1"/>
  <c r="AN95" i="1" s="1"/>
  <c r="AO95" i="1" s="1"/>
  <c r="AM117" i="1"/>
  <c r="AN117" i="1" s="1"/>
  <c r="AO117" i="1" s="1"/>
  <c r="AM86" i="1"/>
  <c r="AN86" i="1" s="1"/>
  <c r="AO86" i="1" s="1"/>
  <c r="AM78" i="1"/>
  <c r="AN78" i="1" s="1"/>
  <c r="AO78" i="1" s="1"/>
  <c r="AM79" i="1"/>
  <c r="AN79" i="1" s="1"/>
  <c r="AO79" i="1" s="1"/>
  <c r="AM81" i="1"/>
  <c r="AN81" i="1" s="1"/>
  <c r="AO81" i="1" s="1"/>
  <c r="AM77" i="1"/>
  <c r="AN77" i="1" s="1"/>
  <c r="AO77" i="1" s="1"/>
  <c r="AM75" i="1"/>
  <c r="AN75" i="1" s="1"/>
  <c r="AO75" i="1" s="1"/>
  <c r="AM72" i="1"/>
  <c r="AN72" i="1" s="1"/>
  <c r="AO72" i="1" s="1"/>
  <c r="AM97" i="1"/>
  <c r="AN97" i="1" s="1"/>
  <c r="AO97" i="1" s="1"/>
  <c r="AM76" i="1"/>
  <c r="AN76" i="1" s="1"/>
  <c r="AO76" i="1" s="1"/>
  <c r="AM74" i="1"/>
  <c r="AN74" i="1" s="1"/>
  <c r="AO74" i="1" s="1"/>
  <c r="AM66" i="1"/>
  <c r="AN66" i="1" s="1"/>
  <c r="AO66" i="1" s="1"/>
  <c r="AM73" i="1"/>
  <c r="AN73" i="1" s="1"/>
  <c r="AO73" i="1" s="1"/>
  <c r="AM85" i="1"/>
  <c r="AN85" i="1" s="1"/>
  <c r="AO85" i="1" s="1"/>
  <c r="AM84" i="1"/>
  <c r="AN84" i="1" s="1"/>
  <c r="AO84" i="1" s="1"/>
  <c r="AM83" i="1"/>
  <c r="AN83" i="1" s="1"/>
  <c r="AO83" i="1" s="1"/>
  <c r="AM70" i="1"/>
  <c r="AN70" i="1" s="1"/>
  <c r="AO70" i="1" s="1"/>
  <c r="AM69" i="1"/>
  <c r="AN69" i="1" s="1"/>
  <c r="AO69" i="1" s="1"/>
  <c r="AM82" i="1"/>
  <c r="AN82" i="1" s="1"/>
  <c r="AO82" i="1" s="1"/>
  <c r="AM68" i="1"/>
  <c r="AN68" i="1" s="1"/>
  <c r="AO68" i="1" s="1"/>
  <c r="AM64" i="1"/>
  <c r="AN64" i="1" s="1"/>
  <c r="AO64" i="1" s="1"/>
  <c r="AM63" i="1"/>
  <c r="AN63" i="1" s="1"/>
  <c r="AO63" i="1" s="1"/>
  <c r="AM62" i="1"/>
  <c r="AN62" i="1" s="1"/>
  <c r="AO62" i="1" s="1"/>
  <c r="AM61" i="1"/>
  <c r="AN61" i="1" s="1"/>
  <c r="AO61" i="1" s="1"/>
  <c r="AM80" i="1"/>
  <c r="AN80" i="1" s="1"/>
  <c r="AO80" i="1" s="1"/>
  <c r="AM71" i="1"/>
  <c r="AN71" i="1" s="1"/>
  <c r="AO71" i="1" s="1"/>
  <c r="AM65" i="1"/>
  <c r="AN65" i="1" s="1"/>
  <c r="AO65" i="1" s="1"/>
  <c r="AM60" i="1"/>
  <c r="AN60" i="1" s="1"/>
  <c r="AO60" i="1" s="1"/>
  <c r="AM67" i="1"/>
  <c r="AN67" i="1" s="1"/>
  <c r="AO67" i="1" s="1"/>
  <c r="AM59" i="1"/>
  <c r="AN59" i="1" s="1"/>
  <c r="AO59" i="1" s="1"/>
  <c r="AM57" i="1"/>
  <c r="AN57" i="1" s="1"/>
  <c r="AO57" i="1" s="1"/>
  <c r="AM55" i="1"/>
  <c r="AN55" i="1" s="1"/>
  <c r="AO55" i="1" s="1"/>
  <c r="AM54" i="1"/>
  <c r="AN54" i="1" s="1"/>
  <c r="AO54" i="1" s="1"/>
  <c r="AM53" i="1"/>
  <c r="AN53" i="1" s="1"/>
  <c r="AO53" i="1" s="1"/>
  <c r="AM52" i="1"/>
  <c r="AN52" i="1" s="1"/>
  <c r="AO52" i="1" s="1"/>
  <c r="AM51" i="1"/>
  <c r="AN51" i="1" s="1"/>
  <c r="AO51" i="1" s="1"/>
  <c r="AM50" i="1"/>
  <c r="AN50" i="1" s="1"/>
  <c r="AO50" i="1" s="1"/>
  <c r="AM49" i="1"/>
  <c r="AN49" i="1" s="1"/>
  <c r="AO49" i="1" s="1"/>
  <c r="AM48" i="1"/>
  <c r="AN48" i="1" s="1"/>
  <c r="AO48" i="1" s="1"/>
  <c r="AM47" i="1"/>
  <c r="AN47" i="1" s="1"/>
  <c r="AO47" i="1" s="1"/>
  <c r="AM46" i="1"/>
  <c r="AN46" i="1" s="1"/>
  <c r="AO46" i="1" s="1"/>
  <c r="AM45" i="1"/>
  <c r="AN45" i="1" s="1"/>
  <c r="AO45" i="1" s="1"/>
  <c r="AM44" i="1"/>
  <c r="AN44" i="1" s="1"/>
  <c r="AO44" i="1" s="1"/>
  <c r="AM43" i="1"/>
  <c r="AN43" i="1" s="1"/>
  <c r="AO43" i="1" s="1"/>
  <c r="AM42" i="1"/>
  <c r="AN42" i="1" s="1"/>
  <c r="AO42" i="1" s="1"/>
  <c r="AM41" i="1"/>
  <c r="AN41" i="1" s="1"/>
  <c r="AO41" i="1" s="1"/>
  <c r="AM40" i="1"/>
  <c r="AN40" i="1" s="1"/>
  <c r="AO40" i="1" s="1"/>
  <c r="AM39" i="1"/>
  <c r="AN39" i="1" s="1"/>
  <c r="AO39" i="1" s="1"/>
  <c r="AM38" i="1"/>
  <c r="AN38" i="1" s="1"/>
  <c r="AO38" i="1" s="1"/>
  <c r="AM37" i="1"/>
  <c r="AN37" i="1" s="1"/>
  <c r="AO37" i="1" s="1"/>
  <c r="AM34" i="1"/>
  <c r="AN34" i="1" s="1"/>
  <c r="AO34" i="1" s="1"/>
  <c r="AM33" i="1"/>
  <c r="AN33" i="1" s="1"/>
  <c r="AO33" i="1" s="1"/>
  <c r="AM31" i="1"/>
  <c r="AN31" i="1" s="1"/>
  <c r="AO31" i="1" s="1"/>
  <c r="AM32" i="1"/>
  <c r="AN32" i="1" s="1"/>
  <c r="AO32" i="1" s="1"/>
  <c r="AM26" i="1"/>
  <c r="AN26" i="1" s="1"/>
  <c r="AO26" i="1" s="1"/>
  <c r="AM58" i="1"/>
  <c r="AN58" i="1" s="1"/>
  <c r="AO58" i="1" s="1"/>
  <c r="AM21" i="1"/>
  <c r="AN21" i="1" s="1"/>
  <c r="AO21" i="1" s="1"/>
  <c r="AM28" i="1"/>
  <c r="AN28" i="1" s="1"/>
  <c r="AO28" i="1" s="1"/>
  <c r="AM56" i="1"/>
  <c r="AN56" i="1" s="1"/>
  <c r="AO56" i="1" s="1"/>
  <c r="AM35" i="1"/>
  <c r="AN35" i="1" s="1"/>
  <c r="AO35" i="1" s="1"/>
  <c r="AM22" i="1"/>
  <c r="AN22" i="1" s="1"/>
  <c r="AO22" i="1" s="1"/>
  <c r="AM29" i="1"/>
  <c r="AN29" i="1" s="1"/>
  <c r="AO29" i="1" s="1"/>
  <c r="AM18" i="1"/>
  <c r="AN18" i="1" s="1"/>
  <c r="AO18" i="1" s="1"/>
  <c r="AM11" i="1"/>
  <c r="AN11" i="1" s="1"/>
  <c r="AO11" i="1" s="1"/>
  <c r="AM19" i="1"/>
  <c r="AN19" i="1" s="1"/>
  <c r="AO19" i="1" s="1"/>
  <c r="AM9" i="1"/>
  <c r="AN9" i="1" s="1"/>
  <c r="AO9" i="1" s="1"/>
  <c r="AM23" i="1"/>
  <c r="AN23" i="1" s="1"/>
  <c r="AO23" i="1" s="1"/>
  <c r="AM16" i="1"/>
  <c r="AN16" i="1" s="1"/>
  <c r="AO16" i="1" s="1"/>
  <c r="AM15" i="1"/>
  <c r="AN15" i="1" s="1"/>
  <c r="AO15" i="1" s="1"/>
  <c r="AM13" i="1"/>
  <c r="AN13" i="1" s="1"/>
  <c r="AO13" i="1" s="1"/>
  <c r="AM10" i="1"/>
  <c r="AN10" i="1" s="1"/>
  <c r="AO10" i="1" s="1"/>
  <c r="AM27" i="1"/>
  <c r="AN27" i="1" s="1"/>
  <c r="AO27" i="1" s="1"/>
  <c r="AM14" i="1"/>
  <c r="AN14" i="1" s="1"/>
  <c r="AO14" i="1" s="1"/>
  <c r="AM8" i="1"/>
  <c r="AN8" i="1" s="1"/>
  <c r="AO8" i="1" s="1"/>
  <c r="AM24" i="1"/>
  <c r="AN24" i="1" s="1"/>
  <c r="AO24" i="1" s="1"/>
  <c r="AM7" i="1"/>
  <c r="AN7" i="1" s="1"/>
  <c r="AO7" i="1" s="1"/>
  <c r="AM6" i="1"/>
  <c r="AN6" i="1" s="1"/>
  <c r="AO6" i="1" s="1"/>
  <c r="AM25" i="1"/>
  <c r="AN25" i="1" s="1"/>
  <c r="AO25" i="1" s="1"/>
  <c r="AM17" i="1"/>
  <c r="AN17" i="1" s="1"/>
  <c r="AO17" i="1" s="1"/>
  <c r="AM20" i="1"/>
  <c r="AN20" i="1" s="1"/>
  <c r="AO20" i="1" s="1"/>
  <c r="AM30" i="1"/>
  <c r="AN30" i="1" s="1"/>
  <c r="AO30" i="1" s="1"/>
  <c r="AM12" i="1"/>
  <c r="AN12" i="1" s="1"/>
  <c r="AO12" i="1" s="1"/>
  <c r="G63" i="1"/>
  <c r="H63" i="1" s="1"/>
  <c r="F63" i="1"/>
  <c r="E64" i="1"/>
  <c r="AP35" i="1" l="1"/>
  <c r="AP152" i="1"/>
  <c r="G64" i="1"/>
  <c r="H64" i="1" s="1"/>
  <c r="F64" i="1"/>
  <c r="E65" i="1"/>
  <c r="G65" i="1" l="1"/>
  <c r="H65" i="1" s="1"/>
  <c r="F65" i="1"/>
  <c r="E66" i="1"/>
  <c r="AO4" i="1"/>
  <c r="AQ4" i="1" s="1"/>
  <c r="AQ151" i="1" l="1"/>
  <c r="AR151" i="1" s="1"/>
  <c r="AS151" i="1" s="1"/>
  <c r="AQ148" i="1"/>
  <c r="AR148" i="1" s="1"/>
  <c r="AS148" i="1" s="1"/>
  <c r="AQ144" i="1"/>
  <c r="AR144" i="1" s="1"/>
  <c r="AS144" i="1" s="1"/>
  <c r="AQ152" i="1"/>
  <c r="AR152" i="1" s="1"/>
  <c r="AS152" i="1" s="1"/>
  <c r="AQ149" i="1"/>
  <c r="AR149" i="1" s="1"/>
  <c r="AS149" i="1" s="1"/>
  <c r="AQ140" i="1"/>
  <c r="AR140" i="1" s="1"/>
  <c r="AS140" i="1" s="1"/>
  <c r="AQ139" i="1"/>
  <c r="AR139" i="1" s="1"/>
  <c r="AS139" i="1" s="1"/>
  <c r="AQ141" i="1"/>
  <c r="AR141" i="1" s="1"/>
  <c r="AS141" i="1" s="1"/>
  <c r="AQ130" i="1"/>
  <c r="AR130" i="1" s="1"/>
  <c r="AS130" i="1" s="1"/>
  <c r="AQ124" i="1"/>
  <c r="AR124" i="1" s="1"/>
  <c r="AS124" i="1" s="1"/>
  <c r="AQ138" i="1"/>
  <c r="AR138" i="1" s="1"/>
  <c r="AS138" i="1" s="1"/>
  <c r="AQ136" i="1"/>
  <c r="AR136" i="1" s="1"/>
  <c r="AS136" i="1" s="1"/>
  <c r="AQ142" i="1"/>
  <c r="AR142" i="1" s="1"/>
  <c r="AS142" i="1" s="1"/>
  <c r="AQ132" i="1"/>
  <c r="AR132" i="1" s="1"/>
  <c r="AS132" i="1" s="1"/>
  <c r="AQ146" i="1"/>
  <c r="AR146" i="1" s="1"/>
  <c r="AS146" i="1" s="1"/>
  <c r="AQ145" i="1"/>
  <c r="AR145" i="1" s="1"/>
  <c r="AS145" i="1" s="1"/>
  <c r="AQ127" i="1"/>
  <c r="AR127" i="1" s="1"/>
  <c r="AS127" i="1" s="1"/>
  <c r="AQ137" i="1"/>
  <c r="AR137" i="1" s="1"/>
  <c r="AS137" i="1" s="1"/>
  <c r="AQ134" i="1"/>
  <c r="AR134" i="1" s="1"/>
  <c r="AS134" i="1" s="1"/>
  <c r="AQ135" i="1"/>
  <c r="AR135" i="1" s="1"/>
  <c r="AS135" i="1" s="1"/>
  <c r="AQ118" i="1"/>
  <c r="AR118" i="1" s="1"/>
  <c r="AS118" i="1" s="1"/>
  <c r="AQ147" i="1"/>
  <c r="AR147" i="1" s="1"/>
  <c r="AS147" i="1" s="1"/>
  <c r="AQ133" i="1"/>
  <c r="AR133" i="1" s="1"/>
  <c r="AS133" i="1" s="1"/>
  <c r="AQ128" i="1"/>
  <c r="AR128" i="1" s="1"/>
  <c r="AS128" i="1" s="1"/>
  <c r="AQ120" i="1"/>
  <c r="AR120" i="1" s="1"/>
  <c r="AS120" i="1" s="1"/>
  <c r="AQ150" i="1"/>
  <c r="AR150" i="1" s="1"/>
  <c r="AS150" i="1" s="1"/>
  <c r="AQ117" i="1"/>
  <c r="AR117" i="1" s="1"/>
  <c r="AS117" i="1" s="1"/>
  <c r="AQ143" i="1"/>
  <c r="AR143" i="1" s="1"/>
  <c r="AS143" i="1" s="1"/>
  <c r="AQ119" i="1"/>
  <c r="AR119" i="1" s="1"/>
  <c r="AS119" i="1" s="1"/>
  <c r="AQ129" i="1"/>
  <c r="AR129" i="1" s="1"/>
  <c r="AS129" i="1" s="1"/>
  <c r="AQ112" i="1"/>
  <c r="AR112" i="1" s="1"/>
  <c r="AS112" i="1" s="1"/>
  <c r="AQ125" i="1"/>
  <c r="AR125" i="1" s="1"/>
  <c r="AS125" i="1" s="1"/>
  <c r="AQ131" i="1"/>
  <c r="AR131" i="1" s="1"/>
  <c r="AS131" i="1" s="1"/>
  <c r="AQ114" i="1"/>
  <c r="AR114" i="1" s="1"/>
  <c r="AS114" i="1" s="1"/>
  <c r="AQ115" i="1"/>
  <c r="AR115" i="1" s="1"/>
  <c r="AS115" i="1" s="1"/>
  <c r="AQ104" i="1"/>
  <c r="AR104" i="1" s="1"/>
  <c r="AS104" i="1" s="1"/>
  <c r="AQ123" i="1"/>
  <c r="AR123" i="1" s="1"/>
  <c r="AS123" i="1" s="1"/>
  <c r="AQ111" i="1"/>
  <c r="AR111" i="1" s="1"/>
  <c r="AS111" i="1" s="1"/>
  <c r="AQ113" i="1"/>
  <c r="AR113" i="1" s="1"/>
  <c r="AS113" i="1" s="1"/>
  <c r="AQ110" i="1"/>
  <c r="AR110" i="1" s="1"/>
  <c r="AS110" i="1" s="1"/>
  <c r="AQ126" i="1"/>
  <c r="AR126" i="1" s="1"/>
  <c r="AS126" i="1" s="1"/>
  <c r="AQ109" i="1"/>
  <c r="AR109" i="1" s="1"/>
  <c r="AS109" i="1" s="1"/>
  <c r="AQ105" i="1"/>
  <c r="AR105" i="1" s="1"/>
  <c r="AS105" i="1" s="1"/>
  <c r="AQ108" i="1"/>
  <c r="AR108" i="1" s="1"/>
  <c r="AS108" i="1" s="1"/>
  <c r="AQ107" i="1"/>
  <c r="AR107" i="1" s="1"/>
  <c r="AS107" i="1" s="1"/>
  <c r="AQ103" i="1"/>
  <c r="AR103" i="1" s="1"/>
  <c r="AS103" i="1" s="1"/>
  <c r="AQ121" i="1"/>
  <c r="AR121" i="1" s="1"/>
  <c r="AS121" i="1" s="1"/>
  <c r="AQ101" i="1"/>
  <c r="AR101" i="1" s="1"/>
  <c r="AS101" i="1" s="1"/>
  <c r="AQ98" i="1"/>
  <c r="AR98" i="1" s="1"/>
  <c r="AS98" i="1" s="1"/>
  <c r="AQ96" i="1"/>
  <c r="AR96" i="1" s="1"/>
  <c r="AS96" i="1" s="1"/>
  <c r="AQ91" i="1"/>
  <c r="AR91" i="1" s="1"/>
  <c r="AS91" i="1" s="1"/>
  <c r="AQ90" i="1"/>
  <c r="AR90" i="1" s="1"/>
  <c r="AS90" i="1" s="1"/>
  <c r="AQ93" i="1"/>
  <c r="AR93" i="1" s="1"/>
  <c r="AS93" i="1" s="1"/>
  <c r="AQ86" i="1"/>
  <c r="AR86" i="1" s="1"/>
  <c r="AS86" i="1" s="1"/>
  <c r="AQ99" i="1"/>
  <c r="AR99" i="1" s="1"/>
  <c r="AS99" i="1" s="1"/>
  <c r="AQ89" i="1"/>
  <c r="AR89" i="1" s="1"/>
  <c r="AS89" i="1" s="1"/>
  <c r="AQ87" i="1"/>
  <c r="AR87" i="1" s="1"/>
  <c r="AS87" i="1" s="1"/>
  <c r="AQ95" i="1"/>
  <c r="AR95" i="1" s="1"/>
  <c r="AS95" i="1" s="1"/>
  <c r="AQ88" i="1"/>
  <c r="AR88" i="1" s="1"/>
  <c r="AS88" i="1" s="1"/>
  <c r="AQ106" i="1"/>
  <c r="AR106" i="1" s="1"/>
  <c r="AS106" i="1" s="1"/>
  <c r="AQ85" i="1"/>
  <c r="AR85" i="1" s="1"/>
  <c r="AS85" i="1" s="1"/>
  <c r="AQ80" i="1"/>
  <c r="AR80" i="1" s="1"/>
  <c r="AS80" i="1" s="1"/>
  <c r="AQ102" i="1"/>
  <c r="AR102" i="1" s="1"/>
  <c r="AS102" i="1" s="1"/>
  <c r="AQ75" i="1"/>
  <c r="AR75" i="1" s="1"/>
  <c r="AS75" i="1" s="1"/>
  <c r="AQ83" i="1"/>
  <c r="AR83" i="1" s="1"/>
  <c r="AS83" i="1" s="1"/>
  <c r="AQ82" i="1"/>
  <c r="AR82" i="1" s="1"/>
  <c r="AS82" i="1" s="1"/>
  <c r="AQ122" i="1"/>
  <c r="AR122" i="1" s="1"/>
  <c r="AS122" i="1" s="1"/>
  <c r="AQ92" i="1"/>
  <c r="AR92" i="1" s="1"/>
  <c r="AS92" i="1" s="1"/>
  <c r="AQ78" i="1"/>
  <c r="AR78" i="1" s="1"/>
  <c r="AS78" i="1" s="1"/>
  <c r="AQ76" i="1"/>
  <c r="AR76" i="1" s="1"/>
  <c r="AS76" i="1" s="1"/>
  <c r="AQ97" i="1"/>
  <c r="AR97" i="1" s="1"/>
  <c r="AS97" i="1" s="1"/>
  <c r="AQ116" i="1"/>
  <c r="AR116" i="1" s="1"/>
  <c r="AS116" i="1" s="1"/>
  <c r="AQ81" i="1"/>
  <c r="AR81" i="1" s="1"/>
  <c r="AS81" i="1" s="1"/>
  <c r="AQ70" i="1"/>
  <c r="AR70" i="1" s="1"/>
  <c r="AS70" i="1" s="1"/>
  <c r="AQ94" i="1"/>
  <c r="AR94" i="1" s="1"/>
  <c r="AS94" i="1" s="1"/>
  <c r="AQ84" i="1"/>
  <c r="AR84" i="1" s="1"/>
  <c r="AS84" i="1" s="1"/>
  <c r="AQ69" i="1"/>
  <c r="AR69" i="1" s="1"/>
  <c r="AS69" i="1" s="1"/>
  <c r="AQ77" i="1"/>
  <c r="AR77" i="1" s="1"/>
  <c r="AS77" i="1" s="1"/>
  <c r="AQ79" i="1"/>
  <c r="AR79" i="1" s="1"/>
  <c r="AS79" i="1" s="1"/>
  <c r="AQ68" i="1"/>
  <c r="AR68" i="1" s="1"/>
  <c r="AS68" i="1" s="1"/>
  <c r="AQ64" i="1"/>
  <c r="AR64" i="1" s="1"/>
  <c r="AS64" i="1" s="1"/>
  <c r="AQ63" i="1"/>
  <c r="AR63" i="1" s="1"/>
  <c r="AS63" i="1" s="1"/>
  <c r="AQ62" i="1"/>
  <c r="AR62" i="1" s="1"/>
  <c r="AS62" i="1" s="1"/>
  <c r="AQ61" i="1"/>
  <c r="AR61" i="1" s="1"/>
  <c r="AS61" i="1" s="1"/>
  <c r="AQ60" i="1"/>
  <c r="AR60" i="1" s="1"/>
  <c r="AS60" i="1" s="1"/>
  <c r="AQ72" i="1"/>
  <c r="AR72" i="1" s="1"/>
  <c r="AS72" i="1" s="1"/>
  <c r="AQ71" i="1"/>
  <c r="AR71" i="1" s="1"/>
  <c r="AS71" i="1" s="1"/>
  <c r="AQ35" i="1"/>
  <c r="AR35" i="1" s="1"/>
  <c r="AS35" i="1" s="1"/>
  <c r="AQ32" i="1"/>
  <c r="AR32" i="1" s="1"/>
  <c r="AS32" i="1" s="1"/>
  <c r="AQ56" i="1"/>
  <c r="AR56" i="1" s="1"/>
  <c r="AS56" i="1" s="1"/>
  <c r="AQ59" i="1"/>
  <c r="AR59" i="1" s="1"/>
  <c r="AS59" i="1" s="1"/>
  <c r="AQ66" i="1"/>
  <c r="AR66" i="1" s="1"/>
  <c r="AS66" i="1" s="1"/>
  <c r="AQ57" i="1"/>
  <c r="AR57" i="1" s="1"/>
  <c r="AS57" i="1" s="1"/>
  <c r="AQ67" i="1"/>
  <c r="AR67" i="1" s="1"/>
  <c r="AS67" i="1" s="1"/>
  <c r="AQ55" i="1"/>
  <c r="AR55" i="1" s="1"/>
  <c r="AS55" i="1" s="1"/>
  <c r="AQ54" i="1"/>
  <c r="AR54" i="1" s="1"/>
  <c r="AS54" i="1" s="1"/>
  <c r="AQ53" i="1"/>
  <c r="AR53" i="1" s="1"/>
  <c r="AS53" i="1" s="1"/>
  <c r="AQ52" i="1"/>
  <c r="AR52" i="1" s="1"/>
  <c r="AS52" i="1" s="1"/>
  <c r="AQ51" i="1"/>
  <c r="AR51" i="1" s="1"/>
  <c r="AS51" i="1" s="1"/>
  <c r="AQ50" i="1"/>
  <c r="AR50" i="1" s="1"/>
  <c r="AS50" i="1" s="1"/>
  <c r="AQ49" i="1"/>
  <c r="AR49" i="1" s="1"/>
  <c r="AS49" i="1" s="1"/>
  <c r="AQ48" i="1"/>
  <c r="AR48" i="1" s="1"/>
  <c r="AS48" i="1" s="1"/>
  <c r="AQ47" i="1"/>
  <c r="AR47" i="1" s="1"/>
  <c r="AS47" i="1" s="1"/>
  <c r="AQ46" i="1"/>
  <c r="AR46" i="1" s="1"/>
  <c r="AS46" i="1" s="1"/>
  <c r="AQ45" i="1"/>
  <c r="AR45" i="1" s="1"/>
  <c r="AS45" i="1" s="1"/>
  <c r="AQ44" i="1"/>
  <c r="AR44" i="1" s="1"/>
  <c r="AS44" i="1" s="1"/>
  <c r="AQ43" i="1"/>
  <c r="AR43" i="1" s="1"/>
  <c r="AS43" i="1" s="1"/>
  <c r="AQ42" i="1"/>
  <c r="AR42" i="1" s="1"/>
  <c r="AS42" i="1" s="1"/>
  <c r="AQ41" i="1"/>
  <c r="AR41" i="1" s="1"/>
  <c r="AS41" i="1" s="1"/>
  <c r="AQ40" i="1"/>
  <c r="AR40" i="1" s="1"/>
  <c r="AS40" i="1" s="1"/>
  <c r="AQ39" i="1"/>
  <c r="AR39" i="1" s="1"/>
  <c r="AS39" i="1" s="1"/>
  <c r="AQ38" i="1"/>
  <c r="AR38" i="1" s="1"/>
  <c r="AS38" i="1" s="1"/>
  <c r="AQ37" i="1"/>
  <c r="AR37" i="1" s="1"/>
  <c r="AS37" i="1" s="1"/>
  <c r="AQ100" i="1"/>
  <c r="AR100" i="1" s="1"/>
  <c r="AS100" i="1" s="1"/>
  <c r="AQ73" i="1"/>
  <c r="AR73" i="1" s="1"/>
  <c r="AS73" i="1" s="1"/>
  <c r="AQ58" i="1"/>
  <c r="AR58" i="1" s="1"/>
  <c r="AS58" i="1" s="1"/>
  <c r="AQ21" i="1"/>
  <c r="AR21" i="1" s="1"/>
  <c r="AS21" i="1" s="1"/>
  <c r="AQ29" i="1"/>
  <c r="AR29" i="1" s="1"/>
  <c r="AS29" i="1" s="1"/>
  <c r="AQ23" i="1"/>
  <c r="AR23" i="1" s="1"/>
  <c r="AS23" i="1" s="1"/>
  <c r="AQ16" i="1"/>
  <c r="AR16" i="1" s="1"/>
  <c r="AS16" i="1" s="1"/>
  <c r="AQ30" i="1"/>
  <c r="AR30" i="1" s="1"/>
  <c r="AS30" i="1" s="1"/>
  <c r="AQ24" i="1"/>
  <c r="AR24" i="1" s="1"/>
  <c r="AS24" i="1" s="1"/>
  <c r="AQ17" i="1"/>
  <c r="AR17" i="1" s="1"/>
  <c r="AS17" i="1" s="1"/>
  <c r="AQ18" i="1"/>
  <c r="AR18" i="1" s="1"/>
  <c r="AS18" i="1" s="1"/>
  <c r="AQ74" i="1"/>
  <c r="AR74" i="1" s="1"/>
  <c r="AS74" i="1" s="1"/>
  <c r="AQ26" i="1"/>
  <c r="AR26" i="1" s="1"/>
  <c r="AS26" i="1" s="1"/>
  <c r="AQ9" i="1"/>
  <c r="AR9" i="1" s="1"/>
  <c r="AS9" i="1" s="1"/>
  <c r="AQ28" i="1"/>
  <c r="AR28" i="1" s="1"/>
  <c r="AS28" i="1" s="1"/>
  <c r="AQ65" i="1"/>
  <c r="AR65" i="1" s="1"/>
  <c r="AS65" i="1" s="1"/>
  <c r="AQ15" i="1"/>
  <c r="AR15" i="1" s="1"/>
  <c r="AS15" i="1" s="1"/>
  <c r="AQ12" i="1"/>
  <c r="AR12" i="1" s="1"/>
  <c r="AS12" i="1" s="1"/>
  <c r="AQ6" i="1"/>
  <c r="AR6" i="1" s="1"/>
  <c r="AS6" i="1" s="1"/>
  <c r="AQ25" i="1"/>
  <c r="AR25" i="1" s="1"/>
  <c r="AS25" i="1" s="1"/>
  <c r="AQ13" i="1"/>
  <c r="AR13" i="1" s="1"/>
  <c r="AS13" i="1" s="1"/>
  <c r="AQ10" i="1"/>
  <c r="AR10" i="1" s="1"/>
  <c r="AS10" i="1" s="1"/>
  <c r="AQ34" i="1"/>
  <c r="AR34" i="1" s="1"/>
  <c r="AS34" i="1" s="1"/>
  <c r="AQ14" i="1"/>
  <c r="AR14" i="1" s="1"/>
  <c r="AS14" i="1" s="1"/>
  <c r="AQ7" i="1"/>
  <c r="AR7" i="1" s="1"/>
  <c r="AS7" i="1" s="1"/>
  <c r="AQ27" i="1"/>
  <c r="AR27" i="1" s="1"/>
  <c r="AS27" i="1" s="1"/>
  <c r="AQ8" i="1"/>
  <c r="AR8" i="1" s="1"/>
  <c r="AS8" i="1" s="1"/>
  <c r="AQ33" i="1"/>
  <c r="AR33" i="1" s="1"/>
  <c r="AS33" i="1" s="1"/>
  <c r="AQ31" i="1"/>
  <c r="AR31" i="1" s="1"/>
  <c r="AS31" i="1" s="1"/>
  <c r="AQ22" i="1"/>
  <c r="AR22" i="1" s="1"/>
  <c r="AS22" i="1" s="1"/>
  <c r="AQ11" i="1"/>
  <c r="AR11" i="1" s="1"/>
  <c r="AS11" i="1" s="1"/>
  <c r="AQ19" i="1"/>
  <c r="AR19" i="1" s="1"/>
  <c r="AS19" i="1" s="1"/>
  <c r="AQ20" i="1"/>
  <c r="AR20" i="1" s="1"/>
  <c r="AS20" i="1" s="1"/>
  <c r="E67" i="1"/>
  <c r="F66" i="1"/>
  <c r="G66" i="1"/>
  <c r="H66" i="1" s="1"/>
  <c r="AT152" i="1" l="1"/>
  <c r="E68" i="1"/>
  <c r="G67" i="1"/>
  <c r="H67" i="1" s="1"/>
  <c r="F67" i="1"/>
  <c r="AT35" i="1"/>
  <c r="AS4" i="1" s="1"/>
  <c r="AU4" i="1" s="1"/>
  <c r="AU149" i="1" l="1"/>
  <c r="AV149" i="1" s="1"/>
  <c r="AW149" i="1" s="1"/>
  <c r="AU146" i="1"/>
  <c r="AV146" i="1" s="1"/>
  <c r="AW146" i="1" s="1"/>
  <c r="AU143" i="1"/>
  <c r="AV143" i="1" s="1"/>
  <c r="AW143" i="1" s="1"/>
  <c r="AU140" i="1"/>
  <c r="AV140" i="1" s="1"/>
  <c r="AW140" i="1" s="1"/>
  <c r="AU137" i="1"/>
  <c r="AV137" i="1" s="1"/>
  <c r="AW137" i="1" s="1"/>
  <c r="AU150" i="1"/>
  <c r="AV150" i="1" s="1"/>
  <c r="AW150" i="1" s="1"/>
  <c r="AU136" i="1"/>
  <c r="AV136" i="1" s="1"/>
  <c r="AW136" i="1" s="1"/>
  <c r="AU134" i="1"/>
  <c r="AV134" i="1" s="1"/>
  <c r="AW134" i="1" s="1"/>
  <c r="AU151" i="1"/>
  <c r="AV151" i="1" s="1"/>
  <c r="AW151" i="1" s="1"/>
  <c r="AU139" i="1"/>
  <c r="AV139" i="1" s="1"/>
  <c r="AW139" i="1" s="1"/>
  <c r="AU142" i="1"/>
  <c r="AV142" i="1" s="1"/>
  <c r="AW142" i="1" s="1"/>
  <c r="AU145" i="1"/>
  <c r="AV145" i="1" s="1"/>
  <c r="AW145" i="1" s="1"/>
  <c r="AU147" i="1"/>
  <c r="AV147" i="1" s="1"/>
  <c r="AW147" i="1" s="1"/>
  <c r="AU148" i="1"/>
  <c r="AV148" i="1" s="1"/>
  <c r="AW148" i="1" s="1"/>
  <c r="AU131" i="1"/>
  <c r="AV131" i="1" s="1"/>
  <c r="AW131" i="1" s="1"/>
  <c r="AU125" i="1"/>
  <c r="AV125" i="1" s="1"/>
  <c r="AW125" i="1" s="1"/>
  <c r="AU138" i="1"/>
  <c r="AV138" i="1" s="1"/>
  <c r="AW138" i="1" s="1"/>
  <c r="AU132" i="1"/>
  <c r="AV132" i="1" s="1"/>
  <c r="AW132" i="1" s="1"/>
  <c r="AU126" i="1"/>
  <c r="AV126" i="1" s="1"/>
  <c r="AW126" i="1" s="1"/>
  <c r="AU141" i="1"/>
  <c r="AV141" i="1" s="1"/>
  <c r="AW141" i="1" s="1"/>
  <c r="AU152" i="1"/>
  <c r="AV152" i="1" s="1"/>
  <c r="AW152" i="1" s="1"/>
  <c r="AU144" i="1"/>
  <c r="AV144" i="1" s="1"/>
  <c r="AW144" i="1" s="1"/>
  <c r="AU135" i="1"/>
  <c r="AV135" i="1" s="1"/>
  <c r="AW135" i="1" s="1"/>
  <c r="AU133" i="1"/>
  <c r="AV133" i="1" s="1"/>
  <c r="AW133" i="1" s="1"/>
  <c r="AU121" i="1"/>
  <c r="AV121" i="1" s="1"/>
  <c r="AW121" i="1" s="1"/>
  <c r="AU115" i="1"/>
  <c r="AV115" i="1" s="1"/>
  <c r="AW115" i="1" s="1"/>
  <c r="AU114" i="1"/>
  <c r="AV114" i="1" s="1"/>
  <c r="AW114" i="1" s="1"/>
  <c r="AU113" i="1"/>
  <c r="AV113" i="1" s="1"/>
  <c r="AW113" i="1" s="1"/>
  <c r="AU127" i="1"/>
  <c r="AV127" i="1" s="1"/>
  <c r="AW127" i="1" s="1"/>
  <c r="AU130" i="1"/>
  <c r="AV130" i="1" s="1"/>
  <c r="AW130" i="1" s="1"/>
  <c r="AU116" i="1"/>
  <c r="AV116" i="1" s="1"/>
  <c r="AW116" i="1" s="1"/>
  <c r="AU117" i="1"/>
  <c r="AV117" i="1" s="1"/>
  <c r="AW117" i="1" s="1"/>
  <c r="AU122" i="1"/>
  <c r="AV122" i="1" s="1"/>
  <c r="AW122" i="1" s="1"/>
  <c r="AU129" i="1"/>
  <c r="AV129" i="1" s="1"/>
  <c r="AW129" i="1" s="1"/>
  <c r="AU123" i="1"/>
  <c r="AV123" i="1" s="1"/>
  <c r="AW123" i="1" s="1"/>
  <c r="AU128" i="1"/>
  <c r="AV128" i="1" s="1"/>
  <c r="AW128" i="1" s="1"/>
  <c r="AU120" i="1"/>
  <c r="AV120" i="1" s="1"/>
  <c r="AW120" i="1" s="1"/>
  <c r="AU119" i="1"/>
  <c r="AV119" i="1" s="1"/>
  <c r="AW119" i="1" s="1"/>
  <c r="AU118" i="1"/>
  <c r="AV118" i="1" s="1"/>
  <c r="AW118" i="1" s="1"/>
  <c r="AU111" i="1"/>
  <c r="AV111" i="1" s="1"/>
  <c r="AW111" i="1" s="1"/>
  <c r="AU110" i="1"/>
  <c r="AV110" i="1" s="1"/>
  <c r="AW110" i="1" s="1"/>
  <c r="AU109" i="1"/>
  <c r="AV109" i="1" s="1"/>
  <c r="AW109" i="1" s="1"/>
  <c r="AU108" i="1"/>
  <c r="AV108" i="1" s="1"/>
  <c r="AW108" i="1" s="1"/>
  <c r="AU112" i="1"/>
  <c r="AV112" i="1" s="1"/>
  <c r="AW112" i="1" s="1"/>
  <c r="AU105" i="1"/>
  <c r="AV105" i="1" s="1"/>
  <c r="AW105" i="1" s="1"/>
  <c r="AU107" i="1"/>
  <c r="AV107" i="1" s="1"/>
  <c r="AW107" i="1" s="1"/>
  <c r="AU103" i="1"/>
  <c r="AV103" i="1" s="1"/>
  <c r="AW103" i="1" s="1"/>
  <c r="AU124" i="1"/>
  <c r="AV124" i="1" s="1"/>
  <c r="AW124" i="1" s="1"/>
  <c r="AU106" i="1"/>
  <c r="AV106" i="1" s="1"/>
  <c r="AW106" i="1" s="1"/>
  <c r="AU101" i="1"/>
  <c r="AV101" i="1" s="1"/>
  <c r="AW101" i="1" s="1"/>
  <c r="AU100" i="1"/>
  <c r="AV100" i="1" s="1"/>
  <c r="AW100" i="1" s="1"/>
  <c r="AU99" i="1"/>
  <c r="AV99" i="1" s="1"/>
  <c r="AW99" i="1" s="1"/>
  <c r="AU98" i="1"/>
  <c r="AV98" i="1" s="1"/>
  <c r="AW98" i="1" s="1"/>
  <c r="AU104" i="1"/>
  <c r="AV104" i="1" s="1"/>
  <c r="AW104" i="1" s="1"/>
  <c r="AU94" i="1"/>
  <c r="AV94" i="1" s="1"/>
  <c r="AW94" i="1" s="1"/>
  <c r="AU102" i="1"/>
  <c r="AV102" i="1" s="1"/>
  <c r="AW102" i="1" s="1"/>
  <c r="AU88" i="1"/>
  <c r="AV88" i="1" s="1"/>
  <c r="AW88" i="1" s="1"/>
  <c r="AU84" i="1"/>
  <c r="AV84" i="1" s="1"/>
  <c r="AW84" i="1" s="1"/>
  <c r="AU83" i="1"/>
  <c r="AV83" i="1" s="1"/>
  <c r="AW83" i="1" s="1"/>
  <c r="AU82" i="1"/>
  <c r="AV82" i="1" s="1"/>
  <c r="AW82" i="1" s="1"/>
  <c r="AU97" i="1"/>
  <c r="AV97" i="1" s="1"/>
  <c r="AW97" i="1" s="1"/>
  <c r="AU92" i="1"/>
  <c r="AV92" i="1" s="1"/>
  <c r="AW92" i="1" s="1"/>
  <c r="AU86" i="1"/>
  <c r="AV86" i="1" s="1"/>
  <c r="AW86" i="1" s="1"/>
  <c r="AU81" i="1"/>
  <c r="AV81" i="1" s="1"/>
  <c r="AW81" i="1" s="1"/>
  <c r="AU93" i="1"/>
  <c r="AV93" i="1" s="1"/>
  <c r="AW93" i="1" s="1"/>
  <c r="AU87" i="1"/>
  <c r="AV87" i="1" s="1"/>
  <c r="AW87" i="1" s="1"/>
  <c r="AU89" i="1"/>
  <c r="AV89" i="1" s="1"/>
  <c r="AW89" i="1" s="1"/>
  <c r="AU78" i="1"/>
  <c r="AV78" i="1" s="1"/>
  <c r="AW78" i="1" s="1"/>
  <c r="AU76" i="1"/>
  <c r="AV76" i="1" s="1"/>
  <c r="AW76" i="1" s="1"/>
  <c r="AU80" i="1"/>
  <c r="AV80" i="1" s="1"/>
  <c r="AW80" i="1" s="1"/>
  <c r="AU96" i="1"/>
  <c r="AV96" i="1" s="1"/>
  <c r="AW96" i="1" s="1"/>
  <c r="AU85" i="1"/>
  <c r="AV85" i="1" s="1"/>
  <c r="AW85" i="1" s="1"/>
  <c r="AU79" i="1"/>
  <c r="AV79" i="1" s="1"/>
  <c r="AW79" i="1" s="1"/>
  <c r="AU71" i="1"/>
  <c r="AV71" i="1" s="1"/>
  <c r="AW71" i="1" s="1"/>
  <c r="AU64" i="1"/>
  <c r="AV64" i="1" s="1"/>
  <c r="AW64" i="1" s="1"/>
  <c r="AU63" i="1"/>
  <c r="AV63" i="1" s="1"/>
  <c r="AW63" i="1" s="1"/>
  <c r="AU62" i="1"/>
  <c r="AV62" i="1" s="1"/>
  <c r="AW62" i="1" s="1"/>
  <c r="AU61" i="1"/>
  <c r="AV61" i="1" s="1"/>
  <c r="AW61" i="1" s="1"/>
  <c r="AU60" i="1"/>
  <c r="AV60" i="1" s="1"/>
  <c r="AW60" i="1" s="1"/>
  <c r="AU59" i="1"/>
  <c r="AV59" i="1" s="1"/>
  <c r="AW59" i="1" s="1"/>
  <c r="AU68" i="1"/>
  <c r="AV68" i="1" s="1"/>
  <c r="AW68" i="1" s="1"/>
  <c r="AU72" i="1"/>
  <c r="AV72" i="1" s="1"/>
  <c r="AW72" i="1" s="1"/>
  <c r="AU67" i="1"/>
  <c r="AV67" i="1" s="1"/>
  <c r="AW67" i="1" s="1"/>
  <c r="AU65" i="1"/>
  <c r="AV65" i="1" s="1"/>
  <c r="AW65" i="1" s="1"/>
  <c r="AU75" i="1"/>
  <c r="AV75" i="1" s="1"/>
  <c r="AW75" i="1" s="1"/>
  <c r="AU57" i="1"/>
  <c r="AV57" i="1" s="1"/>
  <c r="AW57" i="1" s="1"/>
  <c r="AU77" i="1"/>
  <c r="AV77" i="1" s="1"/>
  <c r="AW77" i="1" s="1"/>
  <c r="AU55" i="1"/>
  <c r="AV55" i="1" s="1"/>
  <c r="AW55" i="1" s="1"/>
  <c r="AU54" i="1"/>
  <c r="AV54" i="1" s="1"/>
  <c r="AW54" i="1" s="1"/>
  <c r="AU53" i="1"/>
  <c r="AV53" i="1" s="1"/>
  <c r="AW53" i="1" s="1"/>
  <c r="AU52" i="1"/>
  <c r="AV52" i="1" s="1"/>
  <c r="AW52" i="1" s="1"/>
  <c r="AU51" i="1"/>
  <c r="AV51" i="1" s="1"/>
  <c r="AW51" i="1" s="1"/>
  <c r="AU50" i="1"/>
  <c r="AV50" i="1" s="1"/>
  <c r="AW50" i="1" s="1"/>
  <c r="AU49" i="1"/>
  <c r="AV49" i="1" s="1"/>
  <c r="AW49" i="1" s="1"/>
  <c r="AU48" i="1"/>
  <c r="AV48" i="1" s="1"/>
  <c r="AW48" i="1" s="1"/>
  <c r="AU47" i="1"/>
  <c r="AV47" i="1" s="1"/>
  <c r="AW47" i="1" s="1"/>
  <c r="AU46" i="1"/>
  <c r="AV46" i="1" s="1"/>
  <c r="AW46" i="1" s="1"/>
  <c r="AU45" i="1"/>
  <c r="AV45" i="1" s="1"/>
  <c r="AW45" i="1" s="1"/>
  <c r="AU44" i="1"/>
  <c r="AV44" i="1" s="1"/>
  <c r="AW44" i="1" s="1"/>
  <c r="AU43" i="1"/>
  <c r="AV43" i="1" s="1"/>
  <c r="AW43" i="1" s="1"/>
  <c r="AU42" i="1"/>
  <c r="AV42" i="1" s="1"/>
  <c r="AW42" i="1" s="1"/>
  <c r="AU41" i="1"/>
  <c r="AV41" i="1" s="1"/>
  <c r="AW41" i="1" s="1"/>
  <c r="AU40" i="1"/>
  <c r="AV40" i="1" s="1"/>
  <c r="AW40" i="1" s="1"/>
  <c r="AU39" i="1"/>
  <c r="AV39" i="1" s="1"/>
  <c r="AW39" i="1" s="1"/>
  <c r="AU70" i="1"/>
  <c r="AV70" i="1" s="1"/>
  <c r="AW70" i="1" s="1"/>
  <c r="AU73" i="1"/>
  <c r="AV73" i="1" s="1"/>
  <c r="AW73" i="1" s="1"/>
  <c r="AU58" i="1"/>
  <c r="AV58" i="1" s="1"/>
  <c r="AW58" i="1" s="1"/>
  <c r="AU35" i="1"/>
  <c r="AV35" i="1" s="1"/>
  <c r="AW35" i="1" s="1"/>
  <c r="AU74" i="1"/>
  <c r="AV74" i="1" s="1"/>
  <c r="AW74" i="1" s="1"/>
  <c r="AU29" i="1"/>
  <c r="AV29" i="1" s="1"/>
  <c r="AW29" i="1" s="1"/>
  <c r="AU95" i="1"/>
  <c r="AV95" i="1" s="1"/>
  <c r="AW95" i="1" s="1"/>
  <c r="AU56" i="1"/>
  <c r="AV56" i="1" s="1"/>
  <c r="AW56" i="1" s="1"/>
  <c r="AU37" i="1"/>
  <c r="AV37" i="1" s="1"/>
  <c r="AW37" i="1" s="1"/>
  <c r="AU18" i="1"/>
  <c r="AV18" i="1" s="1"/>
  <c r="AW18" i="1" s="1"/>
  <c r="AU69" i="1"/>
  <c r="AV69" i="1" s="1"/>
  <c r="AW69" i="1" s="1"/>
  <c r="AU34" i="1"/>
  <c r="AV34" i="1" s="1"/>
  <c r="AW34" i="1" s="1"/>
  <c r="AU31" i="1"/>
  <c r="AV31" i="1" s="1"/>
  <c r="AW31" i="1" s="1"/>
  <c r="AU25" i="1"/>
  <c r="AV25" i="1" s="1"/>
  <c r="AW25" i="1" s="1"/>
  <c r="AU91" i="1"/>
  <c r="AV91" i="1" s="1"/>
  <c r="AW91" i="1" s="1"/>
  <c r="AU33" i="1"/>
  <c r="AV33" i="1" s="1"/>
  <c r="AW33" i="1" s="1"/>
  <c r="AU19" i="1"/>
  <c r="AV19" i="1" s="1"/>
  <c r="AW19" i="1" s="1"/>
  <c r="AU90" i="1"/>
  <c r="AV90" i="1" s="1"/>
  <c r="AW90" i="1" s="1"/>
  <c r="AU26" i="1"/>
  <c r="AV26" i="1" s="1"/>
  <c r="AW26" i="1" s="1"/>
  <c r="AU38" i="1"/>
  <c r="AV38" i="1" s="1"/>
  <c r="AW38" i="1" s="1"/>
  <c r="AU21" i="1"/>
  <c r="AV21" i="1" s="1"/>
  <c r="AW21" i="1" s="1"/>
  <c r="AU28" i="1"/>
  <c r="AV28" i="1" s="1"/>
  <c r="AW28" i="1" s="1"/>
  <c r="AU12" i="1"/>
  <c r="AV12" i="1" s="1"/>
  <c r="AW12" i="1" s="1"/>
  <c r="AU6" i="1"/>
  <c r="AV6" i="1" s="1"/>
  <c r="AW6" i="1" s="1"/>
  <c r="AU66" i="1"/>
  <c r="AV66" i="1" s="1"/>
  <c r="AW66" i="1" s="1"/>
  <c r="AU32" i="1"/>
  <c r="AV32" i="1" s="1"/>
  <c r="AW32" i="1" s="1"/>
  <c r="AU15" i="1"/>
  <c r="AV15" i="1" s="1"/>
  <c r="AW15" i="1" s="1"/>
  <c r="AU13" i="1"/>
  <c r="AV13" i="1" s="1"/>
  <c r="AW13" i="1" s="1"/>
  <c r="AU10" i="1"/>
  <c r="AV10" i="1" s="1"/>
  <c r="AW10" i="1" s="1"/>
  <c r="AU23" i="1"/>
  <c r="AV23" i="1" s="1"/>
  <c r="AW23" i="1" s="1"/>
  <c r="AU16" i="1"/>
  <c r="AV16" i="1" s="1"/>
  <c r="AW16" i="1" s="1"/>
  <c r="AU14" i="1"/>
  <c r="AV14" i="1" s="1"/>
  <c r="AW14" i="1" s="1"/>
  <c r="AU7" i="1"/>
  <c r="AV7" i="1" s="1"/>
  <c r="AW7" i="1" s="1"/>
  <c r="AU30" i="1"/>
  <c r="AV30" i="1" s="1"/>
  <c r="AW30" i="1" s="1"/>
  <c r="AU20" i="1"/>
  <c r="AV20" i="1" s="1"/>
  <c r="AW20" i="1" s="1"/>
  <c r="AU8" i="1"/>
  <c r="AV8" i="1" s="1"/>
  <c r="AW8" i="1" s="1"/>
  <c r="AU27" i="1"/>
  <c r="AV27" i="1" s="1"/>
  <c r="AW27" i="1" s="1"/>
  <c r="AU22" i="1"/>
  <c r="AV22" i="1" s="1"/>
  <c r="AW22" i="1" s="1"/>
  <c r="AU24" i="1"/>
  <c r="AV24" i="1" s="1"/>
  <c r="AW24" i="1" s="1"/>
  <c r="AU17" i="1"/>
  <c r="AV17" i="1" s="1"/>
  <c r="AW17" i="1" s="1"/>
  <c r="AU9" i="1"/>
  <c r="AV9" i="1" s="1"/>
  <c r="AW9" i="1" s="1"/>
  <c r="AU11" i="1"/>
  <c r="AV11" i="1" s="1"/>
  <c r="AW11" i="1" s="1"/>
  <c r="F68" i="1"/>
  <c r="E69" i="1"/>
  <c r="G68" i="1"/>
  <c r="H68" i="1" s="1"/>
  <c r="AX35" i="1" l="1"/>
  <c r="F69" i="1"/>
  <c r="E70" i="1"/>
  <c r="G69" i="1"/>
  <c r="H69" i="1" s="1"/>
  <c r="AX152" i="1"/>
  <c r="G70" i="1" l="1"/>
  <c r="H70" i="1" s="1"/>
  <c r="E71" i="1"/>
  <c r="F70" i="1"/>
  <c r="AW4" i="1"/>
  <c r="AY4" i="1" s="1"/>
  <c r="G71" i="1" l="1"/>
  <c r="H71" i="1" s="1"/>
  <c r="F71" i="1"/>
  <c r="E72" i="1"/>
  <c r="AY135" i="1"/>
  <c r="AZ135" i="1" s="1"/>
  <c r="BA135" i="1" s="1"/>
  <c r="AY142" i="1"/>
  <c r="AZ142" i="1" s="1"/>
  <c r="BA142" i="1" s="1"/>
  <c r="AY138" i="1"/>
  <c r="AZ138" i="1" s="1"/>
  <c r="BA138" i="1" s="1"/>
  <c r="AY141" i="1"/>
  <c r="AZ141" i="1" s="1"/>
  <c r="BA141" i="1" s="1"/>
  <c r="AY152" i="1"/>
  <c r="AZ152" i="1" s="1"/>
  <c r="BA152" i="1" s="1"/>
  <c r="AY147" i="1"/>
  <c r="AZ147" i="1" s="1"/>
  <c r="BA147" i="1" s="1"/>
  <c r="AY146" i="1"/>
  <c r="AZ146" i="1" s="1"/>
  <c r="BA146" i="1" s="1"/>
  <c r="AY144" i="1"/>
  <c r="AZ144" i="1" s="1"/>
  <c r="BA144" i="1" s="1"/>
  <c r="AY148" i="1"/>
  <c r="AZ148" i="1" s="1"/>
  <c r="BA148" i="1" s="1"/>
  <c r="AY143" i="1"/>
  <c r="AZ143" i="1" s="1"/>
  <c r="BA143" i="1" s="1"/>
  <c r="AY136" i="1"/>
  <c r="AZ136" i="1" s="1"/>
  <c r="BA136" i="1" s="1"/>
  <c r="AY139" i="1"/>
  <c r="AZ139" i="1" s="1"/>
  <c r="BA139" i="1" s="1"/>
  <c r="AY127" i="1"/>
  <c r="AZ127" i="1" s="1"/>
  <c r="BA127" i="1" s="1"/>
  <c r="AY137" i="1"/>
  <c r="AZ137" i="1" s="1"/>
  <c r="BA137" i="1" s="1"/>
  <c r="AY129" i="1"/>
  <c r="AZ129" i="1" s="1"/>
  <c r="BA129" i="1" s="1"/>
  <c r="AY145" i="1"/>
  <c r="AZ145" i="1" s="1"/>
  <c r="BA145" i="1" s="1"/>
  <c r="AY140" i="1"/>
  <c r="AZ140" i="1" s="1"/>
  <c r="BA140" i="1" s="1"/>
  <c r="AY134" i="1"/>
  <c r="AZ134" i="1" s="1"/>
  <c r="BA134" i="1" s="1"/>
  <c r="AY133" i="1"/>
  <c r="AZ133" i="1" s="1"/>
  <c r="BA133" i="1" s="1"/>
  <c r="AY150" i="1"/>
  <c r="AZ150" i="1" s="1"/>
  <c r="BA150" i="1" s="1"/>
  <c r="AY149" i="1"/>
  <c r="AZ149" i="1" s="1"/>
  <c r="BA149" i="1" s="1"/>
  <c r="AY130" i="1"/>
  <c r="AZ130" i="1" s="1"/>
  <c r="BA130" i="1" s="1"/>
  <c r="AY124" i="1"/>
  <c r="AZ124" i="1" s="1"/>
  <c r="BA124" i="1" s="1"/>
  <c r="AY121" i="1"/>
  <c r="AZ121" i="1" s="1"/>
  <c r="BA121" i="1" s="1"/>
  <c r="AY115" i="1"/>
  <c r="AZ115" i="1" s="1"/>
  <c r="BA115" i="1" s="1"/>
  <c r="AY114" i="1"/>
  <c r="AZ114" i="1" s="1"/>
  <c r="BA114" i="1" s="1"/>
  <c r="AY113" i="1"/>
  <c r="AZ113" i="1" s="1"/>
  <c r="BA113" i="1" s="1"/>
  <c r="AY112" i="1"/>
  <c r="AZ112" i="1" s="1"/>
  <c r="BA112" i="1" s="1"/>
  <c r="AY151" i="1"/>
  <c r="AZ151" i="1" s="1"/>
  <c r="BA151" i="1" s="1"/>
  <c r="AY131" i="1"/>
  <c r="AZ131" i="1" s="1"/>
  <c r="BA131" i="1" s="1"/>
  <c r="AY117" i="1"/>
  <c r="AZ117" i="1" s="1"/>
  <c r="BA117" i="1" s="1"/>
  <c r="AY132" i="1"/>
  <c r="AZ132" i="1" s="1"/>
  <c r="BA132" i="1" s="1"/>
  <c r="AY125" i="1"/>
  <c r="AZ125" i="1" s="1"/>
  <c r="BA125" i="1" s="1"/>
  <c r="AY123" i="1"/>
  <c r="AZ123" i="1" s="1"/>
  <c r="BA123" i="1" s="1"/>
  <c r="AY122" i="1"/>
  <c r="AZ122" i="1" s="1"/>
  <c r="BA122" i="1" s="1"/>
  <c r="AY119" i="1"/>
  <c r="AZ119" i="1" s="1"/>
  <c r="BA119" i="1" s="1"/>
  <c r="AY120" i="1"/>
  <c r="AZ120" i="1" s="1"/>
  <c r="BA120" i="1" s="1"/>
  <c r="AY126" i="1"/>
  <c r="AZ126" i="1" s="1"/>
  <c r="BA126" i="1" s="1"/>
  <c r="AY128" i="1"/>
  <c r="AZ128" i="1" s="1"/>
  <c r="BA128" i="1" s="1"/>
  <c r="AY111" i="1"/>
  <c r="AZ111" i="1" s="1"/>
  <c r="BA111" i="1" s="1"/>
  <c r="AY110" i="1"/>
  <c r="AZ110" i="1" s="1"/>
  <c r="BA110" i="1" s="1"/>
  <c r="AY109" i="1"/>
  <c r="AZ109" i="1" s="1"/>
  <c r="BA109" i="1" s="1"/>
  <c r="AY108" i="1"/>
  <c r="AZ108" i="1" s="1"/>
  <c r="BA108" i="1" s="1"/>
  <c r="AY107" i="1"/>
  <c r="AZ107" i="1" s="1"/>
  <c r="BA107" i="1" s="1"/>
  <c r="AY101" i="1"/>
  <c r="AZ101" i="1" s="1"/>
  <c r="BA101" i="1" s="1"/>
  <c r="AY100" i="1"/>
  <c r="AZ100" i="1" s="1"/>
  <c r="BA100" i="1" s="1"/>
  <c r="AY99" i="1"/>
  <c r="AZ99" i="1" s="1"/>
  <c r="BA99" i="1" s="1"/>
  <c r="AY98" i="1"/>
  <c r="AZ98" i="1" s="1"/>
  <c r="BA98" i="1" s="1"/>
  <c r="AY97" i="1"/>
  <c r="AZ97" i="1" s="1"/>
  <c r="BA97" i="1" s="1"/>
  <c r="AY96" i="1"/>
  <c r="AZ96" i="1" s="1"/>
  <c r="BA96" i="1" s="1"/>
  <c r="AY95" i="1"/>
  <c r="AZ95" i="1" s="1"/>
  <c r="BA95" i="1" s="1"/>
  <c r="AY106" i="1"/>
  <c r="AZ106" i="1" s="1"/>
  <c r="BA106" i="1" s="1"/>
  <c r="AY102" i="1"/>
  <c r="AZ102" i="1" s="1"/>
  <c r="BA102" i="1" s="1"/>
  <c r="AY105" i="1"/>
  <c r="AZ105" i="1" s="1"/>
  <c r="BA105" i="1" s="1"/>
  <c r="AY118" i="1"/>
  <c r="AZ118" i="1" s="1"/>
  <c r="BA118" i="1" s="1"/>
  <c r="AY103" i="1"/>
  <c r="AZ103" i="1" s="1"/>
  <c r="BA103" i="1" s="1"/>
  <c r="AY88" i="1"/>
  <c r="AZ88" i="1" s="1"/>
  <c r="BA88" i="1" s="1"/>
  <c r="AY84" i="1"/>
  <c r="AZ84" i="1" s="1"/>
  <c r="BA84" i="1" s="1"/>
  <c r="AY83" i="1"/>
  <c r="AZ83" i="1" s="1"/>
  <c r="BA83" i="1" s="1"/>
  <c r="AY82" i="1"/>
  <c r="AZ82" i="1" s="1"/>
  <c r="BA82" i="1" s="1"/>
  <c r="AY81" i="1"/>
  <c r="AZ81" i="1" s="1"/>
  <c r="BA81" i="1" s="1"/>
  <c r="AY80" i="1"/>
  <c r="AZ80" i="1" s="1"/>
  <c r="BA80" i="1" s="1"/>
  <c r="AY116" i="1"/>
  <c r="AZ116" i="1" s="1"/>
  <c r="BA116" i="1" s="1"/>
  <c r="AY91" i="1"/>
  <c r="AZ91" i="1" s="1"/>
  <c r="BA91" i="1" s="1"/>
  <c r="AY92" i="1"/>
  <c r="AZ92" i="1" s="1"/>
  <c r="BA92" i="1" s="1"/>
  <c r="AY86" i="1"/>
  <c r="AZ86" i="1" s="1"/>
  <c r="BA86" i="1" s="1"/>
  <c r="AY94" i="1"/>
  <c r="AZ94" i="1" s="1"/>
  <c r="BA94" i="1" s="1"/>
  <c r="AY89" i="1"/>
  <c r="AZ89" i="1" s="1"/>
  <c r="BA89" i="1" s="1"/>
  <c r="AY87" i="1"/>
  <c r="AZ87" i="1" s="1"/>
  <c r="BA87" i="1" s="1"/>
  <c r="AY90" i="1"/>
  <c r="AZ90" i="1" s="1"/>
  <c r="BA90" i="1" s="1"/>
  <c r="AY75" i="1"/>
  <c r="AZ75" i="1" s="1"/>
  <c r="BA75" i="1" s="1"/>
  <c r="AY76" i="1"/>
  <c r="AZ76" i="1" s="1"/>
  <c r="BA76" i="1" s="1"/>
  <c r="AY104" i="1"/>
  <c r="AZ104" i="1" s="1"/>
  <c r="BA104" i="1" s="1"/>
  <c r="AY74" i="1"/>
  <c r="AZ74" i="1" s="1"/>
  <c r="BA74" i="1" s="1"/>
  <c r="AY73" i="1"/>
  <c r="AZ73" i="1" s="1"/>
  <c r="BA73" i="1" s="1"/>
  <c r="AY79" i="1"/>
  <c r="AZ79" i="1" s="1"/>
  <c r="BA79" i="1" s="1"/>
  <c r="AY78" i="1"/>
  <c r="AZ78" i="1" s="1"/>
  <c r="BA78" i="1" s="1"/>
  <c r="AY65" i="1"/>
  <c r="AZ65" i="1" s="1"/>
  <c r="BA65" i="1" s="1"/>
  <c r="AY72" i="1"/>
  <c r="AZ72" i="1" s="1"/>
  <c r="BA72" i="1" s="1"/>
  <c r="AY67" i="1"/>
  <c r="AZ67" i="1" s="1"/>
  <c r="BA67" i="1" s="1"/>
  <c r="AY85" i="1"/>
  <c r="AZ85" i="1" s="1"/>
  <c r="BA85" i="1" s="1"/>
  <c r="AY93" i="1"/>
  <c r="AZ93" i="1" s="1"/>
  <c r="BA93" i="1" s="1"/>
  <c r="AY69" i="1"/>
  <c r="AZ69" i="1" s="1"/>
  <c r="BA69" i="1" s="1"/>
  <c r="AY60" i="1"/>
  <c r="AZ60" i="1" s="1"/>
  <c r="BA60" i="1" s="1"/>
  <c r="AY59" i="1"/>
  <c r="AZ59" i="1" s="1"/>
  <c r="BA59" i="1" s="1"/>
  <c r="AY57" i="1"/>
  <c r="AZ57" i="1" s="1"/>
  <c r="BA57" i="1" s="1"/>
  <c r="AY66" i="1"/>
  <c r="AZ66" i="1" s="1"/>
  <c r="BA66" i="1" s="1"/>
  <c r="AY63" i="1"/>
  <c r="AZ63" i="1" s="1"/>
  <c r="BA63" i="1" s="1"/>
  <c r="AY61" i="1"/>
  <c r="AZ61" i="1" s="1"/>
  <c r="BA61" i="1" s="1"/>
  <c r="AY58" i="1"/>
  <c r="AZ58" i="1" s="1"/>
  <c r="BA58" i="1" s="1"/>
  <c r="AY56" i="1"/>
  <c r="AZ56" i="1" s="1"/>
  <c r="BA56" i="1" s="1"/>
  <c r="AY33" i="1"/>
  <c r="AZ33" i="1" s="1"/>
  <c r="BA33" i="1" s="1"/>
  <c r="AY71" i="1"/>
  <c r="AZ71" i="1" s="1"/>
  <c r="BA71" i="1" s="1"/>
  <c r="AY44" i="1"/>
  <c r="AZ44" i="1" s="1"/>
  <c r="BA44" i="1" s="1"/>
  <c r="AY42" i="1"/>
  <c r="AZ42" i="1" s="1"/>
  <c r="BA42" i="1" s="1"/>
  <c r="AY37" i="1"/>
  <c r="AZ37" i="1" s="1"/>
  <c r="BA37" i="1" s="1"/>
  <c r="AY18" i="1"/>
  <c r="AZ18" i="1" s="1"/>
  <c r="BA18" i="1" s="1"/>
  <c r="AY77" i="1"/>
  <c r="AZ77" i="1" s="1"/>
  <c r="BA77" i="1" s="1"/>
  <c r="AY53" i="1"/>
  <c r="AZ53" i="1" s="1"/>
  <c r="BA53" i="1" s="1"/>
  <c r="AY41" i="1"/>
  <c r="AZ41" i="1" s="1"/>
  <c r="BA41" i="1" s="1"/>
  <c r="AY31" i="1"/>
  <c r="AZ31" i="1" s="1"/>
  <c r="BA31" i="1" s="1"/>
  <c r="AY54" i="1"/>
  <c r="AZ54" i="1" s="1"/>
  <c r="BA54" i="1" s="1"/>
  <c r="AY51" i="1"/>
  <c r="AZ51" i="1" s="1"/>
  <c r="BA51" i="1" s="1"/>
  <c r="AY39" i="1"/>
  <c r="AZ39" i="1" s="1"/>
  <c r="BA39" i="1" s="1"/>
  <c r="AY26" i="1"/>
  <c r="AZ26" i="1" s="1"/>
  <c r="BA26" i="1" s="1"/>
  <c r="AY50" i="1"/>
  <c r="AZ50" i="1" s="1"/>
  <c r="BA50" i="1" s="1"/>
  <c r="AY32" i="1"/>
  <c r="AZ32" i="1" s="1"/>
  <c r="BA32" i="1" s="1"/>
  <c r="AY20" i="1"/>
  <c r="AZ20" i="1" s="1"/>
  <c r="BA20" i="1" s="1"/>
  <c r="AY49" i="1"/>
  <c r="AZ49" i="1" s="1"/>
  <c r="BA49" i="1" s="1"/>
  <c r="AY27" i="1"/>
  <c r="AZ27" i="1" s="1"/>
  <c r="BA27" i="1" s="1"/>
  <c r="AY48" i="1"/>
  <c r="AZ48" i="1" s="1"/>
  <c r="BA48" i="1" s="1"/>
  <c r="AY38" i="1"/>
  <c r="AZ38" i="1" s="1"/>
  <c r="BA38" i="1" s="1"/>
  <c r="AY21" i="1"/>
  <c r="AZ21" i="1" s="1"/>
  <c r="BA21" i="1" s="1"/>
  <c r="AY68" i="1"/>
  <c r="AZ68" i="1" s="1"/>
  <c r="BA68" i="1" s="1"/>
  <c r="AY45" i="1"/>
  <c r="AZ45" i="1" s="1"/>
  <c r="BA45" i="1" s="1"/>
  <c r="AY29" i="1"/>
  <c r="AZ29" i="1" s="1"/>
  <c r="BA29" i="1" s="1"/>
  <c r="AY55" i="1"/>
  <c r="AZ55" i="1" s="1"/>
  <c r="BA55" i="1" s="1"/>
  <c r="AY23" i="1"/>
  <c r="AZ23" i="1" s="1"/>
  <c r="BA23" i="1" s="1"/>
  <c r="AY16" i="1"/>
  <c r="AZ16" i="1" s="1"/>
  <c r="BA16" i="1" s="1"/>
  <c r="AY46" i="1"/>
  <c r="AZ46" i="1" s="1"/>
  <c r="BA46" i="1" s="1"/>
  <c r="AY8" i="1"/>
  <c r="AZ8" i="1" s="1"/>
  <c r="BA8" i="1" s="1"/>
  <c r="AY43" i="1"/>
  <c r="AZ43" i="1" s="1"/>
  <c r="BA43" i="1" s="1"/>
  <c r="AY25" i="1"/>
  <c r="AZ25" i="1" s="1"/>
  <c r="BA25" i="1" s="1"/>
  <c r="AY40" i="1"/>
  <c r="AZ40" i="1" s="1"/>
  <c r="BA40" i="1" s="1"/>
  <c r="AY30" i="1"/>
  <c r="AZ30" i="1" s="1"/>
  <c r="BA30" i="1" s="1"/>
  <c r="AY11" i="1"/>
  <c r="AZ11" i="1" s="1"/>
  <c r="BA11" i="1" s="1"/>
  <c r="AY64" i="1"/>
  <c r="AZ64" i="1" s="1"/>
  <c r="BA64" i="1" s="1"/>
  <c r="AY47" i="1"/>
  <c r="AZ47" i="1" s="1"/>
  <c r="BA47" i="1" s="1"/>
  <c r="AY34" i="1"/>
  <c r="AZ34" i="1" s="1"/>
  <c r="BA34" i="1" s="1"/>
  <c r="AY22" i="1"/>
  <c r="AZ22" i="1" s="1"/>
  <c r="BA22" i="1" s="1"/>
  <c r="AY24" i="1"/>
  <c r="AZ24" i="1" s="1"/>
  <c r="BA24" i="1" s="1"/>
  <c r="AY17" i="1"/>
  <c r="AZ17" i="1" s="1"/>
  <c r="BA17" i="1" s="1"/>
  <c r="AY62" i="1"/>
  <c r="AZ62" i="1" s="1"/>
  <c r="BA62" i="1" s="1"/>
  <c r="AY19" i="1"/>
  <c r="AZ19" i="1" s="1"/>
  <c r="BA19" i="1" s="1"/>
  <c r="AY12" i="1"/>
  <c r="AZ12" i="1" s="1"/>
  <c r="BA12" i="1" s="1"/>
  <c r="AY35" i="1"/>
  <c r="AZ35" i="1" s="1"/>
  <c r="BA35" i="1" s="1"/>
  <c r="AY28" i="1"/>
  <c r="AZ28" i="1" s="1"/>
  <c r="BA28" i="1" s="1"/>
  <c r="AY13" i="1"/>
  <c r="AZ13" i="1" s="1"/>
  <c r="BA13" i="1" s="1"/>
  <c r="AY10" i="1"/>
  <c r="AZ10" i="1" s="1"/>
  <c r="BA10" i="1" s="1"/>
  <c r="AY7" i="1"/>
  <c r="AZ7" i="1" s="1"/>
  <c r="BA7" i="1" s="1"/>
  <c r="AY6" i="1"/>
  <c r="AZ6" i="1" s="1"/>
  <c r="BA6" i="1" s="1"/>
  <c r="AY70" i="1"/>
  <c r="AZ70" i="1" s="1"/>
  <c r="BA70" i="1" s="1"/>
  <c r="AY9" i="1"/>
  <c r="AZ9" i="1" s="1"/>
  <c r="BA9" i="1" s="1"/>
  <c r="AY52" i="1"/>
  <c r="AZ52" i="1" s="1"/>
  <c r="BA52" i="1" s="1"/>
  <c r="AY15" i="1"/>
  <c r="AZ15" i="1" s="1"/>
  <c r="BA15" i="1" s="1"/>
  <c r="AY14" i="1"/>
  <c r="AZ14" i="1" s="1"/>
  <c r="BA14" i="1" s="1"/>
  <c r="BB35" i="1" l="1"/>
  <c r="BB152" i="1"/>
  <c r="F72" i="1"/>
  <c r="E73" i="1"/>
  <c r="G72" i="1"/>
  <c r="H72" i="1" s="1"/>
  <c r="G73" i="1" l="1"/>
  <c r="H73" i="1" s="1"/>
  <c r="F73" i="1"/>
  <c r="E74" i="1"/>
  <c r="BA4" i="1"/>
  <c r="BC4" i="1" s="1"/>
  <c r="BC145" i="1" l="1"/>
  <c r="BD145" i="1" s="1"/>
  <c r="BE145" i="1" s="1"/>
  <c r="BC138" i="1"/>
  <c r="BD138" i="1" s="1"/>
  <c r="BE138" i="1" s="1"/>
  <c r="BC146" i="1"/>
  <c r="BD146" i="1" s="1"/>
  <c r="BE146" i="1" s="1"/>
  <c r="BC141" i="1"/>
  <c r="BD141" i="1" s="1"/>
  <c r="BE141" i="1" s="1"/>
  <c r="BC148" i="1"/>
  <c r="BD148" i="1" s="1"/>
  <c r="BE148" i="1" s="1"/>
  <c r="BC147" i="1"/>
  <c r="BD147" i="1" s="1"/>
  <c r="BE147" i="1" s="1"/>
  <c r="BC144" i="1"/>
  <c r="BD144" i="1" s="1"/>
  <c r="BE144" i="1" s="1"/>
  <c r="BC140" i="1"/>
  <c r="BD140" i="1" s="1"/>
  <c r="BE140" i="1" s="1"/>
  <c r="BC149" i="1"/>
  <c r="BD149" i="1" s="1"/>
  <c r="BE149" i="1" s="1"/>
  <c r="BC151" i="1"/>
  <c r="BD151" i="1" s="1"/>
  <c r="BE151" i="1" s="1"/>
  <c r="BC150" i="1"/>
  <c r="BD150" i="1" s="1"/>
  <c r="BE150" i="1" s="1"/>
  <c r="BC142" i="1"/>
  <c r="BD142" i="1" s="1"/>
  <c r="BE142" i="1" s="1"/>
  <c r="BC128" i="1"/>
  <c r="BD128" i="1" s="1"/>
  <c r="BE128" i="1" s="1"/>
  <c r="BC122" i="1"/>
  <c r="BD122" i="1" s="1"/>
  <c r="BE122" i="1" s="1"/>
  <c r="BC137" i="1"/>
  <c r="BD137" i="1" s="1"/>
  <c r="BE137" i="1" s="1"/>
  <c r="BC129" i="1"/>
  <c r="BD129" i="1" s="1"/>
  <c r="BE129" i="1" s="1"/>
  <c r="BC123" i="1"/>
  <c r="BD123" i="1" s="1"/>
  <c r="BE123" i="1" s="1"/>
  <c r="BC143" i="1"/>
  <c r="BD143" i="1" s="1"/>
  <c r="BE143" i="1" s="1"/>
  <c r="BC130" i="1"/>
  <c r="BD130" i="1" s="1"/>
  <c r="BE130" i="1" s="1"/>
  <c r="BC135" i="1"/>
  <c r="BD135" i="1" s="1"/>
  <c r="BE135" i="1" s="1"/>
  <c r="BC152" i="1"/>
  <c r="BD152" i="1" s="1"/>
  <c r="BE152" i="1" s="1"/>
  <c r="BC131" i="1"/>
  <c r="BD131" i="1" s="1"/>
  <c r="BE131" i="1" s="1"/>
  <c r="BC139" i="1"/>
  <c r="BD139" i="1" s="1"/>
  <c r="BE139" i="1" s="1"/>
  <c r="BC126" i="1"/>
  <c r="BD126" i="1" s="1"/>
  <c r="BE126" i="1" s="1"/>
  <c r="BC118" i="1"/>
  <c r="BD118" i="1" s="1"/>
  <c r="BE118" i="1" s="1"/>
  <c r="BC119" i="1"/>
  <c r="BD119" i="1" s="1"/>
  <c r="BE119" i="1" s="1"/>
  <c r="BC120" i="1"/>
  <c r="BD120" i="1" s="1"/>
  <c r="BE120" i="1" s="1"/>
  <c r="BC124" i="1"/>
  <c r="BD124" i="1" s="1"/>
  <c r="BE124" i="1" s="1"/>
  <c r="BC121" i="1"/>
  <c r="BD121" i="1" s="1"/>
  <c r="BE121" i="1" s="1"/>
  <c r="BC114" i="1"/>
  <c r="BD114" i="1" s="1"/>
  <c r="BE114" i="1" s="1"/>
  <c r="BC125" i="1"/>
  <c r="BD125" i="1" s="1"/>
  <c r="BE125" i="1" s="1"/>
  <c r="BC111" i="1"/>
  <c r="BD111" i="1" s="1"/>
  <c r="BE111" i="1" s="1"/>
  <c r="BC110" i="1"/>
  <c r="BD110" i="1" s="1"/>
  <c r="BE110" i="1" s="1"/>
  <c r="BC109" i="1"/>
  <c r="BD109" i="1" s="1"/>
  <c r="BE109" i="1" s="1"/>
  <c r="BC108" i="1"/>
  <c r="BD108" i="1" s="1"/>
  <c r="BE108" i="1" s="1"/>
  <c r="BC107" i="1"/>
  <c r="BD107" i="1" s="1"/>
  <c r="BE107" i="1" s="1"/>
  <c r="BC106" i="1"/>
  <c r="BD106" i="1" s="1"/>
  <c r="BE106" i="1" s="1"/>
  <c r="BC115" i="1"/>
  <c r="BD115" i="1" s="1"/>
  <c r="BE115" i="1" s="1"/>
  <c r="BC127" i="1"/>
  <c r="BD127" i="1" s="1"/>
  <c r="BE127" i="1" s="1"/>
  <c r="BC134" i="1"/>
  <c r="BD134" i="1" s="1"/>
  <c r="BE134" i="1" s="1"/>
  <c r="BC117" i="1"/>
  <c r="BD117" i="1" s="1"/>
  <c r="BE117" i="1" s="1"/>
  <c r="BC112" i="1"/>
  <c r="BD112" i="1" s="1"/>
  <c r="BE112" i="1" s="1"/>
  <c r="BC132" i="1"/>
  <c r="BD132" i="1" s="1"/>
  <c r="BE132" i="1" s="1"/>
  <c r="BC116" i="1"/>
  <c r="BD116" i="1" s="1"/>
  <c r="BE116" i="1" s="1"/>
  <c r="BC113" i="1"/>
  <c r="BD113" i="1" s="1"/>
  <c r="BE113" i="1" s="1"/>
  <c r="BC101" i="1"/>
  <c r="BD101" i="1" s="1"/>
  <c r="BE101" i="1" s="1"/>
  <c r="BC100" i="1"/>
  <c r="BD100" i="1" s="1"/>
  <c r="BE100" i="1" s="1"/>
  <c r="BC99" i="1"/>
  <c r="BD99" i="1" s="1"/>
  <c r="BE99" i="1" s="1"/>
  <c r="BC102" i="1"/>
  <c r="BD102" i="1" s="1"/>
  <c r="BE102" i="1" s="1"/>
  <c r="BC97" i="1"/>
  <c r="BD97" i="1" s="1"/>
  <c r="BE97" i="1" s="1"/>
  <c r="BC96" i="1"/>
  <c r="BD96" i="1" s="1"/>
  <c r="BE96" i="1" s="1"/>
  <c r="BC94" i="1"/>
  <c r="BD94" i="1" s="1"/>
  <c r="BE94" i="1" s="1"/>
  <c r="BC93" i="1"/>
  <c r="BD93" i="1" s="1"/>
  <c r="BE93" i="1" s="1"/>
  <c r="BC92" i="1"/>
  <c r="BD92" i="1" s="1"/>
  <c r="BE92" i="1" s="1"/>
  <c r="BC91" i="1"/>
  <c r="BD91" i="1" s="1"/>
  <c r="BE91" i="1" s="1"/>
  <c r="BC90" i="1"/>
  <c r="BD90" i="1" s="1"/>
  <c r="BE90" i="1" s="1"/>
  <c r="BC89" i="1"/>
  <c r="BD89" i="1" s="1"/>
  <c r="BE89" i="1" s="1"/>
  <c r="BC88" i="1"/>
  <c r="BD88" i="1" s="1"/>
  <c r="BE88" i="1" s="1"/>
  <c r="BC87" i="1"/>
  <c r="BD87" i="1" s="1"/>
  <c r="BE87" i="1" s="1"/>
  <c r="BC86" i="1"/>
  <c r="BD86" i="1" s="1"/>
  <c r="BE86" i="1" s="1"/>
  <c r="BC103" i="1"/>
  <c r="BD103" i="1" s="1"/>
  <c r="BE103" i="1" s="1"/>
  <c r="BC98" i="1"/>
  <c r="BD98" i="1" s="1"/>
  <c r="BE98" i="1" s="1"/>
  <c r="BC104" i="1"/>
  <c r="BD104" i="1" s="1"/>
  <c r="BE104" i="1" s="1"/>
  <c r="BC85" i="1"/>
  <c r="BD85" i="1" s="1"/>
  <c r="BE85" i="1" s="1"/>
  <c r="BC136" i="1"/>
  <c r="BD136" i="1" s="1"/>
  <c r="BE136" i="1" s="1"/>
  <c r="BC74" i="1"/>
  <c r="BD74" i="1" s="1"/>
  <c r="BE74" i="1" s="1"/>
  <c r="BC80" i="1"/>
  <c r="BD80" i="1" s="1"/>
  <c r="BE80" i="1" s="1"/>
  <c r="BC79" i="1"/>
  <c r="BD79" i="1" s="1"/>
  <c r="BE79" i="1" s="1"/>
  <c r="BC77" i="1"/>
  <c r="BD77" i="1" s="1"/>
  <c r="BE77" i="1" s="1"/>
  <c r="BC84" i="1"/>
  <c r="BD84" i="1" s="1"/>
  <c r="BE84" i="1" s="1"/>
  <c r="BC81" i="1"/>
  <c r="BD81" i="1" s="1"/>
  <c r="BE81" i="1" s="1"/>
  <c r="BC95" i="1"/>
  <c r="BD95" i="1" s="1"/>
  <c r="BE95" i="1" s="1"/>
  <c r="BC70" i="1"/>
  <c r="BD70" i="1" s="1"/>
  <c r="BE70" i="1" s="1"/>
  <c r="BC133" i="1"/>
  <c r="BD133" i="1" s="1"/>
  <c r="BE133" i="1" s="1"/>
  <c r="BC105" i="1"/>
  <c r="BD105" i="1" s="1"/>
  <c r="BE105" i="1" s="1"/>
  <c r="BC83" i="1"/>
  <c r="BD83" i="1" s="1"/>
  <c r="BE83" i="1" s="1"/>
  <c r="BC66" i="1"/>
  <c r="BD66" i="1" s="1"/>
  <c r="BE66" i="1" s="1"/>
  <c r="BC82" i="1"/>
  <c r="BD82" i="1" s="1"/>
  <c r="BE82" i="1" s="1"/>
  <c r="BC71" i="1"/>
  <c r="BD71" i="1" s="1"/>
  <c r="BE71" i="1" s="1"/>
  <c r="BC69" i="1"/>
  <c r="BD69" i="1" s="1"/>
  <c r="BE69" i="1" s="1"/>
  <c r="BC64" i="1"/>
  <c r="BD64" i="1" s="1"/>
  <c r="BE64" i="1" s="1"/>
  <c r="BC63" i="1"/>
  <c r="BD63" i="1" s="1"/>
  <c r="BE63" i="1" s="1"/>
  <c r="BC62" i="1"/>
  <c r="BD62" i="1" s="1"/>
  <c r="BE62" i="1" s="1"/>
  <c r="BC61" i="1"/>
  <c r="BD61" i="1" s="1"/>
  <c r="BE61" i="1" s="1"/>
  <c r="BC55" i="1"/>
  <c r="BD55" i="1" s="1"/>
  <c r="BE55" i="1" s="1"/>
  <c r="BC35" i="1"/>
  <c r="BD35" i="1" s="1"/>
  <c r="BE35" i="1" s="1"/>
  <c r="BC76" i="1"/>
  <c r="BD76" i="1" s="1"/>
  <c r="BE76" i="1" s="1"/>
  <c r="BC65" i="1"/>
  <c r="BD65" i="1" s="1"/>
  <c r="BE65" i="1" s="1"/>
  <c r="BC58" i="1"/>
  <c r="BD58" i="1" s="1"/>
  <c r="BE58" i="1" s="1"/>
  <c r="BC67" i="1"/>
  <c r="BD67" i="1" s="1"/>
  <c r="BE67" i="1" s="1"/>
  <c r="BC56" i="1"/>
  <c r="BD56" i="1" s="1"/>
  <c r="BE56" i="1" s="1"/>
  <c r="BC78" i="1"/>
  <c r="BD78" i="1" s="1"/>
  <c r="BE78" i="1" s="1"/>
  <c r="BC73" i="1"/>
  <c r="BD73" i="1" s="1"/>
  <c r="BE73" i="1" s="1"/>
  <c r="BC72" i="1"/>
  <c r="BD72" i="1" s="1"/>
  <c r="BE72" i="1" s="1"/>
  <c r="BC68" i="1"/>
  <c r="BD68" i="1" s="1"/>
  <c r="BE68" i="1" s="1"/>
  <c r="BC54" i="1"/>
  <c r="BD54" i="1" s="1"/>
  <c r="BE54" i="1" s="1"/>
  <c r="BC53" i="1"/>
  <c r="BD53" i="1" s="1"/>
  <c r="BE53" i="1" s="1"/>
  <c r="BC52" i="1"/>
  <c r="BD52" i="1" s="1"/>
  <c r="BE52" i="1" s="1"/>
  <c r="BC51" i="1"/>
  <c r="BD51" i="1" s="1"/>
  <c r="BE51" i="1" s="1"/>
  <c r="BC50" i="1"/>
  <c r="BD50" i="1" s="1"/>
  <c r="BE50" i="1" s="1"/>
  <c r="BC49" i="1"/>
  <c r="BD49" i="1" s="1"/>
  <c r="BE49" i="1" s="1"/>
  <c r="BC48" i="1"/>
  <c r="BD48" i="1" s="1"/>
  <c r="BE48" i="1" s="1"/>
  <c r="BC47" i="1"/>
  <c r="BD47" i="1" s="1"/>
  <c r="BE47" i="1" s="1"/>
  <c r="BC46" i="1"/>
  <c r="BD46" i="1" s="1"/>
  <c r="BE46" i="1" s="1"/>
  <c r="BC45" i="1"/>
  <c r="BD45" i="1" s="1"/>
  <c r="BE45" i="1" s="1"/>
  <c r="BC44" i="1"/>
  <c r="BD44" i="1" s="1"/>
  <c r="BE44" i="1" s="1"/>
  <c r="BC43" i="1"/>
  <c r="BD43" i="1" s="1"/>
  <c r="BE43" i="1" s="1"/>
  <c r="BC42" i="1"/>
  <c r="BD42" i="1" s="1"/>
  <c r="BE42" i="1" s="1"/>
  <c r="BC41" i="1"/>
  <c r="BD41" i="1" s="1"/>
  <c r="BE41" i="1" s="1"/>
  <c r="BC40" i="1"/>
  <c r="BD40" i="1" s="1"/>
  <c r="BE40" i="1" s="1"/>
  <c r="BC39" i="1"/>
  <c r="BD39" i="1" s="1"/>
  <c r="BE39" i="1" s="1"/>
  <c r="BC38" i="1"/>
  <c r="BD38" i="1" s="1"/>
  <c r="BE38" i="1" s="1"/>
  <c r="BC37" i="1"/>
  <c r="BD37" i="1" s="1"/>
  <c r="BE37" i="1" s="1"/>
  <c r="BC31" i="1"/>
  <c r="BD31" i="1" s="1"/>
  <c r="BE31" i="1" s="1"/>
  <c r="BC57" i="1"/>
  <c r="BD57" i="1" s="1"/>
  <c r="BE57" i="1" s="1"/>
  <c r="BC34" i="1"/>
  <c r="BD34" i="1" s="1"/>
  <c r="BE34" i="1" s="1"/>
  <c r="BC33" i="1"/>
  <c r="BD33" i="1" s="1"/>
  <c r="BE33" i="1" s="1"/>
  <c r="BC26" i="1"/>
  <c r="BD26" i="1" s="1"/>
  <c r="BE26" i="1" s="1"/>
  <c r="BC32" i="1"/>
  <c r="BD32" i="1" s="1"/>
  <c r="BE32" i="1" s="1"/>
  <c r="BC21" i="1"/>
  <c r="BD21" i="1" s="1"/>
  <c r="BE21" i="1" s="1"/>
  <c r="BC28" i="1"/>
  <c r="BD28" i="1" s="1"/>
  <c r="BE28" i="1" s="1"/>
  <c r="BC22" i="1"/>
  <c r="BD22" i="1" s="1"/>
  <c r="BE22" i="1" s="1"/>
  <c r="BC75" i="1"/>
  <c r="BD75" i="1" s="1"/>
  <c r="BE75" i="1" s="1"/>
  <c r="BC29" i="1"/>
  <c r="BD29" i="1" s="1"/>
  <c r="BE29" i="1" s="1"/>
  <c r="BC60" i="1"/>
  <c r="BD60" i="1" s="1"/>
  <c r="BE60" i="1" s="1"/>
  <c r="BC59" i="1"/>
  <c r="BD59" i="1" s="1"/>
  <c r="BE59" i="1" s="1"/>
  <c r="BC18" i="1"/>
  <c r="BD18" i="1" s="1"/>
  <c r="BE18" i="1" s="1"/>
  <c r="BC25" i="1"/>
  <c r="BD25" i="1" s="1"/>
  <c r="BE25" i="1" s="1"/>
  <c r="BC11" i="1"/>
  <c r="BD11" i="1" s="1"/>
  <c r="BE11" i="1" s="1"/>
  <c r="BC30" i="1"/>
  <c r="BD30" i="1" s="1"/>
  <c r="BE30" i="1" s="1"/>
  <c r="BC20" i="1"/>
  <c r="BD20" i="1" s="1"/>
  <c r="BE20" i="1" s="1"/>
  <c r="BC27" i="1"/>
  <c r="BD27" i="1" s="1"/>
  <c r="BE27" i="1" s="1"/>
  <c r="BC9" i="1"/>
  <c r="BD9" i="1" s="1"/>
  <c r="BE9" i="1" s="1"/>
  <c r="BC24" i="1"/>
  <c r="BD24" i="1" s="1"/>
  <c r="BE24" i="1" s="1"/>
  <c r="BC17" i="1"/>
  <c r="BD17" i="1" s="1"/>
  <c r="BE17" i="1" s="1"/>
  <c r="BC19" i="1"/>
  <c r="BD19" i="1" s="1"/>
  <c r="BE19" i="1" s="1"/>
  <c r="BC13" i="1"/>
  <c r="BD13" i="1" s="1"/>
  <c r="BE13" i="1" s="1"/>
  <c r="BC10" i="1"/>
  <c r="BD10" i="1" s="1"/>
  <c r="BE10" i="1" s="1"/>
  <c r="BC23" i="1"/>
  <c r="BD23" i="1" s="1"/>
  <c r="BE23" i="1" s="1"/>
  <c r="BC16" i="1"/>
  <c r="BD16" i="1" s="1"/>
  <c r="BE16" i="1" s="1"/>
  <c r="BC6" i="1"/>
  <c r="BD6" i="1" s="1"/>
  <c r="BE6" i="1" s="1"/>
  <c r="BC8" i="1"/>
  <c r="BD8" i="1" s="1"/>
  <c r="BE8" i="1" s="1"/>
  <c r="BC12" i="1"/>
  <c r="BD12" i="1" s="1"/>
  <c r="BE12" i="1" s="1"/>
  <c r="BC15" i="1"/>
  <c r="BD15" i="1" s="1"/>
  <c r="BE15" i="1" s="1"/>
  <c r="BC14" i="1"/>
  <c r="BD14" i="1" s="1"/>
  <c r="BE14" i="1" s="1"/>
  <c r="BC7" i="1"/>
  <c r="BD7" i="1" s="1"/>
  <c r="BE7" i="1" s="1"/>
  <c r="E75" i="1"/>
  <c r="G74" i="1"/>
  <c r="H74" i="1" s="1"/>
  <c r="F74" i="1"/>
  <c r="BF152" i="1" l="1"/>
  <c r="F75" i="1"/>
  <c r="E76" i="1"/>
  <c r="G75" i="1"/>
  <c r="H75" i="1" s="1"/>
  <c r="BF35" i="1"/>
  <c r="BE4" i="1" s="1"/>
  <c r="BG4" i="1" s="1"/>
  <c r="BG151" i="1" l="1"/>
  <c r="BH151" i="1" s="1"/>
  <c r="BI151" i="1" s="1"/>
  <c r="BG148" i="1"/>
  <c r="BH148" i="1" s="1"/>
  <c r="BI148" i="1" s="1"/>
  <c r="BG145" i="1"/>
  <c r="BH145" i="1" s="1"/>
  <c r="BI145" i="1" s="1"/>
  <c r="BG137" i="1"/>
  <c r="BH137" i="1" s="1"/>
  <c r="BI137" i="1" s="1"/>
  <c r="BG147" i="1"/>
  <c r="BH147" i="1" s="1"/>
  <c r="BI147" i="1" s="1"/>
  <c r="BG144" i="1"/>
  <c r="BH144" i="1" s="1"/>
  <c r="BI144" i="1" s="1"/>
  <c r="BG140" i="1"/>
  <c r="BH140" i="1" s="1"/>
  <c r="BI140" i="1" s="1"/>
  <c r="BG143" i="1"/>
  <c r="BH143" i="1" s="1"/>
  <c r="BI143" i="1" s="1"/>
  <c r="BG150" i="1"/>
  <c r="BH150" i="1" s="1"/>
  <c r="BI150" i="1" s="1"/>
  <c r="BG134" i="1"/>
  <c r="BH134" i="1" s="1"/>
  <c r="BI134" i="1" s="1"/>
  <c r="BG142" i="1"/>
  <c r="BH142" i="1" s="1"/>
  <c r="BI142" i="1" s="1"/>
  <c r="BG133" i="1"/>
  <c r="BH133" i="1" s="1"/>
  <c r="BI133" i="1" s="1"/>
  <c r="BG130" i="1"/>
  <c r="BH130" i="1" s="1"/>
  <c r="BI130" i="1" s="1"/>
  <c r="BG124" i="1"/>
  <c r="BH124" i="1" s="1"/>
  <c r="BI124" i="1" s="1"/>
  <c r="BG141" i="1"/>
  <c r="BH141" i="1" s="1"/>
  <c r="BI141" i="1" s="1"/>
  <c r="BG135" i="1"/>
  <c r="BH135" i="1" s="1"/>
  <c r="BI135" i="1" s="1"/>
  <c r="BG152" i="1"/>
  <c r="BH152" i="1" s="1"/>
  <c r="BI152" i="1" s="1"/>
  <c r="BG146" i="1"/>
  <c r="BH146" i="1" s="1"/>
  <c r="BI146" i="1" s="1"/>
  <c r="BG132" i="1"/>
  <c r="BH132" i="1" s="1"/>
  <c r="BI132" i="1" s="1"/>
  <c r="BG149" i="1"/>
  <c r="BH149" i="1" s="1"/>
  <c r="BI149" i="1" s="1"/>
  <c r="BG136" i="1"/>
  <c r="BH136" i="1" s="1"/>
  <c r="BI136" i="1" s="1"/>
  <c r="BG127" i="1"/>
  <c r="BH127" i="1" s="1"/>
  <c r="BI127" i="1" s="1"/>
  <c r="BG118" i="1"/>
  <c r="BH118" i="1" s="1"/>
  <c r="BI118" i="1" s="1"/>
  <c r="BG138" i="1"/>
  <c r="BH138" i="1" s="1"/>
  <c r="BI138" i="1" s="1"/>
  <c r="BG129" i="1"/>
  <c r="BH129" i="1" s="1"/>
  <c r="BI129" i="1" s="1"/>
  <c r="BG125" i="1"/>
  <c r="BH125" i="1" s="1"/>
  <c r="BI125" i="1" s="1"/>
  <c r="BG123" i="1"/>
  <c r="BH123" i="1" s="1"/>
  <c r="BI123" i="1" s="1"/>
  <c r="BG122" i="1"/>
  <c r="BH122" i="1" s="1"/>
  <c r="BI122" i="1" s="1"/>
  <c r="BG120" i="1"/>
  <c r="BH120" i="1" s="1"/>
  <c r="BI120" i="1" s="1"/>
  <c r="BG121" i="1"/>
  <c r="BH121" i="1" s="1"/>
  <c r="BI121" i="1" s="1"/>
  <c r="BG128" i="1"/>
  <c r="BH128" i="1" s="1"/>
  <c r="BI128" i="1" s="1"/>
  <c r="BG117" i="1"/>
  <c r="BH117" i="1" s="1"/>
  <c r="BI117" i="1" s="1"/>
  <c r="BG131" i="1"/>
  <c r="BH131" i="1" s="1"/>
  <c r="BI131" i="1" s="1"/>
  <c r="BG112" i="1"/>
  <c r="BH112" i="1" s="1"/>
  <c r="BI112" i="1" s="1"/>
  <c r="BG119" i="1"/>
  <c r="BH119" i="1" s="1"/>
  <c r="BI119" i="1" s="1"/>
  <c r="BG116" i="1"/>
  <c r="BH116" i="1" s="1"/>
  <c r="BI116" i="1" s="1"/>
  <c r="BG139" i="1"/>
  <c r="BH139" i="1" s="1"/>
  <c r="BI139" i="1" s="1"/>
  <c r="BG126" i="1"/>
  <c r="BH126" i="1" s="1"/>
  <c r="BI126" i="1" s="1"/>
  <c r="BG106" i="1"/>
  <c r="BH106" i="1" s="1"/>
  <c r="BI106" i="1" s="1"/>
  <c r="BG102" i="1"/>
  <c r="BH102" i="1" s="1"/>
  <c r="BI102" i="1" s="1"/>
  <c r="BG114" i="1"/>
  <c r="BH114" i="1" s="1"/>
  <c r="BI114" i="1" s="1"/>
  <c r="BG104" i="1"/>
  <c r="BH104" i="1" s="1"/>
  <c r="BI104" i="1" s="1"/>
  <c r="BG105" i="1"/>
  <c r="BH105" i="1" s="1"/>
  <c r="BI105" i="1" s="1"/>
  <c r="BG108" i="1"/>
  <c r="BH108" i="1" s="1"/>
  <c r="BI108" i="1" s="1"/>
  <c r="BG107" i="1"/>
  <c r="BH107" i="1" s="1"/>
  <c r="BI107" i="1" s="1"/>
  <c r="BG110" i="1"/>
  <c r="BH110" i="1" s="1"/>
  <c r="BI110" i="1" s="1"/>
  <c r="BG103" i="1"/>
  <c r="BH103" i="1" s="1"/>
  <c r="BI103" i="1" s="1"/>
  <c r="BG100" i="1"/>
  <c r="BH100" i="1" s="1"/>
  <c r="BI100" i="1" s="1"/>
  <c r="BG95" i="1"/>
  <c r="BH95" i="1" s="1"/>
  <c r="BI95" i="1" s="1"/>
  <c r="BG115" i="1"/>
  <c r="BH115" i="1" s="1"/>
  <c r="BI115" i="1" s="1"/>
  <c r="BG111" i="1"/>
  <c r="BH111" i="1" s="1"/>
  <c r="BI111" i="1" s="1"/>
  <c r="BG99" i="1"/>
  <c r="BH99" i="1" s="1"/>
  <c r="BI99" i="1" s="1"/>
  <c r="BG113" i="1"/>
  <c r="BH113" i="1" s="1"/>
  <c r="BI113" i="1" s="1"/>
  <c r="BG97" i="1"/>
  <c r="BH97" i="1" s="1"/>
  <c r="BI97" i="1" s="1"/>
  <c r="BG88" i="1"/>
  <c r="BH88" i="1" s="1"/>
  <c r="BI88" i="1" s="1"/>
  <c r="BG90" i="1"/>
  <c r="BH90" i="1" s="1"/>
  <c r="BI90" i="1" s="1"/>
  <c r="BG86" i="1"/>
  <c r="BH86" i="1" s="1"/>
  <c r="BI86" i="1" s="1"/>
  <c r="BG91" i="1"/>
  <c r="BH91" i="1" s="1"/>
  <c r="BI91" i="1" s="1"/>
  <c r="BG98" i="1"/>
  <c r="BH98" i="1" s="1"/>
  <c r="BI98" i="1" s="1"/>
  <c r="BG93" i="1"/>
  <c r="BH93" i="1" s="1"/>
  <c r="BI93" i="1" s="1"/>
  <c r="BG87" i="1"/>
  <c r="BH87" i="1" s="1"/>
  <c r="BI87" i="1" s="1"/>
  <c r="BG94" i="1"/>
  <c r="BH94" i="1" s="1"/>
  <c r="BI94" i="1" s="1"/>
  <c r="BG89" i="1"/>
  <c r="BH89" i="1" s="1"/>
  <c r="BI89" i="1" s="1"/>
  <c r="BG84" i="1"/>
  <c r="BH84" i="1" s="1"/>
  <c r="BI84" i="1" s="1"/>
  <c r="BG85" i="1"/>
  <c r="BH85" i="1" s="1"/>
  <c r="BI85" i="1" s="1"/>
  <c r="BG76" i="1"/>
  <c r="BH76" i="1" s="1"/>
  <c r="BI76" i="1" s="1"/>
  <c r="BG77" i="1"/>
  <c r="BH77" i="1" s="1"/>
  <c r="BI77" i="1" s="1"/>
  <c r="BG92" i="1"/>
  <c r="BH92" i="1" s="1"/>
  <c r="BI92" i="1" s="1"/>
  <c r="BG81" i="1"/>
  <c r="BH81" i="1" s="1"/>
  <c r="BI81" i="1" s="1"/>
  <c r="BG75" i="1"/>
  <c r="BH75" i="1" s="1"/>
  <c r="BI75" i="1" s="1"/>
  <c r="BG101" i="1"/>
  <c r="BH101" i="1" s="1"/>
  <c r="BI101" i="1" s="1"/>
  <c r="BG82" i="1"/>
  <c r="BH82" i="1" s="1"/>
  <c r="BI82" i="1" s="1"/>
  <c r="BG67" i="1"/>
  <c r="BH67" i="1" s="1"/>
  <c r="BI67" i="1" s="1"/>
  <c r="BG109" i="1"/>
  <c r="BH109" i="1" s="1"/>
  <c r="BI109" i="1" s="1"/>
  <c r="BG79" i="1"/>
  <c r="BH79" i="1" s="1"/>
  <c r="BI79" i="1" s="1"/>
  <c r="BG71" i="1"/>
  <c r="BH71" i="1" s="1"/>
  <c r="BI71" i="1" s="1"/>
  <c r="BG80" i="1"/>
  <c r="BH80" i="1" s="1"/>
  <c r="BI80" i="1" s="1"/>
  <c r="BG69" i="1"/>
  <c r="BH69" i="1" s="1"/>
  <c r="BI69" i="1" s="1"/>
  <c r="BG64" i="1"/>
  <c r="BH64" i="1" s="1"/>
  <c r="BI64" i="1" s="1"/>
  <c r="BG63" i="1"/>
  <c r="BH63" i="1" s="1"/>
  <c r="BI63" i="1" s="1"/>
  <c r="BG62" i="1"/>
  <c r="BH62" i="1" s="1"/>
  <c r="BI62" i="1" s="1"/>
  <c r="BG61" i="1"/>
  <c r="BH61" i="1" s="1"/>
  <c r="BI61" i="1" s="1"/>
  <c r="BG60" i="1"/>
  <c r="BH60" i="1" s="1"/>
  <c r="BI60" i="1" s="1"/>
  <c r="BG70" i="1"/>
  <c r="BH70" i="1" s="1"/>
  <c r="BI70" i="1" s="1"/>
  <c r="BG74" i="1"/>
  <c r="BH74" i="1" s="1"/>
  <c r="BI74" i="1" s="1"/>
  <c r="BG73" i="1"/>
  <c r="BH73" i="1" s="1"/>
  <c r="BI73" i="1" s="1"/>
  <c r="BG65" i="1"/>
  <c r="BH65" i="1" s="1"/>
  <c r="BI65" i="1" s="1"/>
  <c r="BG96" i="1"/>
  <c r="BH96" i="1" s="1"/>
  <c r="BI96" i="1" s="1"/>
  <c r="BG58" i="1"/>
  <c r="BH58" i="1" s="1"/>
  <c r="BI58" i="1" s="1"/>
  <c r="BG32" i="1"/>
  <c r="BH32" i="1" s="1"/>
  <c r="BI32" i="1" s="1"/>
  <c r="BG83" i="1"/>
  <c r="BH83" i="1" s="1"/>
  <c r="BI83" i="1" s="1"/>
  <c r="BG78" i="1"/>
  <c r="BH78" i="1" s="1"/>
  <c r="BI78" i="1" s="1"/>
  <c r="BG68" i="1"/>
  <c r="BH68" i="1" s="1"/>
  <c r="BI68" i="1" s="1"/>
  <c r="BG59" i="1"/>
  <c r="BH59" i="1" s="1"/>
  <c r="BI59" i="1" s="1"/>
  <c r="BG57" i="1"/>
  <c r="BH57" i="1" s="1"/>
  <c r="BI57" i="1" s="1"/>
  <c r="BG54" i="1"/>
  <c r="BH54" i="1" s="1"/>
  <c r="BI54" i="1" s="1"/>
  <c r="BG53" i="1"/>
  <c r="BH53" i="1" s="1"/>
  <c r="BI53" i="1" s="1"/>
  <c r="BG52" i="1"/>
  <c r="BH52" i="1" s="1"/>
  <c r="BI52" i="1" s="1"/>
  <c r="BG51" i="1"/>
  <c r="BH51" i="1" s="1"/>
  <c r="BI51" i="1" s="1"/>
  <c r="BG50" i="1"/>
  <c r="BH50" i="1" s="1"/>
  <c r="BI50" i="1" s="1"/>
  <c r="BG49" i="1"/>
  <c r="BH49" i="1" s="1"/>
  <c r="BI49" i="1" s="1"/>
  <c r="BG48" i="1"/>
  <c r="BH48" i="1" s="1"/>
  <c r="BI48" i="1" s="1"/>
  <c r="BG47" i="1"/>
  <c r="BH47" i="1" s="1"/>
  <c r="BI47" i="1" s="1"/>
  <c r="BG46" i="1"/>
  <c r="BH46" i="1" s="1"/>
  <c r="BI46" i="1" s="1"/>
  <c r="BG45" i="1"/>
  <c r="BH45" i="1" s="1"/>
  <c r="BI45" i="1" s="1"/>
  <c r="BG44" i="1"/>
  <c r="BH44" i="1" s="1"/>
  <c r="BI44" i="1" s="1"/>
  <c r="BG43" i="1"/>
  <c r="BH43" i="1" s="1"/>
  <c r="BI43" i="1" s="1"/>
  <c r="BG42" i="1"/>
  <c r="BH42" i="1" s="1"/>
  <c r="BI42" i="1" s="1"/>
  <c r="BG41" i="1"/>
  <c r="BH41" i="1" s="1"/>
  <c r="BI41" i="1" s="1"/>
  <c r="BG40" i="1"/>
  <c r="BH40" i="1" s="1"/>
  <c r="BI40" i="1" s="1"/>
  <c r="BG39" i="1"/>
  <c r="BH39" i="1" s="1"/>
  <c r="BI39" i="1" s="1"/>
  <c r="BG38" i="1"/>
  <c r="BH38" i="1" s="1"/>
  <c r="BI38" i="1" s="1"/>
  <c r="BG37" i="1"/>
  <c r="BH37" i="1" s="1"/>
  <c r="BI37" i="1" s="1"/>
  <c r="BG35" i="1"/>
  <c r="BH35" i="1" s="1"/>
  <c r="BI35" i="1" s="1"/>
  <c r="BG55" i="1"/>
  <c r="BH55" i="1" s="1"/>
  <c r="BI55" i="1" s="1"/>
  <c r="BG21" i="1"/>
  <c r="BH21" i="1" s="1"/>
  <c r="BI21" i="1" s="1"/>
  <c r="BG56" i="1"/>
  <c r="BH56" i="1" s="1"/>
  <c r="BI56" i="1" s="1"/>
  <c r="BG29" i="1"/>
  <c r="BH29" i="1" s="1"/>
  <c r="BI29" i="1" s="1"/>
  <c r="BG23" i="1"/>
  <c r="BH23" i="1" s="1"/>
  <c r="BI23" i="1" s="1"/>
  <c r="BG16" i="1"/>
  <c r="BH16" i="1" s="1"/>
  <c r="BI16" i="1" s="1"/>
  <c r="BG30" i="1"/>
  <c r="BH30" i="1" s="1"/>
  <c r="BI30" i="1" s="1"/>
  <c r="BG24" i="1"/>
  <c r="BH24" i="1" s="1"/>
  <c r="BI24" i="1" s="1"/>
  <c r="BG17" i="1"/>
  <c r="BH17" i="1" s="1"/>
  <c r="BI17" i="1" s="1"/>
  <c r="BG18" i="1"/>
  <c r="BH18" i="1" s="1"/>
  <c r="BI18" i="1" s="1"/>
  <c r="BG34" i="1"/>
  <c r="BH34" i="1" s="1"/>
  <c r="BI34" i="1" s="1"/>
  <c r="BG33" i="1"/>
  <c r="BH33" i="1" s="1"/>
  <c r="BI33" i="1" s="1"/>
  <c r="BG26" i="1"/>
  <c r="BH26" i="1" s="1"/>
  <c r="BI26" i="1" s="1"/>
  <c r="BG66" i="1"/>
  <c r="BH66" i="1" s="1"/>
  <c r="BI66" i="1" s="1"/>
  <c r="BG20" i="1"/>
  <c r="BH20" i="1" s="1"/>
  <c r="BI20" i="1" s="1"/>
  <c r="BG9" i="1"/>
  <c r="BH9" i="1" s="1"/>
  <c r="BI9" i="1" s="1"/>
  <c r="BG27" i="1"/>
  <c r="BH27" i="1" s="1"/>
  <c r="BI27" i="1" s="1"/>
  <c r="BG72" i="1"/>
  <c r="BH72" i="1" s="1"/>
  <c r="BI72" i="1" s="1"/>
  <c r="BG22" i="1"/>
  <c r="BH22" i="1" s="1"/>
  <c r="BI22" i="1" s="1"/>
  <c r="BG12" i="1"/>
  <c r="BH12" i="1" s="1"/>
  <c r="BI12" i="1" s="1"/>
  <c r="BG6" i="1"/>
  <c r="BH6" i="1" s="1"/>
  <c r="BI6" i="1" s="1"/>
  <c r="BG13" i="1"/>
  <c r="BH13" i="1" s="1"/>
  <c r="BI13" i="1" s="1"/>
  <c r="BG10" i="1"/>
  <c r="BH10" i="1" s="1"/>
  <c r="BI10" i="1" s="1"/>
  <c r="BG31" i="1"/>
  <c r="BH31" i="1" s="1"/>
  <c r="BI31" i="1" s="1"/>
  <c r="BG19" i="1"/>
  <c r="BH19" i="1" s="1"/>
  <c r="BI19" i="1" s="1"/>
  <c r="BG14" i="1"/>
  <c r="BH14" i="1" s="1"/>
  <c r="BI14" i="1" s="1"/>
  <c r="BG7" i="1"/>
  <c r="BH7" i="1" s="1"/>
  <c r="BI7" i="1" s="1"/>
  <c r="BG8" i="1"/>
  <c r="BH8" i="1" s="1"/>
  <c r="BI8" i="1" s="1"/>
  <c r="BG11" i="1"/>
  <c r="BH11" i="1" s="1"/>
  <c r="BI11" i="1" s="1"/>
  <c r="BG25" i="1"/>
  <c r="BH25" i="1" s="1"/>
  <c r="BI25" i="1" s="1"/>
  <c r="BG28" i="1"/>
  <c r="BH28" i="1" s="1"/>
  <c r="BI28" i="1" s="1"/>
  <c r="BG15" i="1"/>
  <c r="BH15" i="1" s="1"/>
  <c r="BI15" i="1" s="1"/>
  <c r="G76" i="1"/>
  <c r="H76" i="1" s="1"/>
  <c r="E77" i="1"/>
  <c r="F76" i="1"/>
  <c r="E78" i="1" l="1"/>
  <c r="G77" i="1"/>
  <c r="H77" i="1" s="1"/>
  <c r="F77" i="1"/>
  <c r="BJ152" i="1"/>
  <c r="BJ35" i="1"/>
  <c r="BI4" i="1" l="1"/>
  <c r="BK4" i="1" s="1"/>
  <c r="G78" i="1"/>
  <c r="H78" i="1" s="1"/>
  <c r="F78" i="1"/>
  <c r="E79" i="1"/>
  <c r="G79" i="1" l="1"/>
  <c r="H79" i="1" s="1"/>
  <c r="F79" i="1"/>
  <c r="E80" i="1"/>
  <c r="BK149" i="1"/>
  <c r="BL149" i="1" s="1"/>
  <c r="BM149" i="1" s="1"/>
  <c r="BK146" i="1"/>
  <c r="BL146" i="1" s="1"/>
  <c r="BM146" i="1" s="1"/>
  <c r="BK143" i="1"/>
  <c r="BL143" i="1" s="1"/>
  <c r="BM143" i="1" s="1"/>
  <c r="BK140" i="1"/>
  <c r="BL140" i="1" s="1"/>
  <c r="BM140" i="1" s="1"/>
  <c r="BK137" i="1"/>
  <c r="BL137" i="1" s="1"/>
  <c r="BM137" i="1" s="1"/>
  <c r="BK148" i="1"/>
  <c r="BL148" i="1" s="1"/>
  <c r="BM148" i="1" s="1"/>
  <c r="BK134" i="1"/>
  <c r="BL134" i="1" s="1"/>
  <c r="BM134" i="1" s="1"/>
  <c r="BK150" i="1"/>
  <c r="BL150" i="1" s="1"/>
  <c r="BM150" i="1" s="1"/>
  <c r="BK151" i="1"/>
  <c r="BL151" i="1" s="1"/>
  <c r="BM151" i="1" s="1"/>
  <c r="BK142" i="1"/>
  <c r="BL142" i="1" s="1"/>
  <c r="BM142" i="1" s="1"/>
  <c r="BK152" i="1"/>
  <c r="BL152" i="1" s="1"/>
  <c r="BM152" i="1" s="1"/>
  <c r="BK145" i="1"/>
  <c r="BL145" i="1" s="1"/>
  <c r="BM145" i="1" s="1"/>
  <c r="BK147" i="1"/>
  <c r="BL147" i="1" s="1"/>
  <c r="BM147" i="1" s="1"/>
  <c r="BK144" i="1"/>
  <c r="BL144" i="1" s="1"/>
  <c r="BM144" i="1" s="1"/>
  <c r="BK141" i="1"/>
  <c r="BL141" i="1" s="1"/>
  <c r="BM141" i="1" s="1"/>
  <c r="BK131" i="1"/>
  <c r="BL131" i="1" s="1"/>
  <c r="BM131" i="1" s="1"/>
  <c r="BK125" i="1"/>
  <c r="BL125" i="1" s="1"/>
  <c r="BM125" i="1" s="1"/>
  <c r="BK132" i="1"/>
  <c r="BL132" i="1" s="1"/>
  <c r="BM132" i="1" s="1"/>
  <c r="BK126" i="1"/>
  <c r="BL126" i="1" s="1"/>
  <c r="BM126" i="1" s="1"/>
  <c r="BK138" i="1"/>
  <c r="BL138" i="1" s="1"/>
  <c r="BM138" i="1" s="1"/>
  <c r="BK136" i="1"/>
  <c r="BL136" i="1" s="1"/>
  <c r="BM136" i="1" s="1"/>
  <c r="BK139" i="1"/>
  <c r="BL139" i="1" s="1"/>
  <c r="BM139" i="1" s="1"/>
  <c r="BK135" i="1"/>
  <c r="BL135" i="1" s="1"/>
  <c r="BM135" i="1" s="1"/>
  <c r="BK133" i="1"/>
  <c r="BL133" i="1" s="1"/>
  <c r="BM133" i="1" s="1"/>
  <c r="BK130" i="1"/>
  <c r="BL130" i="1" s="1"/>
  <c r="BM130" i="1" s="1"/>
  <c r="BK129" i="1"/>
  <c r="BL129" i="1" s="1"/>
  <c r="BM129" i="1" s="1"/>
  <c r="BK115" i="1"/>
  <c r="BL115" i="1" s="1"/>
  <c r="BM115" i="1" s="1"/>
  <c r="BK114" i="1"/>
  <c r="BL114" i="1" s="1"/>
  <c r="BM114" i="1" s="1"/>
  <c r="BK113" i="1"/>
  <c r="BL113" i="1" s="1"/>
  <c r="BM113" i="1" s="1"/>
  <c r="BK121" i="1"/>
  <c r="BL121" i="1" s="1"/>
  <c r="BM121" i="1" s="1"/>
  <c r="BK124" i="1"/>
  <c r="BL124" i="1" s="1"/>
  <c r="BM124" i="1" s="1"/>
  <c r="BK116" i="1"/>
  <c r="BL116" i="1" s="1"/>
  <c r="BM116" i="1" s="1"/>
  <c r="BK117" i="1"/>
  <c r="BL117" i="1" s="1"/>
  <c r="BM117" i="1" s="1"/>
  <c r="BK127" i="1"/>
  <c r="BL127" i="1" s="1"/>
  <c r="BM127" i="1" s="1"/>
  <c r="BK123" i="1"/>
  <c r="BL123" i="1" s="1"/>
  <c r="BM123" i="1" s="1"/>
  <c r="BK120" i="1"/>
  <c r="BL120" i="1" s="1"/>
  <c r="BM120" i="1" s="1"/>
  <c r="BK119" i="1"/>
  <c r="BL119" i="1" s="1"/>
  <c r="BM119" i="1" s="1"/>
  <c r="BK118" i="1"/>
  <c r="BL118" i="1" s="1"/>
  <c r="BM118" i="1" s="1"/>
  <c r="BK122" i="1"/>
  <c r="BL122" i="1" s="1"/>
  <c r="BM122" i="1" s="1"/>
  <c r="BK111" i="1"/>
  <c r="BL111" i="1" s="1"/>
  <c r="BM111" i="1" s="1"/>
  <c r="BK110" i="1"/>
  <c r="BL110" i="1" s="1"/>
  <c r="BM110" i="1" s="1"/>
  <c r="BK109" i="1"/>
  <c r="BL109" i="1" s="1"/>
  <c r="BM109" i="1" s="1"/>
  <c r="BK108" i="1"/>
  <c r="BL108" i="1" s="1"/>
  <c r="BM108" i="1" s="1"/>
  <c r="BK128" i="1"/>
  <c r="BL128" i="1" s="1"/>
  <c r="BM128" i="1" s="1"/>
  <c r="BK104" i="1"/>
  <c r="BL104" i="1" s="1"/>
  <c r="BM104" i="1" s="1"/>
  <c r="BK103" i="1"/>
  <c r="BL103" i="1" s="1"/>
  <c r="BM103" i="1" s="1"/>
  <c r="BK105" i="1"/>
  <c r="BL105" i="1" s="1"/>
  <c r="BM105" i="1" s="1"/>
  <c r="BK107" i="1"/>
  <c r="BL107" i="1" s="1"/>
  <c r="BM107" i="1" s="1"/>
  <c r="BK101" i="1"/>
  <c r="BL101" i="1" s="1"/>
  <c r="BM101" i="1" s="1"/>
  <c r="BK100" i="1"/>
  <c r="BL100" i="1" s="1"/>
  <c r="BM100" i="1" s="1"/>
  <c r="BK99" i="1"/>
  <c r="BL99" i="1" s="1"/>
  <c r="BM99" i="1" s="1"/>
  <c r="BK98" i="1"/>
  <c r="BL98" i="1" s="1"/>
  <c r="BM98" i="1" s="1"/>
  <c r="BK95" i="1"/>
  <c r="BL95" i="1" s="1"/>
  <c r="BM95" i="1" s="1"/>
  <c r="BK96" i="1"/>
  <c r="BL96" i="1" s="1"/>
  <c r="BM96" i="1" s="1"/>
  <c r="BK91" i="1"/>
  <c r="BL91" i="1" s="1"/>
  <c r="BM91" i="1" s="1"/>
  <c r="BK93" i="1"/>
  <c r="BL93" i="1" s="1"/>
  <c r="BM93" i="1" s="1"/>
  <c r="BK87" i="1"/>
  <c r="BL87" i="1" s="1"/>
  <c r="BM87" i="1" s="1"/>
  <c r="BK94" i="1"/>
  <c r="BL94" i="1" s="1"/>
  <c r="BM94" i="1" s="1"/>
  <c r="BK89" i="1"/>
  <c r="BL89" i="1" s="1"/>
  <c r="BM89" i="1" s="1"/>
  <c r="BK84" i="1"/>
  <c r="BL84" i="1" s="1"/>
  <c r="BM84" i="1" s="1"/>
  <c r="BK83" i="1"/>
  <c r="BL83" i="1" s="1"/>
  <c r="BM83" i="1" s="1"/>
  <c r="BK82" i="1"/>
  <c r="BL82" i="1" s="1"/>
  <c r="BM82" i="1" s="1"/>
  <c r="BK85" i="1"/>
  <c r="BL85" i="1" s="1"/>
  <c r="BM85" i="1" s="1"/>
  <c r="BK112" i="1"/>
  <c r="BL112" i="1" s="1"/>
  <c r="BM112" i="1" s="1"/>
  <c r="BK106" i="1"/>
  <c r="BL106" i="1" s="1"/>
  <c r="BM106" i="1" s="1"/>
  <c r="BK80" i="1"/>
  <c r="BL80" i="1" s="1"/>
  <c r="BM80" i="1" s="1"/>
  <c r="BK92" i="1"/>
  <c r="BL92" i="1" s="1"/>
  <c r="BM92" i="1" s="1"/>
  <c r="BK88" i="1"/>
  <c r="BL88" i="1" s="1"/>
  <c r="BM88" i="1" s="1"/>
  <c r="BK78" i="1"/>
  <c r="BL78" i="1" s="1"/>
  <c r="BM78" i="1" s="1"/>
  <c r="BK86" i="1"/>
  <c r="BL86" i="1" s="1"/>
  <c r="BM86" i="1" s="1"/>
  <c r="BK76" i="1"/>
  <c r="BL76" i="1" s="1"/>
  <c r="BM76" i="1" s="1"/>
  <c r="BK97" i="1"/>
  <c r="BL97" i="1" s="1"/>
  <c r="BM97" i="1" s="1"/>
  <c r="BK74" i="1"/>
  <c r="BL74" i="1" s="1"/>
  <c r="BM74" i="1" s="1"/>
  <c r="BK102" i="1"/>
  <c r="BL102" i="1" s="1"/>
  <c r="BM102" i="1" s="1"/>
  <c r="BK81" i="1"/>
  <c r="BL81" i="1" s="1"/>
  <c r="BM81" i="1" s="1"/>
  <c r="BK77" i="1"/>
  <c r="BL77" i="1" s="1"/>
  <c r="BM77" i="1" s="1"/>
  <c r="BK75" i="1"/>
  <c r="BL75" i="1" s="1"/>
  <c r="BM75" i="1" s="1"/>
  <c r="BK72" i="1"/>
  <c r="BL72" i="1" s="1"/>
  <c r="BM72" i="1" s="1"/>
  <c r="BK64" i="1"/>
  <c r="BL64" i="1" s="1"/>
  <c r="BM64" i="1" s="1"/>
  <c r="BK63" i="1"/>
  <c r="BL63" i="1" s="1"/>
  <c r="BM63" i="1" s="1"/>
  <c r="BK62" i="1"/>
  <c r="BL62" i="1" s="1"/>
  <c r="BM62" i="1" s="1"/>
  <c r="BK61" i="1"/>
  <c r="BL61" i="1" s="1"/>
  <c r="BM61" i="1" s="1"/>
  <c r="BK60" i="1"/>
  <c r="BL60" i="1" s="1"/>
  <c r="BM60" i="1" s="1"/>
  <c r="BK59" i="1"/>
  <c r="BL59" i="1" s="1"/>
  <c r="BM59" i="1" s="1"/>
  <c r="BK69" i="1"/>
  <c r="BL69" i="1" s="1"/>
  <c r="BM69" i="1" s="1"/>
  <c r="BK70" i="1"/>
  <c r="BL70" i="1" s="1"/>
  <c r="BM70" i="1" s="1"/>
  <c r="BK68" i="1"/>
  <c r="BL68" i="1" s="1"/>
  <c r="BM68" i="1" s="1"/>
  <c r="BK65" i="1"/>
  <c r="BL65" i="1" s="1"/>
  <c r="BM65" i="1" s="1"/>
  <c r="BK66" i="1"/>
  <c r="BL66" i="1" s="1"/>
  <c r="BM66" i="1" s="1"/>
  <c r="BK90" i="1"/>
  <c r="BL90" i="1" s="1"/>
  <c r="BM90" i="1" s="1"/>
  <c r="BK73" i="1"/>
  <c r="BL73" i="1" s="1"/>
  <c r="BM73" i="1" s="1"/>
  <c r="BK54" i="1"/>
  <c r="BL54" i="1" s="1"/>
  <c r="BM54" i="1" s="1"/>
  <c r="BK53" i="1"/>
  <c r="BL53" i="1" s="1"/>
  <c r="BM53" i="1" s="1"/>
  <c r="BK52" i="1"/>
  <c r="BL52" i="1" s="1"/>
  <c r="BM52" i="1" s="1"/>
  <c r="BK51" i="1"/>
  <c r="BL51" i="1" s="1"/>
  <c r="BM51" i="1" s="1"/>
  <c r="BK50" i="1"/>
  <c r="BL50" i="1" s="1"/>
  <c r="BM50" i="1" s="1"/>
  <c r="BK49" i="1"/>
  <c r="BL49" i="1" s="1"/>
  <c r="BM49" i="1" s="1"/>
  <c r="BK48" i="1"/>
  <c r="BL48" i="1" s="1"/>
  <c r="BM48" i="1" s="1"/>
  <c r="BK47" i="1"/>
  <c r="BL47" i="1" s="1"/>
  <c r="BM47" i="1" s="1"/>
  <c r="BK46" i="1"/>
  <c r="BL46" i="1" s="1"/>
  <c r="BM46" i="1" s="1"/>
  <c r="BK45" i="1"/>
  <c r="BL45" i="1" s="1"/>
  <c r="BM45" i="1" s="1"/>
  <c r="BK44" i="1"/>
  <c r="BL44" i="1" s="1"/>
  <c r="BM44" i="1" s="1"/>
  <c r="BK43" i="1"/>
  <c r="BL43" i="1" s="1"/>
  <c r="BM43" i="1" s="1"/>
  <c r="BK42" i="1"/>
  <c r="BL42" i="1" s="1"/>
  <c r="BM42" i="1" s="1"/>
  <c r="BK41" i="1"/>
  <c r="BL41" i="1" s="1"/>
  <c r="BM41" i="1" s="1"/>
  <c r="BK40" i="1"/>
  <c r="BL40" i="1" s="1"/>
  <c r="BM40" i="1" s="1"/>
  <c r="BK39" i="1"/>
  <c r="BL39" i="1" s="1"/>
  <c r="BM39" i="1" s="1"/>
  <c r="BK55" i="1"/>
  <c r="BL55" i="1" s="1"/>
  <c r="BM55" i="1" s="1"/>
  <c r="BK79" i="1"/>
  <c r="BL79" i="1" s="1"/>
  <c r="BM79" i="1" s="1"/>
  <c r="BK58" i="1"/>
  <c r="BL58" i="1" s="1"/>
  <c r="BM58" i="1" s="1"/>
  <c r="BK56" i="1"/>
  <c r="BL56" i="1" s="1"/>
  <c r="BM56" i="1" s="1"/>
  <c r="BK35" i="1"/>
  <c r="BL35" i="1" s="1"/>
  <c r="BM35" i="1" s="1"/>
  <c r="BK29" i="1"/>
  <c r="BL29" i="1" s="1"/>
  <c r="BM29" i="1" s="1"/>
  <c r="BK67" i="1"/>
  <c r="BL67" i="1" s="1"/>
  <c r="BM67" i="1" s="1"/>
  <c r="BK38" i="1"/>
  <c r="BL38" i="1" s="1"/>
  <c r="BM38" i="1" s="1"/>
  <c r="BK18" i="1"/>
  <c r="BL18" i="1" s="1"/>
  <c r="BM18" i="1" s="1"/>
  <c r="BK31" i="1"/>
  <c r="BL31" i="1" s="1"/>
  <c r="BM31" i="1" s="1"/>
  <c r="BK25" i="1"/>
  <c r="BL25" i="1" s="1"/>
  <c r="BM25" i="1" s="1"/>
  <c r="BK19" i="1"/>
  <c r="BL19" i="1" s="1"/>
  <c r="BM19" i="1" s="1"/>
  <c r="BK71" i="1"/>
  <c r="BL71" i="1" s="1"/>
  <c r="BM71" i="1" s="1"/>
  <c r="BK34" i="1"/>
  <c r="BL34" i="1" s="1"/>
  <c r="BM34" i="1" s="1"/>
  <c r="BK26" i="1"/>
  <c r="BL26" i="1" s="1"/>
  <c r="BM26" i="1" s="1"/>
  <c r="BK37" i="1"/>
  <c r="BL37" i="1" s="1"/>
  <c r="BM37" i="1" s="1"/>
  <c r="BK21" i="1"/>
  <c r="BL21" i="1" s="1"/>
  <c r="BM21" i="1" s="1"/>
  <c r="BK14" i="1"/>
  <c r="BL14" i="1" s="1"/>
  <c r="BM14" i="1" s="1"/>
  <c r="BK30" i="1"/>
  <c r="BL30" i="1" s="1"/>
  <c r="BM30" i="1" s="1"/>
  <c r="BK12" i="1"/>
  <c r="BL12" i="1" s="1"/>
  <c r="BM12" i="1" s="1"/>
  <c r="BK6" i="1"/>
  <c r="BL6" i="1" s="1"/>
  <c r="BM6" i="1" s="1"/>
  <c r="BK22" i="1"/>
  <c r="BL22" i="1" s="1"/>
  <c r="BM22" i="1" s="1"/>
  <c r="BK13" i="1"/>
  <c r="BL13" i="1" s="1"/>
  <c r="BM13" i="1" s="1"/>
  <c r="BK10" i="1"/>
  <c r="BL10" i="1" s="1"/>
  <c r="BM10" i="1" s="1"/>
  <c r="BK57" i="1"/>
  <c r="BL57" i="1" s="1"/>
  <c r="BM57" i="1" s="1"/>
  <c r="BK7" i="1"/>
  <c r="BL7" i="1" s="1"/>
  <c r="BM7" i="1" s="1"/>
  <c r="BK24" i="1"/>
  <c r="BL24" i="1" s="1"/>
  <c r="BM24" i="1" s="1"/>
  <c r="BK17" i="1"/>
  <c r="BL17" i="1" s="1"/>
  <c r="BM17" i="1" s="1"/>
  <c r="BK15" i="1"/>
  <c r="BL15" i="1" s="1"/>
  <c r="BM15" i="1" s="1"/>
  <c r="BK8" i="1"/>
  <c r="BL8" i="1" s="1"/>
  <c r="BM8" i="1" s="1"/>
  <c r="BK33" i="1"/>
  <c r="BL33" i="1" s="1"/>
  <c r="BM33" i="1" s="1"/>
  <c r="BK32" i="1"/>
  <c r="BL32" i="1" s="1"/>
  <c r="BM32" i="1" s="1"/>
  <c r="BK20" i="1"/>
  <c r="BL20" i="1" s="1"/>
  <c r="BM20" i="1" s="1"/>
  <c r="BK16" i="1"/>
  <c r="BL16" i="1" s="1"/>
  <c r="BM16" i="1" s="1"/>
  <c r="BK27" i="1"/>
  <c r="BL27" i="1" s="1"/>
  <c r="BM27" i="1" s="1"/>
  <c r="BK9" i="1"/>
  <c r="BL9" i="1" s="1"/>
  <c r="BM9" i="1" s="1"/>
  <c r="BK28" i="1"/>
  <c r="BL28" i="1" s="1"/>
  <c r="BM28" i="1" s="1"/>
  <c r="BK23" i="1"/>
  <c r="BL23" i="1" s="1"/>
  <c r="BM23" i="1" s="1"/>
  <c r="BK11" i="1"/>
  <c r="BL11" i="1" s="1"/>
  <c r="BM11" i="1" s="1"/>
  <c r="BN35" i="1" l="1"/>
  <c r="BN152" i="1"/>
  <c r="G80" i="1"/>
  <c r="H80" i="1" s="1"/>
  <c r="F80" i="1"/>
  <c r="E81" i="1"/>
  <c r="G81" i="1" l="1"/>
  <c r="H81" i="1" s="1"/>
  <c r="F81" i="1"/>
  <c r="E82" i="1"/>
  <c r="BM4" i="1"/>
  <c r="BO4" i="1" s="1"/>
  <c r="BO139" i="1" l="1"/>
  <c r="BP139" i="1" s="1"/>
  <c r="BQ139" i="1" s="1"/>
  <c r="BO151" i="1"/>
  <c r="BP151" i="1" s="1"/>
  <c r="BQ151" i="1" s="1"/>
  <c r="BO142" i="1"/>
  <c r="BP142" i="1" s="1"/>
  <c r="BQ142" i="1" s="1"/>
  <c r="BO152" i="1"/>
  <c r="BP152" i="1" s="1"/>
  <c r="BQ152" i="1" s="1"/>
  <c r="BO145" i="1"/>
  <c r="BP145" i="1" s="1"/>
  <c r="BQ145" i="1" s="1"/>
  <c r="BO141" i="1"/>
  <c r="BP141" i="1" s="1"/>
  <c r="BQ141" i="1" s="1"/>
  <c r="BO147" i="1"/>
  <c r="BP147" i="1" s="1"/>
  <c r="BQ147" i="1" s="1"/>
  <c r="BO146" i="1"/>
  <c r="BP146" i="1" s="1"/>
  <c r="BQ146" i="1" s="1"/>
  <c r="BO144" i="1"/>
  <c r="BP144" i="1" s="1"/>
  <c r="BQ144" i="1" s="1"/>
  <c r="BO140" i="1"/>
  <c r="BP140" i="1" s="1"/>
  <c r="BQ140" i="1" s="1"/>
  <c r="BO127" i="1"/>
  <c r="BP127" i="1" s="1"/>
  <c r="BQ127" i="1" s="1"/>
  <c r="BO143" i="1"/>
  <c r="BP143" i="1" s="1"/>
  <c r="BQ143" i="1" s="1"/>
  <c r="BO138" i="1"/>
  <c r="BP138" i="1" s="1"/>
  <c r="BQ138" i="1" s="1"/>
  <c r="BO148" i="1"/>
  <c r="BP148" i="1" s="1"/>
  <c r="BQ148" i="1" s="1"/>
  <c r="BO150" i="1"/>
  <c r="BP150" i="1" s="1"/>
  <c r="BQ150" i="1" s="1"/>
  <c r="BO149" i="1"/>
  <c r="BP149" i="1" s="1"/>
  <c r="BQ149" i="1" s="1"/>
  <c r="BO129" i="1"/>
  <c r="BP129" i="1" s="1"/>
  <c r="BQ129" i="1" s="1"/>
  <c r="BO130" i="1"/>
  <c r="BP130" i="1" s="1"/>
  <c r="BQ130" i="1" s="1"/>
  <c r="BO124" i="1"/>
  <c r="BP124" i="1" s="1"/>
  <c r="BQ124" i="1" s="1"/>
  <c r="BO137" i="1"/>
  <c r="BP137" i="1" s="1"/>
  <c r="BQ137" i="1" s="1"/>
  <c r="BO125" i="1"/>
  <c r="BP125" i="1" s="1"/>
  <c r="BQ125" i="1" s="1"/>
  <c r="BO115" i="1"/>
  <c r="BP115" i="1" s="1"/>
  <c r="BQ115" i="1" s="1"/>
  <c r="BO114" i="1"/>
  <c r="BP114" i="1" s="1"/>
  <c r="BQ114" i="1" s="1"/>
  <c r="BO113" i="1"/>
  <c r="BP113" i="1" s="1"/>
  <c r="BQ113" i="1" s="1"/>
  <c r="BO112" i="1"/>
  <c r="BP112" i="1" s="1"/>
  <c r="BQ112" i="1" s="1"/>
  <c r="BO132" i="1"/>
  <c r="BP132" i="1" s="1"/>
  <c r="BQ132" i="1" s="1"/>
  <c r="BO128" i="1"/>
  <c r="BP128" i="1" s="1"/>
  <c r="BQ128" i="1" s="1"/>
  <c r="BO117" i="1"/>
  <c r="BP117" i="1" s="1"/>
  <c r="BQ117" i="1" s="1"/>
  <c r="BO119" i="1"/>
  <c r="BP119" i="1" s="1"/>
  <c r="BQ119" i="1" s="1"/>
  <c r="BO135" i="1"/>
  <c r="BP135" i="1" s="1"/>
  <c r="BQ135" i="1" s="1"/>
  <c r="BO133" i="1"/>
  <c r="BP133" i="1" s="1"/>
  <c r="BQ133" i="1" s="1"/>
  <c r="BO126" i="1"/>
  <c r="BP126" i="1" s="1"/>
  <c r="BQ126" i="1" s="1"/>
  <c r="BO123" i="1"/>
  <c r="BP123" i="1" s="1"/>
  <c r="BQ123" i="1" s="1"/>
  <c r="BO122" i="1"/>
  <c r="BP122" i="1" s="1"/>
  <c r="BQ122" i="1" s="1"/>
  <c r="BO120" i="1"/>
  <c r="BP120" i="1" s="1"/>
  <c r="BQ120" i="1" s="1"/>
  <c r="BO131" i="1"/>
  <c r="BP131" i="1" s="1"/>
  <c r="BQ131" i="1" s="1"/>
  <c r="BO121" i="1"/>
  <c r="BP121" i="1" s="1"/>
  <c r="BQ121" i="1" s="1"/>
  <c r="BO118" i="1"/>
  <c r="BP118" i="1" s="1"/>
  <c r="BQ118" i="1" s="1"/>
  <c r="BO116" i="1"/>
  <c r="BP116" i="1" s="1"/>
  <c r="BQ116" i="1" s="1"/>
  <c r="BO134" i="1"/>
  <c r="BP134" i="1" s="1"/>
  <c r="BQ134" i="1" s="1"/>
  <c r="BO111" i="1"/>
  <c r="BP111" i="1" s="1"/>
  <c r="BQ111" i="1" s="1"/>
  <c r="BO110" i="1"/>
  <c r="BP110" i="1" s="1"/>
  <c r="BQ110" i="1" s="1"/>
  <c r="BO109" i="1"/>
  <c r="BP109" i="1" s="1"/>
  <c r="BQ109" i="1" s="1"/>
  <c r="BO108" i="1"/>
  <c r="BP108" i="1" s="1"/>
  <c r="BQ108" i="1" s="1"/>
  <c r="BO136" i="1"/>
  <c r="BP136" i="1" s="1"/>
  <c r="BQ136" i="1" s="1"/>
  <c r="BO102" i="1"/>
  <c r="BP102" i="1" s="1"/>
  <c r="BQ102" i="1" s="1"/>
  <c r="BO103" i="1"/>
  <c r="BP103" i="1" s="1"/>
  <c r="BQ103" i="1" s="1"/>
  <c r="BO105" i="1"/>
  <c r="BP105" i="1" s="1"/>
  <c r="BQ105" i="1" s="1"/>
  <c r="BO101" i="1"/>
  <c r="BP101" i="1" s="1"/>
  <c r="BQ101" i="1" s="1"/>
  <c r="BO100" i="1"/>
  <c r="BP100" i="1" s="1"/>
  <c r="BQ100" i="1" s="1"/>
  <c r="BO99" i="1"/>
  <c r="BP99" i="1" s="1"/>
  <c r="BQ99" i="1" s="1"/>
  <c r="BO98" i="1"/>
  <c r="BP98" i="1" s="1"/>
  <c r="BQ98" i="1" s="1"/>
  <c r="BO97" i="1"/>
  <c r="BP97" i="1" s="1"/>
  <c r="BQ97" i="1" s="1"/>
  <c r="BO96" i="1"/>
  <c r="BP96" i="1" s="1"/>
  <c r="BQ96" i="1" s="1"/>
  <c r="BO95" i="1"/>
  <c r="BP95" i="1" s="1"/>
  <c r="BQ95" i="1" s="1"/>
  <c r="BO107" i="1"/>
  <c r="BP107" i="1" s="1"/>
  <c r="BQ107" i="1" s="1"/>
  <c r="BO106" i="1"/>
  <c r="BP106" i="1" s="1"/>
  <c r="BQ106" i="1" s="1"/>
  <c r="BO91" i="1"/>
  <c r="BP91" i="1" s="1"/>
  <c r="BQ91" i="1" s="1"/>
  <c r="BO104" i="1"/>
  <c r="BP104" i="1" s="1"/>
  <c r="BQ104" i="1" s="1"/>
  <c r="BO93" i="1"/>
  <c r="BP93" i="1" s="1"/>
  <c r="BQ93" i="1" s="1"/>
  <c r="BO89" i="1"/>
  <c r="BP89" i="1" s="1"/>
  <c r="BQ89" i="1" s="1"/>
  <c r="BO84" i="1"/>
  <c r="BP84" i="1" s="1"/>
  <c r="BQ84" i="1" s="1"/>
  <c r="BO83" i="1"/>
  <c r="BP83" i="1" s="1"/>
  <c r="BQ83" i="1" s="1"/>
  <c r="BO82" i="1"/>
  <c r="BP82" i="1" s="1"/>
  <c r="BQ82" i="1" s="1"/>
  <c r="BO81" i="1"/>
  <c r="BP81" i="1" s="1"/>
  <c r="BQ81" i="1" s="1"/>
  <c r="BO80" i="1"/>
  <c r="BP80" i="1" s="1"/>
  <c r="BQ80" i="1" s="1"/>
  <c r="BO85" i="1"/>
  <c r="BP85" i="1" s="1"/>
  <c r="BQ85" i="1" s="1"/>
  <c r="BO86" i="1"/>
  <c r="BP86" i="1" s="1"/>
  <c r="BQ86" i="1" s="1"/>
  <c r="BO87" i="1"/>
  <c r="BP87" i="1" s="1"/>
  <c r="BQ87" i="1" s="1"/>
  <c r="BO88" i="1"/>
  <c r="BP88" i="1" s="1"/>
  <c r="BQ88" i="1" s="1"/>
  <c r="BO76" i="1"/>
  <c r="BP76" i="1" s="1"/>
  <c r="BQ76" i="1" s="1"/>
  <c r="BO73" i="1"/>
  <c r="BP73" i="1" s="1"/>
  <c r="BQ73" i="1" s="1"/>
  <c r="BO72" i="1"/>
  <c r="BP72" i="1" s="1"/>
  <c r="BQ72" i="1" s="1"/>
  <c r="BO74" i="1"/>
  <c r="BP74" i="1" s="1"/>
  <c r="BQ74" i="1" s="1"/>
  <c r="BO90" i="1"/>
  <c r="BP90" i="1" s="1"/>
  <c r="BQ90" i="1" s="1"/>
  <c r="BO94" i="1"/>
  <c r="BP94" i="1" s="1"/>
  <c r="BQ94" i="1" s="1"/>
  <c r="BO79" i="1"/>
  <c r="BP79" i="1" s="1"/>
  <c r="BQ79" i="1" s="1"/>
  <c r="BO77" i="1"/>
  <c r="BP77" i="1" s="1"/>
  <c r="BQ77" i="1" s="1"/>
  <c r="BO70" i="1"/>
  <c r="BP70" i="1" s="1"/>
  <c r="BQ70" i="1" s="1"/>
  <c r="BO68" i="1"/>
  <c r="BP68" i="1" s="1"/>
  <c r="BQ68" i="1" s="1"/>
  <c r="BO65" i="1"/>
  <c r="BP65" i="1" s="1"/>
  <c r="BQ65" i="1" s="1"/>
  <c r="BO67" i="1"/>
  <c r="BP67" i="1" s="1"/>
  <c r="BQ67" i="1" s="1"/>
  <c r="BO75" i="1"/>
  <c r="BP75" i="1" s="1"/>
  <c r="BQ75" i="1" s="1"/>
  <c r="BO66" i="1"/>
  <c r="BP66" i="1" s="1"/>
  <c r="BQ66" i="1" s="1"/>
  <c r="BO61" i="1"/>
  <c r="BP61" i="1" s="1"/>
  <c r="BQ61" i="1" s="1"/>
  <c r="BO35" i="1"/>
  <c r="BP35" i="1" s="1"/>
  <c r="BQ35" i="1" s="1"/>
  <c r="BO57" i="1"/>
  <c r="BP57" i="1" s="1"/>
  <c r="BQ57" i="1" s="1"/>
  <c r="BO55" i="1"/>
  <c r="BP55" i="1" s="1"/>
  <c r="BQ55" i="1" s="1"/>
  <c r="BO58" i="1"/>
  <c r="BP58" i="1" s="1"/>
  <c r="BQ58" i="1" s="1"/>
  <c r="BO71" i="1"/>
  <c r="BP71" i="1" s="1"/>
  <c r="BQ71" i="1" s="1"/>
  <c r="BO56" i="1"/>
  <c r="BP56" i="1" s="1"/>
  <c r="BQ56" i="1" s="1"/>
  <c r="BO33" i="1"/>
  <c r="BP33" i="1" s="1"/>
  <c r="BQ33" i="1" s="1"/>
  <c r="BO92" i="1"/>
  <c r="BP92" i="1" s="1"/>
  <c r="BQ92" i="1" s="1"/>
  <c r="BO69" i="1"/>
  <c r="BP69" i="1" s="1"/>
  <c r="BQ69" i="1" s="1"/>
  <c r="BO64" i="1"/>
  <c r="BP64" i="1" s="1"/>
  <c r="BQ64" i="1" s="1"/>
  <c r="BO62" i="1"/>
  <c r="BP62" i="1" s="1"/>
  <c r="BQ62" i="1" s="1"/>
  <c r="BO78" i="1"/>
  <c r="BP78" i="1" s="1"/>
  <c r="BQ78" i="1" s="1"/>
  <c r="BO51" i="1"/>
  <c r="BP51" i="1" s="1"/>
  <c r="BQ51" i="1" s="1"/>
  <c r="BO39" i="1"/>
  <c r="BP39" i="1" s="1"/>
  <c r="BQ39" i="1" s="1"/>
  <c r="BO63" i="1"/>
  <c r="BP63" i="1" s="1"/>
  <c r="BQ63" i="1" s="1"/>
  <c r="BO49" i="1"/>
  <c r="BP49" i="1" s="1"/>
  <c r="BQ49" i="1" s="1"/>
  <c r="BO38" i="1"/>
  <c r="BP38" i="1" s="1"/>
  <c r="BQ38" i="1" s="1"/>
  <c r="BO18" i="1"/>
  <c r="BP18" i="1" s="1"/>
  <c r="BQ18" i="1" s="1"/>
  <c r="BO48" i="1"/>
  <c r="BP48" i="1" s="1"/>
  <c r="BQ48" i="1" s="1"/>
  <c r="BO31" i="1"/>
  <c r="BP31" i="1" s="1"/>
  <c r="BQ31" i="1" s="1"/>
  <c r="BO46" i="1"/>
  <c r="BP46" i="1" s="1"/>
  <c r="BQ46" i="1" s="1"/>
  <c r="BO26" i="1"/>
  <c r="BP26" i="1" s="1"/>
  <c r="BQ26" i="1" s="1"/>
  <c r="BO45" i="1"/>
  <c r="BP45" i="1" s="1"/>
  <c r="BQ45" i="1" s="1"/>
  <c r="BO34" i="1"/>
  <c r="BP34" i="1" s="1"/>
  <c r="BQ34" i="1" s="1"/>
  <c r="BO20" i="1"/>
  <c r="BP20" i="1" s="1"/>
  <c r="BQ20" i="1" s="1"/>
  <c r="BO44" i="1"/>
  <c r="BP44" i="1" s="1"/>
  <c r="BQ44" i="1" s="1"/>
  <c r="BO32" i="1"/>
  <c r="BP32" i="1" s="1"/>
  <c r="BQ32" i="1" s="1"/>
  <c r="BO27" i="1"/>
  <c r="BP27" i="1" s="1"/>
  <c r="BQ27" i="1" s="1"/>
  <c r="BO43" i="1"/>
  <c r="BP43" i="1" s="1"/>
  <c r="BQ43" i="1" s="1"/>
  <c r="BO37" i="1"/>
  <c r="BP37" i="1" s="1"/>
  <c r="BQ37" i="1" s="1"/>
  <c r="BO21" i="1"/>
  <c r="BP21" i="1" s="1"/>
  <c r="BQ21" i="1" s="1"/>
  <c r="BO52" i="1"/>
  <c r="BP52" i="1" s="1"/>
  <c r="BQ52" i="1" s="1"/>
  <c r="BO40" i="1"/>
  <c r="BP40" i="1" s="1"/>
  <c r="BQ40" i="1" s="1"/>
  <c r="BO29" i="1"/>
  <c r="BP29" i="1" s="1"/>
  <c r="BQ29" i="1" s="1"/>
  <c r="BO14" i="1"/>
  <c r="BP14" i="1" s="1"/>
  <c r="BQ14" i="1" s="1"/>
  <c r="BO60" i="1"/>
  <c r="BP60" i="1" s="1"/>
  <c r="BQ60" i="1" s="1"/>
  <c r="BO53" i="1"/>
  <c r="BP53" i="1" s="1"/>
  <c r="BQ53" i="1" s="1"/>
  <c r="BO24" i="1"/>
  <c r="BP24" i="1" s="1"/>
  <c r="BQ24" i="1" s="1"/>
  <c r="BO17" i="1"/>
  <c r="BP17" i="1" s="1"/>
  <c r="BQ17" i="1" s="1"/>
  <c r="BO8" i="1"/>
  <c r="BP8" i="1" s="1"/>
  <c r="BQ8" i="1" s="1"/>
  <c r="BO50" i="1"/>
  <c r="BP50" i="1" s="1"/>
  <c r="BQ50" i="1" s="1"/>
  <c r="BO15" i="1"/>
  <c r="BP15" i="1" s="1"/>
  <c r="BQ15" i="1" s="1"/>
  <c r="BO47" i="1"/>
  <c r="BP47" i="1" s="1"/>
  <c r="BQ47" i="1" s="1"/>
  <c r="BO19" i="1"/>
  <c r="BP19" i="1" s="1"/>
  <c r="BQ19" i="1" s="1"/>
  <c r="BO11" i="1"/>
  <c r="BP11" i="1" s="1"/>
  <c r="BQ11" i="1" s="1"/>
  <c r="BO59" i="1"/>
  <c r="BP59" i="1" s="1"/>
  <c r="BQ59" i="1" s="1"/>
  <c r="BO28" i="1"/>
  <c r="BP28" i="1" s="1"/>
  <c r="BQ28" i="1" s="1"/>
  <c r="BO41" i="1"/>
  <c r="BP41" i="1" s="1"/>
  <c r="BQ41" i="1" s="1"/>
  <c r="BO12" i="1"/>
  <c r="BP12" i="1" s="1"/>
  <c r="BQ12" i="1" s="1"/>
  <c r="BO13" i="1"/>
  <c r="BP13" i="1" s="1"/>
  <c r="BQ13" i="1" s="1"/>
  <c r="BO10" i="1"/>
  <c r="BP10" i="1" s="1"/>
  <c r="BQ10" i="1" s="1"/>
  <c r="BO16" i="1"/>
  <c r="BP16" i="1" s="1"/>
  <c r="BQ16" i="1" s="1"/>
  <c r="BO7" i="1"/>
  <c r="BP7" i="1" s="1"/>
  <c r="BQ7" i="1" s="1"/>
  <c r="BO9" i="1"/>
  <c r="BP9" i="1" s="1"/>
  <c r="BQ9" i="1" s="1"/>
  <c r="BO22" i="1"/>
  <c r="BP22" i="1" s="1"/>
  <c r="BQ22" i="1" s="1"/>
  <c r="BO23" i="1"/>
  <c r="BP23" i="1" s="1"/>
  <c r="BQ23" i="1" s="1"/>
  <c r="BO25" i="1"/>
  <c r="BP25" i="1" s="1"/>
  <c r="BQ25" i="1" s="1"/>
  <c r="BO54" i="1"/>
  <c r="BP54" i="1" s="1"/>
  <c r="BQ54" i="1" s="1"/>
  <c r="BO42" i="1"/>
  <c r="BP42" i="1" s="1"/>
  <c r="BQ42" i="1" s="1"/>
  <c r="BO30" i="1"/>
  <c r="BP30" i="1" s="1"/>
  <c r="BQ30" i="1" s="1"/>
  <c r="BO6" i="1"/>
  <c r="BP6" i="1" s="1"/>
  <c r="BQ6" i="1" s="1"/>
  <c r="G82" i="1"/>
  <c r="H82" i="1" s="1"/>
  <c r="E83" i="1"/>
  <c r="F82" i="1"/>
  <c r="BR152" i="1" l="1"/>
  <c r="E84" i="1"/>
  <c r="G83" i="1"/>
  <c r="H83" i="1" s="1"/>
  <c r="F83" i="1"/>
  <c r="BR35" i="1"/>
  <c r="BQ4" i="1" s="1"/>
  <c r="BS4" i="1" s="1"/>
  <c r="BS152" i="1" l="1"/>
  <c r="BT152" i="1" s="1"/>
  <c r="BU152" i="1" s="1"/>
  <c r="BS138" i="1"/>
  <c r="BT138" i="1" s="1"/>
  <c r="BU138" i="1" s="1"/>
  <c r="BS145" i="1"/>
  <c r="BT145" i="1" s="1"/>
  <c r="BU145" i="1" s="1"/>
  <c r="BS146" i="1"/>
  <c r="BT146" i="1" s="1"/>
  <c r="BU146" i="1" s="1"/>
  <c r="BS144" i="1"/>
  <c r="BT144" i="1" s="1"/>
  <c r="BU144" i="1" s="1"/>
  <c r="BS148" i="1"/>
  <c r="BT148" i="1" s="1"/>
  <c r="BU148" i="1" s="1"/>
  <c r="BS147" i="1"/>
  <c r="BT147" i="1" s="1"/>
  <c r="BU147" i="1" s="1"/>
  <c r="BS149" i="1"/>
  <c r="BT149" i="1" s="1"/>
  <c r="BU149" i="1" s="1"/>
  <c r="BS151" i="1"/>
  <c r="BT151" i="1" s="1"/>
  <c r="BU151" i="1" s="1"/>
  <c r="BS150" i="1"/>
  <c r="BT150" i="1" s="1"/>
  <c r="BU150" i="1" s="1"/>
  <c r="BS143" i="1"/>
  <c r="BT143" i="1" s="1"/>
  <c r="BU143" i="1" s="1"/>
  <c r="BS136" i="1"/>
  <c r="BT136" i="1" s="1"/>
  <c r="BU136" i="1" s="1"/>
  <c r="BS128" i="1"/>
  <c r="BT128" i="1" s="1"/>
  <c r="BU128" i="1" s="1"/>
  <c r="BS122" i="1"/>
  <c r="BT122" i="1" s="1"/>
  <c r="BU122" i="1" s="1"/>
  <c r="BS129" i="1"/>
  <c r="BT129" i="1" s="1"/>
  <c r="BU129" i="1" s="1"/>
  <c r="BS123" i="1"/>
  <c r="BT123" i="1" s="1"/>
  <c r="BU123" i="1" s="1"/>
  <c r="BS130" i="1"/>
  <c r="BT130" i="1" s="1"/>
  <c r="BU130" i="1" s="1"/>
  <c r="BS137" i="1"/>
  <c r="BT137" i="1" s="1"/>
  <c r="BU137" i="1" s="1"/>
  <c r="BS134" i="1"/>
  <c r="BT134" i="1" s="1"/>
  <c r="BU134" i="1" s="1"/>
  <c r="BS133" i="1"/>
  <c r="BT133" i="1" s="1"/>
  <c r="BU133" i="1" s="1"/>
  <c r="BS131" i="1"/>
  <c r="BT131" i="1" s="1"/>
  <c r="BU131" i="1" s="1"/>
  <c r="BS142" i="1"/>
  <c r="BT142" i="1" s="1"/>
  <c r="BU142" i="1" s="1"/>
  <c r="BS140" i="1"/>
  <c r="BT140" i="1" s="1"/>
  <c r="BU140" i="1" s="1"/>
  <c r="BS124" i="1"/>
  <c r="BT124" i="1" s="1"/>
  <c r="BU124" i="1" s="1"/>
  <c r="BS118" i="1"/>
  <c r="BT118" i="1" s="1"/>
  <c r="BU118" i="1" s="1"/>
  <c r="BS141" i="1"/>
  <c r="BT141" i="1" s="1"/>
  <c r="BU141" i="1" s="1"/>
  <c r="BS139" i="1"/>
  <c r="BT139" i="1" s="1"/>
  <c r="BU139" i="1" s="1"/>
  <c r="BS127" i="1"/>
  <c r="BT127" i="1" s="1"/>
  <c r="BU127" i="1" s="1"/>
  <c r="BS119" i="1"/>
  <c r="BT119" i="1" s="1"/>
  <c r="BU119" i="1" s="1"/>
  <c r="BS126" i="1"/>
  <c r="BT126" i="1" s="1"/>
  <c r="BU126" i="1" s="1"/>
  <c r="BS120" i="1"/>
  <c r="BT120" i="1" s="1"/>
  <c r="BU120" i="1" s="1"/>
  <c r="BS125" i="1"/>
  <c r="BT125" i="1" s="1"/>
  <c r="BU125" i="1" s="1"/>
  <c r="BS121" i="1"/>
  <c r="BT121" i="1" s="1"/>
  <c r="BU121" i="1" s="1"/>
  <c r="BS117" i="1"/>
  <c r="BT117" i="1" s="1"/>
  <c r="BU117" i="1" s="1"/>
  <c r="BS116" i="1"/>
  <c r="BT116" i="1" s="1"/>
  <c r="BU116" i="1" s="1"/>
  <c r="BS113" i="1"/>
  <c r="BT113" i="1" s="1"/>
  <c r="BU113" i="1" s="1"/>
  <c r="BS111" i="1"/>
  <c r="BT111" i="1" s="1"/>
  <c r="BU111" i="1" s="1"/>
  <c r="BS110" i="1"/>
  <c r="BT110" i="1" s="1"/>
  <c r="BU110" i="1" s="1"/>
  <c r="BS109" i="1"/>
  <c r="BT109" i="1" s="1"/>
  <c r="BU109" i="1" s="1"/>
  <c r="BS108" i="1"/>
  <c r="BT108" i="1" s="1"/>
  <c r="BU108" i="1" s="1"/>
  <c r="BS107" i="1"/>
  <c r="BT107" i="1" s="1"/>
  <c r="BU107" i="1" s="1"/>
  <c r="BS106" i="1"/>
  <c r="BT106" i="1" s="1"/>
  <c r="BU106" i="1" s="1"/>
  <c r="BS132" i="1"/>
  <c r="BT132" i="1" s="1"/>
  <c r="BU132" i="1" s="1"/>
  <c r="BS135" i="1"/>
  <c r="BT135" i="1" s="1"/>
  <c r="BU135" i="1" s="1"/>
  <c r="BS101" i="1"/>
  <c r="BT101" i="1" s="1"/>
  <c r="BU101" i="1" s="1"/>
  <c r="BS100" i="1"/>
  <c r="BT100" i="1" s="1"/>
  <c r="BU100" i="1" s="1"/>
  <c r="BS99" i="1"/>
  <c r="BT99" i="1" s="1"/>
  <c r="BU99" i="1" s="1"/>
  <c r="BS102" i="1"/>
  <c r="BT102" i="1" s="1"/>
  <c r="BU102" i="1" s="1"/>
  <c r="BS115" i="1"/>
  <c r="BT115" i="1" s="1"/>
  <c r="BU115" i="1" s="1"/>
  <c r="BS104" i="1"/>
  <c r="BT104" i="1" s="1"/>
  <c r="BU104" i="1" s="1"/>
  <c r="BS97" i="1"/>
  <c r="BT97" i="1" s="1"/>
  <c r="BU97" i="1" s="1"/>
  <c r="BS94" i="1"/>
  <c r="BT94" i="1" s="1"/>
  <c r="BU94" i="1" s="1"/>
  <c r="BS93" i="1"/>
  <c r="BT93" i="1" s="1"/>
  <c r="BU93" i="1" s="1"/>
  <c r="BS92" i="1"/>
  <c r="BT92" i="1" s="1"/>
  <c r="BU92" i="1" s="1"/>
  <c r="BS91" i="1"/>
  <c r="BT91" i="1" s="1"/>
  <c r="BU91" i="1" s="1"/>
  <c r="BS90" i="1"/>
  <c r="BT90" i="1" s="1"/>
  <c r="BU90" i="1" s="1"/>
  <c r="BS89" i="1"/>
  <c r="BT89" i="1" s="1"/>
  <c r="BU89" i="1" s="1"/>
  <c r="BS88" i="1"/>
  <c r="BT88" i="1" s="1"/>
  <c r="BU88" i="1" s="1"/>
  <c r="BS87" i="1"/>
  <c r="BT87" i="1" s="1"/>
  <c r="BU87" i="1" s="1"/>
  <c r="BS86" i="1"/>
  <c r="BT86" i="1" s="1"/>
  <c r="BU86" i="1" s="1"/>
  <c r="BS112" i="1"/>
  <c r="BT112" i="1" s="1"/>
  <c r="BU112" i="1" s="1"/>
  <c r="BS96" i="1"/>
  <c r="BT96" i="1" s="1"/>
  <c r="BU96" i="1" s="1"/>
  <c r="BS105" i="1"/>
  <c r="BT105" i="1" s="1"/>
  <c r="BU105" i="1" s="1"/>
  <c r="BS114" i="1"/>
  <c r="BT114" i="1" s="1"/>
  <c r="BU114" i="1" s="1"/>
  <c r="BS103" i="1"/>
  <c r="BT103" i="1" s="1"/>
  <c r="BU103" i="1" s="1"/>
  <c r="BS98" i="1"/>
  <c r="BT98" i="1" s="1"/>
  <c r="BU98" i="1" s="1"/>
  <c r="BS95" i="1"/>
  <c r="BT95" i="1" s="1"/>
  <c r="BU95" i="1" s="1"/>
  <c r="BS81" i="1"/>
  <c r="BT81" i="1" s="1"/>
  <c r="BU81" i="1" s="1"/>
  <c r="BS74" i="1"/>
  <c r="BT74" i="1" s="1"/>
  <c r="BU74" i="1" s="1"/>
  <c r="BS82" i="1"/>
  <c r="BT82" i="1" s="1"/>
  <c r="BU82" i="1" s="1"/>
  <c r="BS83" i="1"/>
  <c r="BT83" i="1" s="1"/>
  <c r="BU83" i="1" s="1"/>
  <c r="BS80" i="1"/>
  <c r="BT80" i="1" s="1"/>
  <c r="BU80" i="1" s="1"/>
  <c r="BS79" i="1"/>
  <c r="BT79" i="1" s="1"/>
  <c r="BU79" i="1" s="1"/>
  <c r="BS77" i="1"/>
  <c r="BT77" i="1" s="1"/>
  <c r="BU77" i="1" s="1"/>
  <c r="BS75" i="1"/>
  <c r="BT75" i="1" s="1"/>
  <c r="BU75" i="1" s="1"/>
  <c r="BS71" i="1"/>
  <c r="BT71" i="1" s="1"/>
  <c r="BU71" i="1" s="1"/>
  <c r="BS67" i="1"/>
  <c r="BT67" i="1" s="1"/>
  <c r="BU67" i="1" s="1"/>
  <c r="BS85" i="1"/>
  <c r="BT85" i="1" s="1"/>
  <c r="BU85" i="1" s="1"/>
  <c r="BS66" i="1"/>
  <c r="BT66" i="1" s="1"/>
  <c r="BU66" i="1" s="1"/>
  <c r="BS73" i="1"/>
  <c r="BT73" i="1" s="1"/>
  <c r="BU73" i="1" s="1"/>
  <c r="BS78" i="1"/>
  <c r="BT78" i="1" s="1"/>
  <c r="BU78" i="1" s="1"/>
  <c r="BS64" i="1"/>
  <c r="BT64" i="1" s="1"/>
  <c r="BU64" i="1" s="1"/>
  <c r="BS63" i="1"/>
  <c r="BT63" i="1" s="1"/>
  <c r="BU63" i="1" s="1"/>
  <c r="BS62" i="1"/>
  <c r="BT62" i="1" s="1"/>
  <c r="BU62" i="1" s="1"/>
  <c r="BS61" i="1"/>
  <c r="BT61" i="1" s="1"/>
  <c r="BU61" i="1" s="1"/>
  <c r="BS59" i="1"/>
  <c r="BT59" i="1" s="1"/>
  <c r="BU59" i="1" s="1"/>
  <c r="BS70" i="1"/>
  <c r="BT70" i="1" s="1"/>
  <c r="BU70" i="1" s="1"/>
  <c r="BS72" i="1"/>
  <c r="BT72" i="1" s="1"/>
  <c r="BU72" i="1" s="1"/>
  <c r="BS69" i="1"/>
  <c r="BT69" i="1" s="1"/>
  <c r="BU69" i="1" s="1"/>
  <c r="BS56" i="1"/>
  <c r="BT56" i="1" s="1"/>
  <c r="BU56" i="1" s="1"/>
  <c r="BS35" i="1"/>
  <c r="BT35" i="1" s="1"/>
  <c r="BU35" i="1" s="1"/>
  <c r="BS65" i="1"/>
  <c r="BT65" i="1" s="1"/>
  <c r="BU65" i="1" s="1"/>
  <c r="BS76" i="1"/>
  <c r="BT76" i="1" s="1"/>
  <c r="BU76" i="1" s="1"/>
  <c r="BS57" i="1"/>
  <c r="BT57" i="1" s="1"/>
  <c r="BU57" i="1" s="1"/>
  <c r="BS54" i="1"/>
  <c r="BT54" i="1" s="1"/>
  <c r="BU54" i="1" s="1"/>
  <c r="BS53" i="1"/>
  <c r="BT53" i="1" s="1"/>
  <c r="BU53" i="1" s="1"/>
  <c r="BS52" i="1"/>
  <c r="BT52" i="1" s="1"/>
  <c r="BU52" i="1" s="1"/>
  <c r="BS51" i="1"/>
  <c r="BT51" i="1" s="1"/>
  <c r="BU51" i="1" s="1"/>
  <c r="BS50" i="1"/>
  <c r="BT50" i="1" s="1"/>
  <c r="BU50" i="1" s="1"/>
  <c r="BS49" i="1"/>
  <c r="BT49" i="1" s="1"/>
  <c r="BU49" i="1" s="1"/>
  <c r="BS48" i="1"/>
  <c r="BT48" i="1" s="1"/>
  <c r="BU48" i="1" s="1"/>
  <c r="BS47" i="1"/>
  <c r="BT47" i="1" s="1"/>
  <c r="BU47" i="1" s="1"/>
  <c r="BS46" i="1"/>
  <c r="BT46" i="1" s="1"/>
  <c r="BU46" i="1" s="1"/>
  <c r="BS45" i="1"/>
  <c r="BT45" i="1" s="1"/>
  <c r="BU45" i="1" s="1"/>
  <c r="BS44" i="1"/>
  <c r="BT44" i="1" s="1"/>
  <c r="BU44" i="1" s="1"/>
  <c r="BS43" i="1"/>
  <c r="BT43" i="1" s="1"/>
  <c r="BU43" i="1" s="1"/>
  <c r="BS42" i="1"/>
  <c r="BT42" i="1" s="1"/>
  <c r="BU42" i="1" s="1"/>
  <c r="BS41" i="1"/>
  <c r="BT41" i="1" s="1"/>
  <c r="BU41" i="1" s="1"/>
  <c r="BS40" i="1"/>
  <c r="BT40" i="1" s="1"/>
  <c r="BU40" i="1" s="1"/>
  <c r="BS39" i="1"/>
  <c r="BT39" i="1" s="1"/>
  <c r="BU39" i="1" s="1"/>
  <c r="BS38" i="1"/>
  <c r="BT38" i="1" s="1"/>
  <c r="BU38" i="1" s="1"/>
  <c r="BS37" i="1"/>
  <c r="BT37" i="1" s="1"/>
  <c r="BU37" i="1" s="1"/>
  <c r="BS31" i="1"/>
  <c r="BT31" i="1" s="1"/>
  <c r="BU31" i="1" s="1"/>
  <c r="BS26" i="1"/>
  <c r="BT26" i="1" s="1"/>
  <c r="BU26" i="1" s="1"/>
  <c r="BS21" i="1"/>
  <c r="BT21" i="1" s="1"/>
  <c r="BU21" i="1" s="1"/>
  <c r="BS28" i="1"/>
  <c r="BT28" i="1" s="1"/>
  <c r="BU28" i="1" s="1"/>
  <c r="BS22" i="1"/>
  <c r="BT22" i="1" s="1"/>
  <c r="BU22" i="1" s="1"/>
  <c r="BS15" i="1"/>
  <c r="BT15" i="1" s="1"/>
  <c r="BU15" i="1" s="1"/>
  <c r="BS29" i="1"/>
  <c r="BT29" i="1" s="1"/>
  <c r="BU29" i="1" s="1"/>
  <c r="BS18" i="1"/>
  <c r="BT18" i="1" s="1"/>
  <c r="BU18" i="1" s="1"/>
  <c r="BS60" i="1"/>
  <c r="BT60" i="1" s="1"/>
  <c r="BU60" i="1" s="1"/>
  <c r="BS34" i="1"/>
  <c r="BT34" i="1" s="1"/>
  <c r="BU34" i="1" s="1"/>
  <c r="BS11" i="1"/>
  <c r="BT11" i="1" s="1"/>
  <c r="BU11" i="1" s="1"/>
  <c r="BS19" i="1"/>
  <c r="BT19" i="1" s="1"/>
  <c r="BU19" i="1" s="1"/>
  <c r="BS9" i="1"/>
  <c r="BT9" i="1" s="1"/>
  <c r="BU9" i="1" s="1"/>
  <c r="BS33" i="1"/>
  <c r="BT33" i="1" s="1"/>
  <c r="BU33" i="1" s="1"/>
  <c r="BS23" i="1"/>
  <c r="BT23" i="1" s="1"/>
  <c r="BU23" i="1" s="1"/>
  <c r="BS16" i="1"/>
  <c r="BT16" i="1" s="1"/>
  <c r="BU16" i="1" s="1"/>
  <c r="BS84" i="1"/>
  <c r="BT84" i="1" s="1"/>
  <c r="BU84" i="1" s="1"/>
  <c r="BS13" i="1"/>
  <c r="BT13" i="1" s="1"/>
  <c r="BU13" i="1" s="1"/>
  <c r="BS10" i="1"/>
  <c r="BT10" i="1" s="1"/>
  <c r="BU10" i="1" s="1"/>
  <c r="BS68" i="1"/>
  <c r="BT68" i="1" s="1"/>
  <c r="BU68" i="1" s="1"/>
  <c r="BS58" i="1"/>
  <c r="BT58" i="1" s="1"/>
  <c r="BU58" i="1" s="1"/>
  <c r="BS27" i="1"/>
  <c r="BT27" i="1" s="1"/>
  <c r="BU27" i="1" s="1"/>
  <c r="BS30" i="1"/>
  <c r="BT30" i="1" s="1"/>
  <c r="BU30" i="1" s="1"/>
  <c r="BS14" i="1"/>
  <c r="BT14" i="1" s="1"/>
  <c r="BU14" i="1" s="1"/>
  <c r="BS24" i="1"/>
  <c r="BT24" i="1" s="1"/>
  <c r="BU24" i="1" s="1"/>
  <c r="BS8" i="1"/>
  <c r="BT8" i="1" s="1"/>
  <c r="BU8" i="1" s="1"/>
  <c r="BS25" i="1"/>
  <c r="BT25" i="1" s="1"/>
  <c r="BU25" i="1" s="1"/>
  <c r="BS17" i="1"/>
  <c r="BT17" i="1" s="1"/>
  <c r="BU17" i="1" s="1"/>
  <c r="BS12" i="1"/>
  <c r="BT12" i="1" s="1"/>
  <c r="BU12" i="1" s="1"/>
  <c r="BS55" i="1"/>
  <c r="BT55" i="1" s="1"/>
  <c r="BU55" i="1" s="1"/>
  <c r="BS7" i="1"/>
  <c r="BT7" i="1" s="1"/>
  <c r="BU7" i="1" s="1"/>
  <c r="BS20" i="1"/>
  <c r="BT20" i="1" s="1"/>
  <c r="BU20" i="1" s="1"/>
  <c r="BS6" i="1"/>
  <c r="BT6" i="1" s="1"/>
  <c r="BU6" i="1" s="1"/>
  <c r="BS32" i="1"/>
  <c r="BT32" i="1" s="1"/>
  <c r="BU32" i="1" s="1"/>
  <c r="E85" i="1"/>
  <c r="F84" i="1"/>
  <c r="G84" i="1"/>
  <c r="H84" i="1" s="1"/>
  <c r="BV35" i="1" l="1"/>
  <c r="G85" i="1"/>
  <c r="H85" i="1" s="1"/>
  <c r="E86" i="1"/>
  <c r="F85" i="1"/>
  <c r="BV152" i="1"/>
  <c r="BU4" i="1" s="1"/>
  <c r="BW4" i="1" s="1"/>
  <c r="BW151" i="1" l="1"/>
  <c r="BX151" i="1" s="1"/>
  <c r="BY151" i="1" s="1"/>
  <c r="BW148" i="1"/>
  <c r="BX148" i="1" s="1"/>
  <c r="BY148" i="1" s="1"/>
  <c r="BW145" i="1"/>
  <c r="BX145" i="1" s="1"/>
  <c r="BY145" i="1" s="1"/>
  <c r="BW141" i="1"/>
  <c r="BX141" i="1" s="1"/>
  <c r="BY141" i="1" s="1"/>
  <c r="BW146" i="1"/>
  <c r="BX146" i="1" s="1"/>
  <c r="BY146" i="1" s="1"/>
  <c r="BW144" i="1"/>
  <c r="BX144" i="1" s="1"/>
  <c r="BY144" i="1" s="1"/>
  <c r="BW149" i="1"/>
  <c r="BX149" i="1" s="1"/>
  <c r="BY149" i="1" s="1"/>
  <c r="BW143" i="1"/>
  <c r="BX143" i="1" s="1"/>
  <c r="BY143" i="1" s="1"/>
  <c r="BW150" i="1"/>
  <c r="BX150" i="1" s="1"/>
  <c r="BY150" i="1" s="1"/>
  <c r="BW138" i="1"/>
  <c r="BX138" i="1" s="1"/>
  <c r="BY138" i="1" s="1"/>
  <c r="BW152" i="1"/>
  <c r="BX152" i="1" s="1"/>
  <c r="BY152" i="1" s="1"/>
  <c r="BW139" i="1"/>
  <c r="BX139" i="1" s="1"/>
  <c r="BY139" i="1" s="1"/>
  <c r="BW130" i="1"/>
  <c r="BX130" i="1" s="1"/>
  <c r="BY130" i="1" s="1"/>
  <c r="BW124" i="1"/>
  <c r="BX124" i="1" s="1"/>
  <c r="BY124" i="1" s="1"/>
  <c r="BW134" i="1"/>
  <c r="BX134" i="1" s="1"/>
  <c r="BY134" i="1" s="1"/>
  <c r="BW135" i="1"/>
  <c r="BX135" i="1" s="1"/>
  <c r="BY135" i="1" s="1"/>
  <c r="BW132" i="1"/>
  <c r="BX132" i="1" s="1"/>
  <c r="BY132" i="1" s="1"/>
  <c r="BW127" i="1"/>
  <c r="BX127" i="1" s="1"/>
  <c r="BY127" i="1" s="1"/>
  <c r="BW136" i="1"/>
  <c r="BX136" i="1" s="1"/>
  <c r="BY136" i="1" s="1"/>
  <c r="BW118" i="1"/>
  <c r="BX118" i="1" s="1"/>
  <c r="BY118" i="1" s="1"/>
  <c r="BW120" i="1"/>
  <c r="BX120" i="1" s="1"/>
  <c r="BY120" i="1" s="1"/>
  <c r="BW126" i="1"/>
  <c r="BX126" i="1" s="1"/>
  <c r="BY126" i="1" s="1"/>
  <c r="BW125" i="1"/>
  <c r="BX125" i="1" s="1"/>
  <c r="BY125" i="1" s="1"/>
  <c r="BW121" i="1"/>
  <c r="BX121" i="1" s="1"/>
  <c r="BY121" i="1" s="1"/>
  <c r="BW116" i="1"/>
  <c r="BX116" i="1" s="1"/>
  <c r="BY116" i="1" s="1"/>
  <c r="BW142" i="1"/>
  <c r="BX142" i="1" s="1"/>
  <c r="BY142" i="1" s="1"/>
  <c r="BW140" i="1"/>
  <c r="BX140" i="1" s="1"/>
  <c r="BY140" i="1" s="1"/>
  <c r="BW117" i="1"/>
  <c r="BX117" i="1" s="1"/>
  <c r="BY117" i="1" s="1"/>
  <c r="BW133" i="1"/>
  <c r="BX133" i="1" s="1"/>
  <c r="BY133" i="1" s="1"/>
  <c r="BW131" i="1"/>
  <c r="BX131" i="1" s="1"/>
  <c r="BY131" i="1" s="1"/>
  <c r="BW137" i="1"/>
  <c r="BX137" i="1" s="1"/>
  <c r="BY137" i="1" s="1"/>
  <c r="BW122" i="1"/>
  <c r="BX122" i="1" s="1"/>
  <c r="BY122" i="1" s="1"/>
  <c r="BW115" i="1"/>
  <c r="BX115" i="1" s="1"/>
  <c r="BY115" i="1" s="1"/>
  <c r="BW107" i="1"/>
  <c r="BX107" i="1" s="1"/>
  <c r="BY107" i="1" s="1"/>
  <c r="BW102" i="1"/>
  <c r="BX102" i="1" s="1"/>
  <c r="BY102" i="1" s="1"/>
  <c r="BW111" i="1"/>
  <c r="BX111" i="1" s="1"/>
  <c r="BY111" i="1" s="1"/>
  <c r="BW112" i="1"/>
  <c r="BX112" i="1" s="1"/>
  <c r="BY112" i="1" s="1"/>
  <c r="BW110" i="1"/>
  <c r="BX110" i="1" s="1"/>
  <c r="BY110" i="1" s="1"/>
  <c r="BW106" i="1"/>
  <c r="BX106" i="1" s="1"/>
  <c r="BY106" i="1" s="1"/>
  <c r="BW129" i="1"/>
  <c r="BX129" i="1" s="1"/>
  <c r="BY129" i="1" s="1"/>
  <c r="BW113" i="1"/>
  <c r="BX113" i="1" s="1"/>
  <c r="BY113" i="1" s="1"/>
  <c r="BW108" i="1"/>
  <c r="BX108" i="1" s="1"/>
  <c r="BY108" i="1" s="1"/>
  <c r="BW104" i="1"/>
  <c r="BX104" i="1" s="1"/>
  <c r="BY104" i="1" s="1"/>
  <c r="BW103" i="1"/>
  <c r="BX103" i="1" s="1"/>
  <c r="BY103" i="1" s="1"/>
  <c r="BW147" i="1"/>
  <c r="BX147" i="1" s="1"/>
  <c r="BY147" i="1" s="1"/>
  <c r="BW128" i="1"/>
  <c r="BX128" i="1" s="1"/>
  <c r="BY128" i="1" s="1"/>
  <c r="BW95" i="1"/>
  <c r="BX95" i="1" s="1"/>
  <c r="BY95" i="1" s="1"/>
  <c r="BW114" i="1"/>
  <c r="BX114" i="1" s="1"/>
  <c r="BY114" i="1" s="1"/>
  <c r="BW100" i="1"/>
  <c r="BX100" i="1" s="1"/>
  <c r="BY100" i="1" s="1"/>
  <c r="BW97" i="1"/>
  <c r="BX97" i="1" s="1"/>
  <c r="BY97" i="1" s="1"/>
  <c r="BW93" i="1"/>
  <c r="BX93" i="1" s="1"/>
  <c r="BY93" i="1" s="1"/>
  <c r="BW89" i="1"/>
  <c r="BX89" i="1" s="1"/>
  <c r="BY89" i="1" s="1"/>
  <c r="BW123" i="1"/>
  <c r="BX123" i="1" s="1"/>
  <c r="BY123" i="1" s="1"/>
  <c r="BW98" i="1"/>
  <c r="BX98" i="1" s="1"/>
  <c r="BY98" i="1" s="1"/>
  <c r="BW88" i="1"/>
  <c r="BX88" i="1" s="1"/>
  <c r="BY88" i="1" s="1"/>
  <c r="BW86" i="1"/>
  <c r="BX86" i="1" s="1"/>
  <c r="BY86" i="1" s="1"/>
  <c r="BW84" i="1"/>
  <c r="BX84" i="1" s="1"/>
  <c r="BY84" i="1" s="1"/>
  <c r="BW101" i="1"/>
  <c r="BX101" i="1" s="1"/>
  <c r="BY101" i="1" s="1"/>
  <c r="BW91" i="1"/>
  <c r="BX91" i="1" s="1"/>
  <c r="BY91" i="1" s="1"/>
  <c r="BW87" i="1"/>
  <c r="BX87" i="1" s="1"/>
  <c r="BY87" i="1" s="1"/>
  <c r="BW99" i="1"/>
  <c r="BX99" i="1" s="1"/>
  <c r="BY99" i="1" s="1"/>
  <c r="BW80" i="1"/>
  <c r="BX80" i="1" s="1"/>
  <c r="BY80" i="1" s="1"/>
  <c r="BW79" i="1"/>
  <c r="BX79" i="1" s="1"/>
  <c r="BY79" i="1" s="1"/>
  <c r="BW77" i="1"/>
  <c r="BX77" i="1" s="1"/>
  <c r="BY77" i="1" s="1"/>
  <c r="BW83" i="1"/>
  <c r="BX83" i="1" s="1"/>
  <c r="BY83" i="1" s="1"/>
  <c r="BW96" i="1"/>
  <c r="BX96" i="1" s="1"/>
  <c r="BY96" i="1" s="1"/>
  <c r="BW90" i="1"/>
  <c r="BX90" i="1" s="1"/>
  <c r="BY90" i="1" s="1"/>
  <c r="BW75" i="1"/>
  <c r="BX75" i="1" s="1"/>
  <c r="BY75" i="1" s="1"/>
  <c r="BW81" i="1"/>
  <c r="BX81" i="1" s="1"/>
  <c r="BY81" i="1" s="1"/>
  <c r="BW78" i="1"/>
  <c r="BX78" i="1" s="1"/>
  <c r="BY78" i="1" s="1"/>
  <c r="BW109" i="1"/>
  <c r="BX109" i="1" s="1"/>
  <c r="BY109" i="1" s="1"/>
  <c r="BW68" i="1"/>
  <c r="BX68" i="1" s="1"/>
  <c r="BY68" i="1" s="1"/>
  <c r="BW65" i="1"/>
  <c r="BX65" i="1" s="1"/>
  <c r="BY65" i="1" s="1"/>
  <c r="BW105" i="1"/>
  <c r="BX105" i="1" s="1"/>
  <c r="BY105" i="1" s="1"/>
  <c r="BW85" i="1"/>
  <c r="BX85" i="1" s="1"/>
  <c r="BY85" i="1" s="1"/>
  <c r="BW82" i="1"/>
  <c r="BX82" i="1" s="1"/>
  <c r="BY82" i="1" s="1"/>
  <c r="BW66" i="1"/>
  <c r="BX66" i="1" s="1"/>
  <c r="BY66" i="1" s="1"/>
  <c r="BW73" i="1"/>
  <c r="BX73" i="1" s="1"/>
  <c r="BY73" i="1" s="1"/>
  <c r="BW76" i="1"/>
  <c r="BX76" i="1" s="1"/>
  <c r="BY76" i="1" s="1"/>
  <c r="BW74" i="1"/>
  <c r="BX74" i="1" s="1"/>
  <c r="BY74" i="1" s="1"/>
  <c r="BW72" i="1"/>
  <c r="BX72" i="1" s="1"/>
  <c r="BY72" i="1" s="1"/>
  <c r="BW64" i="1"/>
  <c r="BX64" i="1" s="1"/>
  <c r="BY64" i="1" s="1"/>
  <c r="BW63" i="1"/>
  <c r="BX63" i="1" s="1"/>
  <c r="BY63" i="1" s="1"/>
  <c r="BW62" i="1"/>
  <c r="BX62" i="1" s="1"/>
  <c r="BY62" i="1" s="1"/>
  <c r="BW61" i="1"/>
  <c r="BX61" i="1" s="1"/>
  <c r="BY61" i="1" s="1"/>
  <c r="BW60" i="1"/>
  <c r="BX60" i="1" s="1"/>
  <c r="BY60" i="1" s="1"/>
  <c r="BW71" i="1"/>
  <c r="BX71" i="1" s="1"/>
  <c r="BY71" i="1" s="1"/>
  <c r="BW32" i="1"/>
  <c r="BX32" i="1" s="1"/>
  <c r="BY32" i="1" s="1"/>
  <c r="BW119" i="1"/>
  <c r="BX119" i="1" s="1"/>
  <c r="BY119" i="1" s="1"/>
  <c r="BW58" i="1"/>
  <c r="BX58" i="1" s="1"/>
  <c r="BY58" i="1" s="1"/>
  <c r="BW94" i="1"/>
  <c r="BX94" i="1" s="1"/>
  <c r="BY94" i="1" s="1"/>
  <c r="BW56" i="1"/>
  <c r="BX56" i="1" s="1"/>
  <c r="BY56" i="1" s="1"/>
  <c r="BW69" i="1"/>
  <c r="BX69" i="1" s="1"/>
  <c r="BY69" i="1" s="1"/>
  <c r="BW92" i="1"/>
  <c r="BX92" i="1" s="1"/>
  <c r="BY92" i="1" s="1"/>
  <c r="BW57" i="1"/>
  <c r="BX57" i="1" s="1"/>
  <c r="BY57" i="1" s="1"/>
  <c r="BW54" i="1"/>
  <c r="BX54" i="1" s="1"/>
  <c r="BY54" i="1" s="1"/>
  <c r="BW53" i="1"/>
  <c r="BX53" i="1" s="1"/>
  <c r="BY53" i="1" s="1"/>
  <c r="BW52" i="1"/>
  <c r="BX52" i="1" s="1"/>
  <c r="BY52" i="1" s="1"/>
  <c r="BW51" i="1"/>
  <c r="BX51" i="1" s="1"/>
  <c r="BY51" i="1" s="1"/>
  <c r="BW50" i="1"/>
  <c r="BX50" i="1" s="1"/>
  <c r="BY50" i="1" s="1"/>
  <c r="BW49" i="1"/>
  <c r="BX49" i="1" s="1"/>
  <c r="BY49" i="1" s="1"/>
  <c r="BW48" i="1"/>
  <c r="BX48" i="1" s="1"/>
  <c r="BY48" i="1" s="1"/>
  <c r="BW47" i="1"/>
  <c r="BX47" i="1" s="1"/>
  <c r="BY47" i="1" s="1"/>
  <c r="BW46" i="1"/>
  <c r="BX46" i="1" s="1"/>
  <c r="BY46" i="1" s="1"/>
  <c r="BW45" i="1"/>
  <c r="BX45" i="1" s="1"/>
  <c r="BY45" i="1" s="1"/>
  <c r="BW44" i="1"/>
  <c r="BX44" i="1" s="1"/>
  <c r="BY44" i="1" s="1"/>
  <c r="BW43" i="1"/>
  <c r="BX43" i="1" s="1"/>
  <c r="BY43" i="1" s="1"/>
  <c r="BW42" i="1"/>
  <c r="BX42" i="1" s="1"/>
  <c r="BY42" i="1" s="1"/>
  <c r="BW41" i="1"/>
  <c r="BX41" i="1" s="1"/>
  <c r="BY41" i="1" s="1"/>
  <c r="BW40" i="1"/>
  <c r="BX40" i="1" s="1"/>
  <c r="BY40" i="1" s="1"/>
  <c r="BW39" i="1"/>
  <c r="BX39" i="1" s="1"/>
  <c r="BY39" i="1" s="1"/>
  <c r="BW38" i="1"/>
  <c r="BX38" i="1" s="1"/>
  <c r="BY38" i="1" s="1"/>
  <c r="BW37" i="1"/>
  <c r="BX37" i="1" s="1"/>
  <c r="BY37" i="1" s="1"/>
  <c r="BW59" i="1"/>
  <c r="BX59" i="1" s="1"/>
  <c r="BY59" i="1" s="1"/>
  <c r="BW67" i="1"/>
  <c r="BX67" i="1" s="1"/>
  <c r="BY67" i="1" s="1"/>
  <c r="BW21" i="1"/>
  <c r="BX21" i="1" s="1"/>
  <c r="BY21" i="1" s="1"/>
  <c r="BW55" i="1"/>
  <c r="BX55" i="1" s="1"/>
  <c r="BY55" i="1" s="1"/>
  <c r="BW29" i="1"/>
  <c r="BX29" i="1" s="1"/>
  <c r="BY29" i="1" s="1"/>
  <c r="BW35" i="1"/>
  <c r="BX35" i="1" s="1"/>
  <c r="BY35" i="1" s="1"/>
  <c r="BW23" i="1"/>
  <c r="BX23" i="1" s="1"/>
  <c r="BY23" i="1" s="1"/>
  <c r="BW16" i="1"/>
  <c r="BX16" i="1" s="1"/>
  <c r="BY16" i="1" s="1"/>
  <c r="BW30" i="1"/>
  <c r="BX30" i="1" s="1"/>
  <c r="BY30" i="1" s="1"/>
  <c r="BW24" i="1"/>
  <c r="BX24" i="1" s="1"/>
  <c r="BY24" i="1" s="1"/>
  <c r="BW17" i="1"/>
  <c r="BX17" i="1" s="1"/>
  <c r="BY17" i="1" s="1"/>
  <c r="BW18" i="1"/>
  <c r="BX18" i="1" s="1"/>
  <c r="BY18" i="1" s="1"/>
  <c r="BW70" i="1"/>
  <c r="BX70" i="1" s="1"/>
  <c r="BY70" i="1" s="1"/>
  <c r="BW26" i="1"/>
  <c r="BX26" i="1" s="1"/>
  <c r="BY26" i="1" s="1"/>
  <c r="BW9" i="1"/>
  <c r="BX9" i="1" s="1"/>
  <c r="BY9" i="1" s="1"/>
  <c r="BW31" i="1"/>
  <c r="BX31" i="1" s="1"/>
  <c r="BY31" i="1" s="1"/>
  <c r="BW28" i="1"/>
  <c r="BX28" i="1" s="1"/>
  <c r="BY28" i="1" s="1"/>
  <c r="BW33" i="1"/>
  <c r="BX33" i="1" s="1"/>
  <c r="BY33" i="1" s="1"/>
  <c r="BW12" i="1"/>
  <c r="BX12" i="1" s="1"/>
  <c r="BY12" i="1" s="1"/>
  <c r="BW6" i="1"/>
  <c r="BX6" i="1" s="1"/>
  <c r="BY6" i="1" s="1"/>
  <c r="BW25" i="1"/>
  <c r="BX25" i="1" s="1"/>
  <c r="BY25" i="1" s="1"/>
  <c r="BW13" i="1"/>
  <c r="BX13" i="1" s="1"/>
  <c r="BY13" i="1" s="1"/>
  <c r="BW10" i="1"/>
  <c r="BX10" i="1" s="1"/>
  <c r="BY10" i="1" s="1"/>
  <c r="BW7" i="1"/>
  <c r="BX7" i="1" s="1"/>
  <c r="BY7" i="1" s="1"/>
  <c r="BW27" i="1"/>
  <c r="BX27" i="1" s="1"/>
  <c r="BY27" i="1" s="1"/>
  <c r="BW14" i="1"/>
  <c r="BX14" i="1" s="1"/>
  <c r="BY14" i="1" s="1"/>
  <c r="BW8" i="1"/>
  <c r="BX8" i="1" s="1"/>
  <c r="BY8" i="1" s="1"/>
  <c r="BW22" i="1"/>
  <c r="BX22" i="1" s="1"/>
  <c r="BY22" i="1" s="1"/>
  <c r="BW11" i="1"/>
  <c r="BX11" i="1" s="1"/>
  <c r="BY11" i="1" s="1"/>
  <c r="BW15" i="1"/>
  <c r="BX15" i="1" s="1"/>
  <c r="BY15" i="1" s="1"/>
  <c r="BW19" i="1"/>
  <c r="BX19" i="1" s="1"/>
  <c r="BY19" i="1" s="1"/>
  <c r="BW34" i="1"/>
  <c r="BX34" i="1" s="1"/>
  <c r="BY34" i="1" s="1"/>
  <c r="BW20" i="1"/>
  <c r="BX20" i="1" s="1"/>
  <c r="BY20" i="1" s="1"/>
  <c r="F86" i="1"/>
  <c r="G86" i="1"/>
  <c r="H86" i="1" s="1"/>
  <c r="E87" i="1"/>
  <c r="F87" i="1" l="1"/>
  <c r="E88" i="1"/>
  <c r="G87" i="1"/>
  <c r="H87" i="1" s="1"/>
  <c r="BZ152" i="1"/>
  <c r="BZ35" i="1"/>
  <c r="BY4" i="1" l="1"/>
  <c r="CA4" i="1" s="1"/>
  <c r="F88" i="1"/>
  <c r="G88" i="1"/>
  <c r="H88" i="1" s="1"/>
  <c r="E89" i="1"/>
  <c r="F89" i="1" l="1"/>
  <c r="E90" i="1"/>
  <c r="G89" i="1"/>
  <c r="H89" i="1" s="1"/>
  <c r="CA149" i="1"/>
  <c r="CB149" i="1" s="1"/>
  <c r="CC149" i="1" s="1"/>
  <c r="CA146" i="1"/>
  <c r="CB146" i="1" s="1"/>
  <c r="CC146" i="1" s="1"/>
  <c r="CA143" i="1"/>
  <c r="CB143" i="1" s="1"/>
  <c r="CC143" i="1" s="1"/>
  <c r="CA140" i="1"/>
  <c r="CB140" i="1" s="1"/>
  <c r="CC140" i="1" s="1"/>
  <c r="CA137" i="1"/>
  <c r="CB137" i="1" s="1"/>
  <c r="CC137" i="1" s="1"/>
  <c r="CA147" i="1"/>
  <c r="CB147" i="1" s="1"/>
  <c r="CC147" i="1" s="1"/>
  <c r="CA134" i="1"/>
  <c r="CB134" i="1" s="1"/>
  <c r="CC134" i="1" s="1"/>
  <c r="CA148" i="1"/>
  <c r="CB148" i="1" s="1"/>
  <c r="CC148" i="1" s="1"/>
  <c r="CA136" i="1"/>
  <c r="CB136" i="1" s="1"/>
  <c r="CC136" i="1" s="1"/>
  <c r="CA150" i="1"/>
  <c r="CB150" i="1" s="1"/>
  <c r="CC150" i="1" s="1"/>
  <c r="CA151" i="1"/>
  <c r="CB151" i="1" s="1"/>
  <c r="CC151" i="1" s="1"/>
  <c r="CA142" i="1"/>
  <c r="CB142" i="1" s="1"/>
  <c r="CC142" i="1" s="1"/>
  <c r="CA152" i="1"/>
  <c r="CB152" i="1" s="1"/>
  <c r="CC152" i="1" s="1"/>
  <c r="CA145" i="1"/>
  <c r="CB145" i="1" s="1"/>
  <c r="CC145" i="1" s="1"/>
  <c r="CA131" i="1"/>
  <c r="CB131" i="1" s="1"/>
  <c r="CC131" i="1" s="1"/>
  <c r="CA125" i="1"/>
  <c r="CB125" i="1" s="1"/>
  <c r="CC125" i="1" s="1"/>
  <c r="CA133" i="1"/>
  <c r="CB133" i="1" s="1"/>
  <c r="CC133" i="1" s="1"/>
  <c r="CA144" i="1"/>
  <c r="CB144" i="1" s="1"/>
  <c r="CC144" i="1" s="1"/>
  <c r="CA135" i="1"/>
  <c r="CB135" i="1" s="1"/>
  <c r="CC135" i="1" s="1"/>
  <c r="CA132" i="1"/>
  <c r="CB132" i="1" s="1"/>
  <c r="CC132" i="1" s="1"/>
  <c r="CA126" i="1"/>
  <c r="CB126" i="1" s="1"/>
  <c r="CC126" i="1" s="1"/>
  <c r="CA141" i="1"/>
  <c r="CB141" i="1" s="1"/>
  <c r="CC141" i="1" s="1"/>
  <c r="CA139" i="1"/>
  <c r="CB139" i="1" s="1"/>
  <c r="CC139" i="1" s="1"/>
  <c r="CA127" i="1"/>
  <c r="CB127" i="1" s="1"/>
  <c r="CC127" i="1" s="1"/>
  <c r="CA123" i="1"/>
  <c r="CB123" i="1" s="1"/>
  <c r="CC123" i="1" s="1"/>
  <c r="CA122" i="1"/>
  <c r="CB122" i="1" s="1"/>
  <c r="CC122" i="1" s="1"/>
  <c r="CA115" i="1"/>
  <c r="CB115" i="1" s="1"/>
  <c r="CC115" i="1" s="1"/>
  <c r="CA114" i="1"/>
  <c r="CB114" i="1" s="1"/>
  <c r="CC114" i="1" s="1"/>
  <c r="CA113" i="1"/>
  <c r="CB113" i="1" s="1"/>
  <c r="CC113" i="1" s="1"/>
  <c r="CA121" i="1"/>
  <c r="CB121" i="1" s="1"/>
  <c r="CC121" i="1" s="1"/>
  <c r="CA116" i="1"/>
  <c r="CB116" i="1" s="1"/>
  <c r="CC116" i="1" s="1"/>
  <c r="CA130" i="1"/>
  <c r="CB130" i="1" s="1"/>
  <c r="CC130" i="1" s="1"/>
  <c r="CA117" i="1"/>
  <c r="CB117" i="1" s="1"/>
  <c r="CC117" i="1" s="1"/>
  <c r="CA120" i="1"/>
  <c r="CB120" i="1" s="1"/>
  <c r="CC120" i="1" s="1"/>
  <c r="CA119" i="1"/>
  <c r="CB119" i="1" s="1"/>
  <c r="CC119" i="1" s="1"/>
  <c r="CA118" i="1"/>
  <c r="CB118" i="1" s="1"/>
  <c r="CC118" i="1" s="1"/>
  <c r="CA112" i="1"/>
  <c r="CB112" i="1" s="1"/>
  <c r="CC112" i="1" s="1"/>
  <c r="CA129" i="1"/>
  <c r="CB129" i="1" s="1"/>
  <c r="CC129" i="1" s="1"/>
  <c r="CA128" i="1"/>
  <c r="CB128" i="1" s="1"/>
  <c r="CC128" i="1" s="1"/>
  <c r="CA111" i="1"/>
  <c r="CB111" i="1" s="1"/>
  <c r="CC111" i="1" s="1"/>
  <c r="CA110" i="1"/>
  <c r="CB110" i="1" s="1"/>
  <c r="CC110" i="1" s="1"/>
  <c r="CA109" i="1"/>
  <c r="CB109" i="1" s="1"/>
  <c r="CC109" i="1" s="1"/>
  <c r="CA108" i="1"/>
  <c r="CB108" i="1" s="1"/>
  <c r="CC108" i="1" s="1"/>
  <c r="CA105" i="1"/>
  <c r="CB105" i="1" s="1"/>
  <c r="CC105" i="1" s="1"/>
  <c r="CA124" i="1"/>
  <c r="CB124" i="1" s="1"/>
  <c r="CC124" i="1" s="1"/>
  <c r="CA106" i="1"/>
  <c r="CB106" i="1" s="1"/>
  <c r="CC106" i="1" s="1"/>
  <c r="CA104" i="1"/>
  <c r="CB104" i="1" s="1"/>
  <c r="CC104" i="1" s="1"/>
  <c r="CA103" i="1"/>
  <c r="CB103" i="1" s="1"/>
  <c r="CC103" i="1" s="1"/>
  <c r="CA138" i="1"/>
  <c r="CB138" i="1" s="1"/>
  <c r="CC138" i="1" s="1"/>
  <c r="CA101" i="1"/>
  <c r="CB101" i="1" s="1"/>
  <c r="CC101" i="1" s="1"/>
  <c r="CA100" i="1"/>
  <c r="CB100" i="1" s="1"/>
  <c r="CC100" i="1" s="1"/>
  <c r="CA99" i="1"/>
  <c r="CB99" i="1" s="1"/>
  <c r="CC99" i="1" s="1"/>
  <c r="CA98" i="1"/>
  <c r="CB98" i="1" s="1"/>
  <c r="CC98" i="1" s="1"/>
  <c r="CA95" i="1"/>
  <c r="CB95" i="1" s="1"/>
  <c r="CC95" i="1" s="1"/>
  <c r="CA107" i="1"/>
  <c r="CB107" i="1" s="1"/>
  <c r="CC107" i="1" s="1"/>
  <c r="CA102" i="1"/>
  <c r="CB102" i="1" s="1"/>
  <c r="CC102" i="1" s="1"/>
  <c r="CA97" i="1"/>
  <c r="CB97" i="1" s="1"/>
  <c r="CC97" i="1" s="1"/>
  <c r="CA96" i="1"/>
  <c r="CB96" i="1" s="1"/>
  <c r="CC96" i="1" s="1"/>
  <c r="CA86" i="1"/>
  <c r="CB86" i="1" s="1"/>
  <c r="CC86" i="1" s="1"/>
  <c r="CA84" i="1"/>
  <c r="CB84" i="1" s="1"/>
  <c r="CC84" i="1" s="1"/>
  <c r="CA83" i="1"/>
  <c r="CB83" i="1" s="1"/>
  <c r="CC83" i="1" s="1"/>
  <c r="CA82" i="1"/>
  <c r="CB82" i="1" s="1"/>
  <c r="CC82" i="1" s="1"/>
  <c r="CA91" i="1"/>
  <c r="CB91" i="1" s="1"/>
  <c r="CC91" i="1" s="1"/>
  <c r="CA87" i="1"/>
  <c r="CB87" i="1" s="1"/>
  <c r="CC87" i="1" s="1"/>
  <c r="CA92" i="1"/>
  <c r="CB92" i="1" s="1"/>
  <c r="CC92" i="1" s="1"/>
  <c r="CA85" i="1"/>
  <c r="CB85" i="1" s="1"/>
  <c r="CC85" i="1" s="1"/>
  <c r="CA94" i="1"/>
  <c r="CB94" i="1" s="1"/>
  <c r="CC94" i="1" s="1"/>
  <c r="CA74" i="1"/>
  <c r="CB74" i="1" s="1"/>
  <c r="CC74" i="1" s="1"/>
  <c r="CA75" i="1"/>
  <c r="CB75" i="1" s="1"/>
  <c r="CC75" i="1" s="1"/>
  <c r="CA81" i="1"/>
  <c r="CB81" i="1" s="1"/>
  <c r="CC81" i="1" s="1"/>
  <c r="CA90" i="1"/>
  <c r="CB90" i="1" s="1"/>
  <c r="CC90" i="1" s="1"/>
  <c r="CA78" i="1"/>
  <c r="CB78" i="1" s="1"/>
  <c r="CC78" i="1" s="1"/>
  <c r="CA93" i="1"/>
  <c r="CB93" i="1" s="1"/>
  <c r="CC93" i="1" s="1"/>
  <c r="CA89" i="1"/>
  <c r="CB89" i="1" s="1"/>
  <c r="CC89" i="1" s="1"/>
  <c r="CA70" i="1"/>
  <c r="CB70" i="1" s="1"/>
  <c r="CC70" i="1" s="1"/>
  <c r="CA67" i="1"/>
  <c r="CB67" i="1" s="1"/>
  <c r="CC67" i="1" s="1"/>
  <c r="CA88" i="1"/>
  <c r="CB88" i="1" s="1"/>
  <c r="CC88" i="1" s="1"/>
  <c r="CA73" i="1"/>
  <c r="CB73" i="1" s="1"/>
  <c r="CC73" i="1" s="1"/>
  <c r="CA64" i="1"/>
  <c r="CB64" i="1" s="1"/>
  <c r="CC64" i="1" s="1"/>
  <c r="CA63" i="1"/>
  <c r="CB63" i="1" s="1"/>
  <c r="CC63" i="1" s="1"/>
  <c r="CA62" i="1"/>
  <c r="CB62" i="1" s="1"/>
  <c r="CC62" i="1" s="1"/>
  <c r="CA61" i="1"/>
  <c r="CB61" i="1" s="1"/>
  <c r="CC61" i="1" s="1"/>
  <c r="CA60" i="1"/>
  <c r="CB60" i="1" s="1"/>
  <c r="CC60" i="1" s="1"/>
  <c r="CA59" i="1"/>
  <c r="CB59" i="1" s="1"/>
  <c r="CC59" i="1" s="1"/>
  <c r="CA76" i="1"/>
  <c r="CB76" i="1" s="1"/>
  <c r="CC76" i="1" s="1"/>
  <c r="CA72" i="1"/>
  <c r="CB72" i="1" s="1"/>
  <c r="CC72" i="1" s="1"/>
  <c r="CA77" i="1"/>
  <c r="CB77" i="1" s="1"/>
  <c r="CC77" i="1" s="1"/>
  <c r="CA71" i="1"/>
  <c r="CB71" i="1" s="1"/>
  <c r="CC71" i="1" s="1"/>
  <c r="CA69" i="1"/>
  <c r="CB69" i="1" s="1"/>
  <c r="CC69" i="1" s="1"/>
  <c r="CA79" i="1"/>
  <c r="CB79" i="1" s="1"/>
  <c r="CC79" i="1" s="1"/>
  <c r="CA56" i="1"/>
  <c r="CB56" i="1" s="1"/>
  <c r="CC56" i="1" s="1"/>
  <c r="CA35" i="1"/>
  <c r="CB35" i="1" s="1"/>
  <c r="CC35" i="1" s="1"/>
  <c r="CA68" i="1"/>
  <c r="CB68" i="1" s="1"/>
  <c r="CC68" i="1" s="1"/>
  <c r="CA57" i="1"/>
  <c r="CB57" i="1" s="1"/>
  <c r="CC57" i="1" s="1"/>
  <c r="CA54" i="1"/>
  <c r="CB54" i="1" s="1"/>
  <c r="CC54" i="1" s="1"/>
  <c r="CA53" i="1"/>
  <c r="CB53" i="1" s="1"/>
  <c r="CC53" i="1" s="1"/>
  <c r="CA52" i="1"/>
  <c r="CB52" i="1" s="1"/>
  <c r="CC52" i="1" s="1"/>
  <c r="CA51" i="1"/>
  <c r="CB51" i="1" s="1"/>
  <c r="CC51" i="1" s="1"/>
  <c r="CA50" i="1"/>
  <c r="CB50" i="1" s="1"/>
  <c r="CC50" i="1" s="1"/>
  <c r="CA49" i="1"/>
  <c r="CB49" i="1" s="1"/>
  <c r="CC49" i="1" s="1"/>
  <c r="CA48" i="1"/>
  <c r="CB48" i="1" s="1"/>
  <c r="CC48" i="1" s="1"/>
  <c r="CA47" i="1"/>
  <c r="CB47" i="1" s="1"/>
  <c r="CC47" i="1" s="1"/>
  <c r="CA46" i="1"/>
  <c r="CB46" i="1" s="1"/>
  <c r="CC46" i="1" s="1"/>
  <c r="CA45" i="1"/>
  <c r="CB45" i="1" s="1"/>
  <c r="CC45" i="1" s="1"/>
  <c r="CA44" i="1"/>
  <c r="CB44" i="1" s="1"/>
  <c r="CC44" i="1" s="1"/>
  <c r="CA43" i="1"/>
  <c r="CB43" i="1" s="1"/>
  <c r="CC43" i="1" s="1"/>
  <c r="CA42" i="1"/>
  <c r="CB42" i="1" s="1"/>
  <c r="CC42" i="1" s="1"/>
  <c r="CA41" i="1"/>
  <c r="CB41" i="1" s="1"/>
  <c r="CC41" i="1" s="1"/>
  <c r="CA40" i="1"/>
  <c r="CB40" i="1" s="1"/>
  <c r="CC40" i="1" s="1"/>
  <c r="CA39" i="1"/>
  <c r="CB39" i="1" s="1"/>
  <c r="CC39" i="1" s="1"/>
  <c r="CA65" i="1"/>
  <c r="CB65" i="1" s="1"/>
  <c r="CC65" i="1" s="1"/>
  <c r="CA55" i="1"/>
  <c r="CB55" i="1" s="1"/>
  <c r="CC55" i="1" s="1"/>
  <c r="CA66" i="1"/>
  <c r="CB66" i="1" s="1"/>
  <c r="CC66" i="1" s="1"/>
  <c r="CA29" i="1"/>
  <c r="CB29" i="1" s="1"/>
  <c r="CC29" i="1" s="1"/>
  <c r="CA37" i="1"/>
  <c r="CB37" i="1" s="1"/>
  <c r="CC37" i="1" s="1"/>
  <c r="CA18" i="1"/>
  <c r="CB18" i="1" s="1"/>
  <c r="CC18" i="1" s="1"/>
  <c r="CA31" i="1"/>
  <c r="CB31" i="1" s="1"/>
  <c r="CC31" i="1" s="1"/>
  <c r="CA25" i="1"/>
  <c r="CB25" i="1" s="1"/>
  <c r="CC25" i="1" s="1"/>
  <c r="CA80" i="1"/>
  <c r="CB80" i="1" s="1"/>
  <c r="CC80" i="1" s="1"/>
  <c r="CA19" i="1"/>
  <c r="CB19" i="1" s="1"/>
  <c r="CC19" i="1" s="1"/>
  <c r="CA58" i="1"/>
  <c r="CB58" i="1" s="1"/>
  <c r="CC58" i="1" s="1"/>
  <c r="CA26" i="1"/>
  <c r="CB26" i="1" s="1"/>
  <c r="CC26" i="1" s="1"/>
  <c r="CA38" i="1"/>
  <c r="CB38" i="1" s="1"/>
  <c r="CC38" i="1" s="1"/>
  <c r="CA33" i="1"/>
  <c r="CB33" i="1" s="1"/>
  <c r="CC33" i="1" s="1"/>
  <c r="CA32" i="1"/>
  <c r="CB32" i="1" s="1"/>
  <c r="CC32" i="1" s="1"/>
  <c r="CA21" i="1"/>
  <c r="CB21" i="1" s="1"/>
  <c r="CC21" i="1" s="1"/>
  <c r="CA14" i="1"/>
  <c r="CB14" i="1" s="1"/>
  <c r="CC14" i="1" s="1"/>
  <c r="CA28" i="1"/>
  <c r="CB28" i="1" s="1"/>
  <c r="CC28" i="1" s="1"/>
  <c r="CA12" i="1"/>
  <c r="CB12" i="1" s="1"/>
  <c r="CC12" i="1" s="1"/>
  <c r="CA6" i="1"/>
  <c r="CB6" i="1" s="1"/>
  <c r="CC6" i="1" s="1"/>
  <c r="CA13" i="1"/>
  <c r="CB13" i="1" s="1"/>
  <c r="CC13" i="1" s="1"/>
  <c r="CA10" i="1"/>
  <c r="CB10" i="1" s="1"/>
  <c r="CC10" i="1" s="1"/>
  <c r="CA23" i="1"/>
  <c r="CB23" i="1" s="1"/>
  <c r="CC23" i="1" s="1"/>
  <c r="CA16" i="1"/>
  <c r="CB16" i="1" s="1"/>
  <c r="CC16" i="1" s="1"/>
  <c r="CA7" i="1"/>
  <c r="CB7" i="1" s="1"/>
  <c r="CC7" i="1" s="1"/>
  <c r="CA20" i="1"/>
  <c r="CB20" i="1" s="1"/>
  <c r="CC20" i="1" s="1"/>
  <c r="CA8" i="1"/>
  <c r="CB8" i="1" s="1"/>
  <c r="CC8" i="1" s="1"/>
  <c r="CA27" i="1"/>
  <c r="CB27" i="1" s="1"/>
  <c r="CC27" i="1" s="1"/>
  <c r="CA22" i="1"/>
  <c r="CB22" i="1" s="1"/>
  <c r="CC22" i="1" s="1"/>
  <c r="CA24" i="1"/>
  <c r="CB24" i="1" s="1"/>
  <c r="CC24" i="1" s="1"/>
  <c r="CA17" i="1"/>
  <c r="CB17" i="1" s="1"/>
  <c r="CC17" i="1" s="1"/>
  <c r="CA34" i="1"/>
  <c r="CB34" i="1" s="1"/>
  <c r="CC34" i="1" s="1"/>
  <c r="CA9" i="1"/>
  <c r="CB9" i="1" s="1"/>
  <c r="CC9" i="1" s="1"/>
  <c r="CA30" i="1"/>
  <c r="CB30" i="1" s="1"/>
  <c r="CC30" i="1" s="1"/>
  <c r="CA11" i="1"/>
  <c r="CB11" i="1" s="1"/>
  <c r="CC11" i="1" s="1"/>
  <c r="CA15" i="1"/>
  <c r="CB15" i="1" s="1"/>
  <c r="CC15" i="1" s="1"/>
  <c r="CD152" i="1" l="1"/>
  <c r="F90" i="1"/>
  <c r="G90" i="1"/>
  <c r="H90" i="1" s="1"/>
  <c r="E91" i="1"/>
  <c r="CD35" i="1"/>
  <c r="CC4" i="1" l="1"/>
  <c r="CE4" i="1" s="1"/>
  <c r="F91" i="1"/>
  <c r="G91" i="1"/>
  <c r="H91" i="1" s="1"/>
  <c r="E92" i="1"/>
  <c r="F92" i="1" l="1"/>
  <c r="E93" i="1"/>
  <c r="G92" i="1"/>
  <c r="H92" i="1" s="1"/>
  <c r="CE143" i="1"/>
  <c r="CF143" i="1" s="1"/>
  <c r="CG143" i="1" s="1"/>
  <c r="CI143" i="1" s="1"/>
  <c r="CE150" i="1"/>
  <c r="CF150" i="1" s="1"/>
  <c r="CG150" i="1" s="1"/>
  <c r="CI150" i="1" s="1"/>
  <c r="CE149" i="1"/>
  <c r="CF149" i="1" s="1"/>
  <c r="CG149" i="1" s="1"/>
  <c r="CI149" i="1" s="1"/>
  <c r="CE139" i="1"/>
  <c r="CF139" i="1" s="1"/>
  <c r="CG139" i="1" s="1"/>
  <c r="CI139" i="1" s="1"/>
  <c r="CE135" i="1"/>
  <c r="CF135" i="1" s="1"/>
  <c r="CG135" i="1" s="1"/>
  <c r="CI135" i="1" s="1"/>
  <c r="CE152" i="1"/>
  <c r="CF152" i="1" s="1"/>
  <c r="CG152" i="1" s="1"/>
  <c r="CI152" i="1" s="1"/>
  <c r="CE145" i="1"/>
  <c r="CF145" i="1" s="1"/>
  <c r="CG145" i="1" s="1"/>
  <c r="CI145" i="1" s="1"/>
  <c r="CE144" i="1"/>
  <c r="CF144" i="1" s="1"/>
  <c r="CG144" i="1" s="1"/>
  <c r="CI144" i="1" s="1"/>
  <c r="CE140" i="1"/>
  <c r="CF140" i="1" s="1"/>
  <c r="CG140" i="1" s="1"/>
  <c r="CI140" i="1" s="1"/>
  <c r="CE147" i="1"/>
  <c r="CF147" i="1" s="1"/>
  <c r="CG147" i="1" s="1"/>
  <c r="CI147" i="1" s="1"/>
  <c r="CE146" i="1"/>
  <c r="CF146" i="1" s="1"/>
  <c r="CG146" i="1" s="1"/>
  <c r="CI146" i="1" s="1"/>
  <c r="CE127" i="1"/>
  <c r="CF127" i="1" s="1"/>
  <c r="CG127" i="1" s="1"/>
  <c r="CI127" i="1" s="1"/>
  <c r="CE148" i="1"/>
  <c r="CF148" i="1" s="1"/>
  <c r="CG148" i="1" s="1"/>
  <c r="CI148" i="1" s="1"/>
  <c r="CE141" i="1"/>
  <c r="CF141" i="1" s="1"/>
  <c r="CG141" i="1" s="1"/>
  <c r="CI141" i="1" s="1"/>
  <c r="CE129" i="1"/>
  <c r="CF129" i="1" s="1"/>
  <c r="CG129" i="1" s="1"/>
  <c r="CI129" i="1" s="1"/>
  <c r="CE142" i="1"/>
  <c r="CF142" i="1" s="1"/>
  <c r="CG142" i="1" s="1"/>
  <c r="CI142" i="1" s="1"/>
  <c r="CE136" i="1"/>
  <c r="CF136" i="1" s="1"/>
  <c r="CG136" i="1" s="1"/>
  <c r="CI136" i="1" s="1"/>
  <c r="CE138" i="1"/>
  <c r="CF138" i="1" s="1"/>
  <c r="CG138" i="1" s="1"/>
  <c r="CI138" i="1" s="1"/>
  <c r="CE130" i="1"/>
  <c r="CF130" i="1" s="1"/>
  <c r="CG130" i="1" s="1"/>
  <c r="CI130" i="1" s="1"/>
  <c r="CE124" i="1"/>
  <c r="CF124" i="1" s="1"/>
  <c r="CG124" i="1" s="1"/>
  <c r="CI124" i="1" s="1"/>
  <c r="CE134" i="1"/>
  <c r="CF134" i="1" s="1"/>
  <c r="CG134" i="1" s="1"/>
  <c r="CI134" i="1" s="1"/>
  <c r="CE133" i="1"/>
  <c r="CF133" i="1" s="1"/>
  <c r="CG133" i="1" s="1"/>
  <c r="CI133" i="1" s="1"/>
  <c r="CE137" i="1"/>
  <c r="CF137" i="1" s="1"/>
  <c r="CG137" i="1" s="1"/>
  <c r="CI137" i="1" s="1"/>
  <c r="CE132" i="1"/>
  <c r="CF132" i="1" s="1"/>
  <c r="CG132" i="1" s="1"/>
  <c r="CI132" i="1" s="1"/>
  <c r="CE123" i="1"/>
  <c r="CF123" i="1" s="1"/>
  <c r="CG123" i="1" s="1"/>
  <c r="CI123" i="1" s="1"/>
  <c r="CE122" i="1"/>
  <c r="CF122" i="1" s="1"/>
  <c r="CG122" i="1" s="1"/>
  <c r="CI122" i="1" s="1"/>
  <c r="CE115" i="1"/>
  <c r="CF115" i="1" s="1"/>
  <c r="CG115" i="1" s="1"/>
  <c r="CI115" i="1" s="1"/>
  <c r="CE114" i="1"/>
  <c r="CF114" i="1" s="1"/>
  <c r="CG114" i="1" s="1"/>
  <c r="CI114" i="1" s="1"/>
  <c r="CE113" i="1"/>
  <c r="CF113" i="1" s="1"/>
  <c r="CG113" i="1" s="1"/>
  <c r="CI113" i="1" s="1"/>
  <c r="CE112" i="1"/>
  <c r="CF112" i="1" s="1"/>
  <c r="CG112" i="1" s="1"/>
  <c r="CI112" i="1" s="1"/>
  <c r="CE111" i="1"/>
  <c r="CF111" i="1" s="1"/>
  <c r="CG111" i="1" s="1"/>
  <c r="CI111" i="1" s="1"/>
  <c r="CE125" i="1"/>
  <c r="CF125" i="1" s="1"/>
  <c r="CG125" i="1" s="1"/>
  <c r="CI125" i="1" s="1"/>
  <c r="CE117" i="1"/>
  <c r="CF117" i="1" s="1"/>
  <c r="CG117" i="1" s="1"/>
  <c r="CI117" i="1" s="1"/>
  <c r="CE131" i="1"/>
  <c r="CF131" i="1" s="1"/>
  <c r="CG131" i="1" s="1"/>
  <c r="CI131" i="1" s="1"/>
  <c r="CE119" i="1"/>
  <c r="CF119" i="1" s="1"/>
  <c r="CG119" i="1" s="1"/>
  <c r="CI119" i="1" s="1"/>
  <c r="CE128" i="1"/>
  <c r="CF128" i="1" s="1"/>
  <c r="CG128" i="1" s="1"/>
  <c r="CI128" i="1" s="1"/>
  <c r="CE120" i="1"/>
  <c r="CF120" i="1" s="1"/>
  <c r="CG120" i="1" s="1"/>
  <c r="CI120" i="1" s="1"/>
  <c r="CE121" i="1"/>
  <c r="CF121" i="1" s="1"/>
  <c r="CG121" i="1" s="1"/>
  <c r="CI121" i="1" s="1"/>
  <c r="CE116" i="1"/>
  <c r="CF116" i="1" s="1"/>
  <c r="CG116" i="1" s="1"/>
  <c r="CI116" i="1" s="1"/>
  <c r="CE110" i="1"/>
  <c r="CF110" i="1" s="1"/>
  <c r="CG110" i="1" s="1"/>
  <c r="CI110" i="1" s="1"/>
  <c r="CE109" i="1"/>
  <c r="CF109" i="1" s="1"/>
  <c r="CG109" i="1" s="1"/>
  <c r="CI109" i="1" s="1"/>
  <c r="CE108" i="1"/>
  <c r="CF108" i="1" s="1"/>
  <c r="CG108" i="1" s="1"/>
  <c r="CI108" i="1" s="1"/>
  <c r="CE118" i="1"/>
  <c r="CF118" i="1" s="1"/>
  <c r="CG118" i="1" s="1"/>
  <c r="CI118" i="1" s="1"/>
  <c r="CE126" i="1"/>
  <c r="CF126" i="1" s="1"/>
  <c r="CG126" i="1" s="1"/>
  <c r="CI126" i="1" s="1"/>
  <c r="CE106" i="1"/>
  <c r="CF106" i="1" s="1"/>
  <c r="CG106" i="1" s="1"/>
  <c r="CI106" i="1" s="1"/>
  <c r="CE103" i="1"/>
  <c r="CF103" i="1" s="1"/>
  <c r="CG103" i="1" s="1"/>
  <c r="CI103" i="1" s="1"/>
  <c r="CE104" i="1"/>
  <c r="CF104" i="1" s="1"/>
  <c r="CG104" i="1" s="1"/>
  <c r="CI104" i="1" s="1"/>
  <c r="CE101" i="1"/>
  <c r="CF101" i="1" s="1"/>
  <c r="CG101" i="1" s="1"/>
  <c r="CI101" i="1" s="1"/>
  <c r="CE100" i="1"/>
  <c r="CF100" i="1" s="1"/>
  <c r="CG100" i="1" s="1"/>
  <c r="CI100" i="1" s="1"/>
  <c r="CE99" i="1"/>
  <c r="CF99" i="1" s="1"/>
  <c r="CG99" i="1" s="1"/>
  <c r="CI99" i="1" s="1"/>
  <c r="CE98" i="1"/>
  <c r="CF98" i="1" s="1"/>
  <c r="CG98" i="1" s="1"/>
  <c r="CI98" i="1" s="1"/>
  <c r="CE97" i="1"/>
  <c r="CF97" i="1" s="1"/>
  <c r="CG97" i="1" s="1"/>
  <c r="CI97" i="1" s="1"/>
  <c r="CE96" i="1"/>
  <c r="CF96" i="1" s="1"/>
  <c r="CG96" i="1" s="1"/>
  <c r="CI96" i="1" s="1"/>
  <c r="CE95" i="1"/>
  <c r="CF95" i="1" s="1"/>
  <c r="CG95" i="1" s="1"/>
  <c r="CI95" i="1" s="1"/>
  <c r="CE102" i="1"/>
  <c r="CF102" i="1" s="1"/>
  <c r="CG102" i="1" s="1"/>
  <c r="CI102" i="1" s="1"/>
  <c r="CE105" i="1"/>
  <c r="CF105" i="1" s="1"/>
  <c r="CG105" i="1" s="1"/>
  <c r="CI105" i="1" s="1"/>
  <c r="CE84" i="1"/>
  <c r="CF84" i="1" s="1"/>
  <c r="CG84" i="1" s="1"/>
  <c r="CI84" i="1" s="1"/>
  <c r="CE83" i="1"/>
  <c r="CF83" i="1" s="1"/>
  <c r="CG83" i="1" s="1"/>
  <c r="CI83" i="1" s="1"/>
  <c r="CE82" i="1"/>
  <c r="CF82" i="1" s="1"/>
  <c r="CG82" i="1" s="1"/>
  <c r="CI82" i="1" s="1"/>
  <c r="CE81" i="1"/>
  <c r="CF81" i="1" s="1"/>
  <c r="CG81" i="1" s="1"/>
  <c r="CI81" i="1" s="1"/>
  <c r="CE80" i="1"/>
  <c r="CF80" i="1" s="1"/>
  <c r="CG80" i="1" s="1"/>
  <c r="CI80" i="1" s="1"/>
  <c r="CE90" i="1"/>
  <c r="CF90" i="1" s="1"/>
  <c r="CG90" i="1" s="1"/>
  <c r="CI90" i="1" s="1"/>
  <c r="CE87" i="1"/>
  <c r="CF87" i="1" s="1"/>
  <c r="CG87" i="1" s="1"/>
  <c r="CI87" i="1" s="1"/>
  <c r="CE91" i="1"/>
  <c r="CF91" i="1" s="1"/>
  <c r="CG91" i="1" s="1"/>
  <c r="CI91" i="1" s="1"/>
  <c r="CE85" i="1"/>
  <c r="CF85" i="1" s="1"/>
  <c r="CG85" i="1" s="1"/>
  <c r="CI85" i="1" s="1"/>
  <c r="CE93" i="1"/>
  <c r="CF93" i="1" s="1"/>
  <c r="CG93" i="1" s="1"/>
  <c r="CI93" i="1" s="1"/>
  <c r="CE94" i="1"/>
  <c r="CF94" i="1" s="1"/>
  <c r="CG94" i="1" s="1"/>
  <c r="CI94" i="1" s="1"/>
  <c r="CE88" i="1"/>
  <c r="CF88" i="1" s="1"/>
  <c r="CG88" i="1" s="1"/>
  <c r="CI88" i="1" s="1"/>
  <c r="CE151" i="1"/>
  <c r="CF151" i="1" s="1"/>
  <c r="CG151" i="1" s="1"/>
  <c r="CI151" i="1" s="1"/>
  <c r="CE77" i="1"/>
  <c r="CF77" i="1" s="1"/>
  <c r="CG77" i="1" s="1"/>
  <c r="CI77" i="1" s="1"/>
  <c r="CE78" i="1"/>
  <c r="CF78" i="1" s="1"/>
  <c r="CG78" i="1" s="1"/>
  <c r="CI78" i="1" s="1"/>
  <c r="CE107" i="1"/>
  <c r="CF107" i="1" s="1"/>
  <c r="CG107" i="1" s="1"/>
  <c r="CI107" i="1" s="1"/>
  <c r="CE76" i="1"/>
  <c r="CF76" i="1" s="1"/>
  <c r="CG76" i="1" s="1"/>
  <c r="CI76" i="1" s="1"/>
  <c r="CE73" i="1"/>
  <c r="CF73" i="1" s="1"/>
  <c r="CG73" i="1" s="1"/>
  <c r="CI73" i="1" s="1"/>
  <c r="CE72" i="1"/>
  <c r="CF72" i="1" s="1"/>
  <c r="CG72" i="1" s="1"/>
  <c r="CI72" i="1" s="1"/>
  <c r="CE74" i="1"/>
  <c r="CF74" i="1" s="1"/>
  <c r="CG74" i="1" s="1"/>
  <c r="CI74" i="1" s="1"/>
  <c r="CE66" i="1"/>
  <c r="CF66" i="1" s="1"/>
  <c r="CG66" i="1" s="1"/>
  <c r="CI66" i="1" s="1"/>
  <c r="CE75" i="1"/>
  <c r="CF75" i="1" s="1"/>
  <c r="CG75" i="1" s="1"/>
  <c r="CI75" i="1" s="1"/>
  <c r="CE71" i="1"/>
  <c r="CF71" i="1" s="1"/>
  <c r="CG71" i="1" s="1"/>
  <c r="CI71" i="1" s="1"/>
  <c r="CE69" i="1"/>
  <c r="CF69" i="1" s="1"/>
  <c r="CG69" i="1" s="1"/>
  <c r="CI69" i="1" s="1"/>
  <c r="CE86" i="1"/>
  <c r="CF86" i="1" s="1"/>
  <c r="CG86" i="1" s="1"/>
  <c r="CI86" i="1" s="1"/>
  <c r="CE65" i="1"/>
  <c r="CF65" i="1" s="1"/>
  <c r="CG65" i="1" s="1"/>
  <c r="CI65" i="1" s="1"/>
  <c r="CE89" i="1"/>
  <c r="CF89" i="1" s="1"/>
  <c r="CG89" i="1" s="1"/>
  <c r="CI89" i="1" s="1"/>
  <c r="CE68" i="1"/>
  <c r="CF68" i="1" s="1"/>
  <c r="CG68" i="1" s="1"/>
  <c r="CI68" i="1" s="1"/>
  <c r="CE79" i="1"/>
  <c r="CF79" i="1" s="1"/>
  <c r="CG79" i="1" s="1"/>
  <c r="CI79" i="1" s="1"/>
  <c r="CE63" i="1"/>
  <c r="CF63" i="1" s="1"/>
  <c r="CG63" i="1" s="1"/>
  <c r="CI63" i="1" s="1"/>
  <c r="CE92" i="1"/>
  <c r="CF92" i="1" s="1"/>
  <c r="CG92" i="1" s="1"/>
  <c r="CI92" i="1" s="1"/>
  <c r="CE62" i="1"/>
  <c r="CF62" i="1" s="1"/>
  <c r="CG62" i="1" s="1"/>
  <c r="CI62" i="1" s="1"/>
  <c r="CE61" i="1"/>
  <c r="CF61" i="1" s="1"/>
  <c r="CG61" i="1" s="1"/>
  <c r="CI61" i="1" s="1"/>
  <c r="CE58" i="1"/>
  <c r="CF58" i="1" s="1"/>
  <c r="CG58" i="1" s="1"/>
  <c r="CI58" i="1" s="1"/>
  <c r="CE60" i="1"/>
  <c r="CF60" i="1" s="1"/>
  <c r="CG60" i="1" s="1"/>
  <c r="CI60" i="1" s="1"/>
  <c r="CE35" i="1"/>
  <c r="CF35" i="1" s="1"/>
  <c r="CG35" i="1" s="1"/>
  <c r="CI35" i="1" s="1"/>
  <c r="CE33" i="1"/>
  <c r="CF33" i="1" s="1"/>
  <c r="CG33" i="1" s="1"/>
  <c r="CI33" i="1" s="1"/>
  <c r="CE70" i="1"/>
  <c r="CF70" i="1" s="1"/>
  <c r="CG70" i="1" s="1"/>
  <c r="CI70" i="1" s="1"/>
  <c r="CE67" i="1"/>
  <c r="CF67" i="1" s="1"/>
  <c r="CG67" i="1" s="1"/>
  <c r="CI67" i="1" s="1"/>
  <c r="CE56" i="1"/>
  <c r="CF56" i="1" s="1"/>
  <c r="CG56" i="1" s="1"/>
  <c r="CI56" i="1" s="1"/>
  <c r="CE46" i="1"/>
  <c r="CF46" i="1" s="1"/>
  <c r="CG46" i="1" s="1"/>
  <c r="CI46" i="1" s="1"/>
  <c r="CE55" i="1"/>
  <c r="CF55" i="1" s="1"/>
  <c r="CG55" i="1" s="1"/>
  <c r="CI55" i="1" s="1"/>
  <c r="CE44" i="1"/>
  <c r="CF44" i="1" s="1"/>
  <c r="CG44" i="1" s="1"/>
  <c r="CI44" i="1" s="1"/>
  <c r="CE37" i="1"/>
  <c r="CF37" i="1" s="1"/>
  <c r="CG37" i="1" s="1"/>
  <c r="CE18" i="1"/>
  <c r="CF18" i="1" s="1"/>
  <c r="CG18" i="1" s="1"/>
  <c r="CI18" i="1" s="1"/>
  <c r="CE43" i="1"/>
  <c r="CF43" i="1" s="1"/>
  <c r="CG43" i="1" s="1"/>
  <c r="CI43" i="1" s="1"/>
  <c r="CE31" i="1"/>
  <c r="CF31" i="1" s="1"/>
  <c r="CG31" i="1" s="1"/>
  <c r="CI31" i="1" s="1"/>
  <c r="CE53" i="1"/>
  <c r="CF53" i="1" s="1"/>
  <c r="CG53" i="1" s="1"/>
  <c r="CI53" i="1" s="1"/>
  <c r="CE41" i="1"/>
  <c r="CF41" i="1" s="1"/>
  <c r="CG41" i="1" s="1"/>
  <c r="CI41" i="1" s="1"/>
  <c r="CE26" i="1"/>
  <c r="CF26" i="1" s="1"/>
  <c r="CG26" i="1" s="1"/>
  <c r="CI26" i="1" s="1"/>
  <c r="CE52" i="1"/>
  <c r="CF52" i="1" s="1"/>
  <c r="CG52" i="1" s="1"/>
  <c r="CI52" i="1" s="1"/>
  <c r="CE40" i="1"/>
  <c r="CF40" i="1" s="1"/>
  <c r="CG40" i="1" s="1"/>
  <c r="CI40" i="1" s="1"/>
  <c r="CE20" i="1"/>
  <c r="CF20" i="1" s="1"/>
  <c r="CG20" i="1" s="1"/>
  <c r="CI20" i="1" s="1"/>
  <c r="CE64" i="1"/>
  <c r="CF64" i="1" s="1"/>
  <c r="CG64" i="1" s="1"/>
  <c r="CI64" i="1" s="1"/>
  <c r="CE59" i="1"/>
  <c r="CF59" i="1" s="1"/>
  <c r="CG59" i="1" s="1"/>
  <c r="CI59" i="1" s="1"/>
  <c r="CE51" i="1"/>
  <c r="CF51" i="1" s="1"/>
  <c r="CG51" i="1" s="1"/>
  <c r="CI51" i="1" s="1"/>
  <c r="CE39" i="1"/>
  <c r="CF39" i="1" s="1"/>
  <c r="CG39" i="1" s="1"/>
  <c r="CI39" i="1" s="1"/>
  <c r="CE27" i="1"/>
  <c r="CF27" i="1" s="1"/>
  <c r="CG27" i="1" s="1"/>
  <c r="CI27" i="1" s="1"/>
  <c r="CE50" i="1"/>
  <c r="CF50" i="1" s="1"/>
  <c r="CG50" i="1" s="1"/>
  <c r="CI50" i="1" s="1"/>
  <c r="CE38" i="1"/>
  <c r="CF38" i="1" s="1"/>
  <c r="CG38" i="1" s="1"/>
  <c r="CI38" i="1" s="1"/>
  <c r="CE34" i="1"/>
  <c r="CF34" i="1" s="1"/>
  <c r="CG34" i="1" s="1"/>
  <c r="CI34" i="1" s="1"/>
  <c r="CE21" i="1"/>
  <c r="CF21" i="1" s="1"/>
  <c r="CG21" i="1" s="1"/>
  <c r="CI21" i="1" s="1"/>
  <c r="CE47" i="1"/>
  <c r="CF47" i="1" s="1"/>
  <c r="CG47" i="1" s="1"/>
  <c r="CI47" i="1" s="1"/>
  <c r="CE29" i="1"/>
  <c r="CF29" i="1" s="1"/>
  <c r="CG29" i="1" s="1"/>
  <c r="CI29" i="1" s="1"/>
  <c r="CE57" i="1"/>
  <c r="CF57" i="1" s="1"/>
  <c r="CG57" i="1" s="1"/>
  <c r="CI57" i="1" s="1"/>
  <c r="CE23" i="1"/>
  <c r="CF23" i="1" s="1"/>
  <c r="CG23" i="1" s="1"/>
  <c r="CI23" i="1" s="1"/>
  <c r="CE16" i="1"/>
  <c r="CF16" i="1" s="1"/>
  <c r="CG16" i="1" s="1"/>
  <c r="CI16" i="1" s="1"/>
  <c r="CE8" i="1"/>
  <c r="CF8" i="1" s="1"/>
  <c r="CG8" i="1" s="1"/>
  <c r="CI8" i="1" s="1"/>
  <c r="CE25" i="1"/>
  <c r="CF25" i="1" s="1"/>
  <c r="CG25" i="1" s="1"/>
  <c r="CI25" i="1" s="1"/>
  <c r="CE14" i="1"/>
  <c r="CF14" i="1" s="1"/>
  <c r="CG14" i="1" s="1"/>
  <c r="CI14" i="1" s="1"/>
  <c r="CE11" i="1"/>
  <c r="CF11" i="1" s="1"/>
  <c r="CG11" i="1" s="1"/>
  <c r="CI11" i="1" s="1"/>
  <c r="CE54" i="1"/>
  <c r="CF54" i="1" s="1"/>
  <c r="CG54" i="1" s="1"/>
  <c r="CI54" i="1" s="1"/>
  <c r="CJ4" i="1"/>
  <c r="CE48" i="1"/>
  <c r="CF48" i="1" s="1"/>
  <c r="CG48" i="1" s="1"/>
  <c r="CI48" i="1" s="1"/>
  <c r="CE32" i="1"/>
  <c r="CF32" i="1" s="1"/>
  <c r="CG32" i="1" s="1"/>
  <c r="CI32" i="1" s="1"/>
  <c r="CE22" i="1"/>
  <c r="CF22" i="1" s="1"/>
  <c r="CG22" i="1" s="1"/>
  <c r="CI22" i="1" s="1"/>
  <c r="CE42" i="1"/>
  <c r="CF42" i="1" s="1"/>
  <c r="CG42" i="1" s="1"/>
  <c r="CI42" i="1" s="1"/>
  <c r="CE30" i="1"/>
  <c r="CF30" i="1" s="1"/>
  <c r="CG30" i="1" s="1"/>
  <c r="CI30" i="1" s="1"/>
  <c r="CE24" i="1"/>
  <c r="CF24" i="1" s="1"/>
  <c r="CG24" i="1" s="1"/>
  <c r="CI24" i="1" s="1"/>
  <c r="CE17" i="1"/>
  <c r="CF17" i="1" s="1"/>
  <c r="CG17" i="1" s="1"/>
  <c r="CI17" i="1" s="1"/>
  <c r="CE19" i="1"/>
  <c r="CF19" i="1" s="1"/>
  <c r="CG19" i="1" s="1"/>
  <c r="CI19" i="1" s="1"/>
  <c r="CE12" i="1"/>
  <c r="CF12" i="1" s="1"/>
  <c r="CG12" i="1" s="1"/>
  <c r="CI12" i="1" s="1"/>
  <c r="CE28" i="1"/>
  <c r="CF28" i="1" s="1"/>
  <c r="CG28" i="1" s="1"/>
  <c r="CI28" i="1" s="1"/>
  <c r="CE13" i="1"/>
  <c r="CF13" i="1" s="1"/>
  <c r="CG13" i="1" s="1"/>
  <c r="CI13" i="1" s="1"/>
  <c r="CE10" i="1"/>
  <c r="CF10" i="1" s="1"/>
  <c r="CG10" i="1" s="1"/>
  <c r="CI10" i="1" s="1"/>
  <c r="CE45" i="1"/>
  <c r="CF45" i="1" s="1"/>
  <c r="CG45" i="1" s="1"/>
  <c r="CI45" i="1" s="1"/>
  <c r="CE7" i="1"/>
  <c r="CF7" i="1" s="1"/>
  <c r="CG7" i="1" s="1"/>
  <c r="CI7" i="1" s="1"/>
  <c r="CE49" i="1"/>
  <c r="CF49" i="1" s="1"/>
  <c r="CG49" i="1" s="1"/>
  <c r="CI49" i="1" s="1"/>
  <c r="CE6" i="1"/>
  <c r="CF6" i="1" s="1"/>
  <c r="CG6" i="1" s="1"/>
  <c r="CE15" i="1"/>
  <c r="CF15" i="1" s="1"/>
  <c r="CG15" i="1" s="1"/>
  <c r="CI15" i="1" s="1"/>
  <c r="CE9" i="1"/>
  <c r="CF9" i="1" s="1"/>
  <c r="CG9" i="1" s="1"/>
  <c r="CI9" i="1" s="1"/>
  <c r="CH152" i="1" l="1"/>
  <c r="CI37" i="1"/>
  <c r="CJ152" i="1" s="1"/>
  <c r="CH35" i="1"/>
  <c r="CG4" i="1" s="1"/>
  <c r="CI6" i="1"/>
  <c r="CJ35" i="1" s="1"/>
  <c r="CJ5" i="1" s="1"/>
  <c r="F93" i="1"/>
  <c r="G93" i="1"/>
  <c r="H93" i="1" s="1"/>
  <c r="E94" i="1"/>
  <c r="F94" i="1" l="1"/>
  <c r="G94" i="1"/>
  <c r="H94" i="1" s="1"/>
  <c r="E95" i="1"/>
  <c r="F95" i="1" l="1"/>
  <c r="E96" i="1"/>
  <c r="G95" i="1"/>
  <c r="H95" i="1" s="1"/>
  <c r="G96" i="1" l="1"/>
  <c r="H96" i="1" s="1"/>
  <c r="E97" i="1"/>
  <c r="F96" i="1"/>
  <c r="E98" i="1" l="1"/>
  <c r="G97" i="1"/>
  <c r="H97" i="1" s="1"/>
  <c r="F97" i="1"/>
  <c r="F98" i="1" l="1"/>
  <c r="E99" i="1"/>
  <c r="G98" i="1"/>
  <c r="H98" i="1" s="1"/>
  <c r="G99" i="1" l="1"/>
  <c r="H99" i="1" s="1"/>
  <c r="E100" i="1"/>
  <c r="F99" i="1"/>
  <c r="E101" i="1" l="1"/>
  <c r="F100" i="1"/>
  <c r="G100" i="1"/>
  <c r="H100" i="1" s="1"/>
  <c r="G101" i="1" l="1"/>
  <c r="H101" i="1" s="1"/>
  <c r="E102" i="1"/>
  <c r="F101" i="1"/>
  <c r="E103" i="1" l="1"/>
  <c r="G102" i="1"/>
  <c r="H102" i="1" s="1"/>
  <c r="F102" i="1"/>
  <c r="G103" i="1" l="1"/>
  <c r="H103" i="1" s="1"/>
  <c r="F103" i="1"/>
  <c r="E104" i="1"/>
  <c r="E105" i="1" l="1"/>
  <c r="G104" i="1"/>
  <c r="H104" i="1" s="1"/>
  <c r="F104" i="1"/>
  <c r="E106" i="1" l="1"/>
  <c r="F105" i="1"/>
  <c r="G105" i="1"/>
  <c r="H105" i="1" s="1"/>
  <c r="E107" i="1" l="1"/>
  <c r="G106" i="1"/>
  <c r="H106" i="1" s="1"/>
  <c r="F106" i="1"/>
  <c r="E108" i="1" l="1"/>
  <c r="G107" i="1"/>
  <c r="H107" i="1" s="1"/>
  <c r="F107" i="1"/>
  <c r="E109" i="1" l="1"/>
  <c r="F108" i="1"/>
  <c r="G108" i="1"/>
  <c r="H108" i="1" s="1"/>
  <c r="E110" i="1" l="1"/>
  <c r="G109" i="1"/>
  <c r="H109" i="1" s="1"/>
  <c r="F109" i="1"/>
  <c r="E111" i="1" l="1"/>
  <c r="G110" i="1"/>
  <c r="H110" i="1" s="1"/>
  <c r="F110" i="1"/>
  <c r="E112" i="1" l="1"/>
  <c r="F111" i="1"/>
  <c r="G111" i="1"/>
  <c r="H111" i="1" s="1"/>
  <c r="F112" i="1" l="1"/>
  <c r="E113" i="1"/>
  <c r="G112" i="1"/>
  <c r="H112" i="1" s="1"/>
  <c r="E114" i="1" l="1"/>
  <c r="G113" i="1"/>
  <c r="H113" i="1" s="1"/>
  <c r="F113" i="1"/>
  <c r="G114" i="1" l="1"/>
  <c r="H114" i="1" s="1"/>
  <c r="E115" i="1"/>
  <c r="F114" i="1"/>
  <c r="F115" i="1" l="1"/>
  <c r="G115" i="1"/>
  <c r="H115" i="1" l="1"/>
  <c r="G116" i="1"/>
  <c r="H116" i="1" l="1"/>
  <c r="G117" i="1"/>
  <c r="G118" i="1" l="1"/>
  <c r="H117" i="1"/>
  <c r="G119" i="1" l="1"/>
  <c r="H118" i="1"/>
  <c r="G120" i="1" l="1"/>
  <c r="H119" i="1"/>
  <c r="H120" i="1" l="1"/>
  <c r="G121" i="1"/>
  <c r="H121" i="1" l="1"/>
  <c r="G122" i="1"/>
  <c r="G123" i="1" l="1"/>
  <c r="H122" i="1"/>
  <c r="G124" i="1" l="1"/>
  <c r="H123" i="1"/>
  <c r="H124" i="1" l="1"/>
  <c r="G125" i="1"/>
  <c r="H125" i="1" l="1"/>
  <c r="G126" i="1"/>
  <c r="G127" i="1" l="1"/>
  <c r="H126" i="1"/>
  <c r="G128" i="1" l="1"/>
  <c r="H127" i="1"/>
  <c r="H128" i="1" l="1"/>
  <c r="G129" i="1"/>
  <c r="G130" i="1" l="1"/>
  <c r="H129" i="1"/>
  <c r="H130" i="1" l="1"/>
  <c r="G131" i="1"/>
  <c r="H131" i="1" l="1"/>
  <c r="G132" i="1"/>
  <c r="H132" i="1" l="1"/>
  <c r="G133" i="1"/>
  <c r="H133" i="1" l="1"/>
  <c r="G134" i="1"/>
  <c r="H134" i="1" l="1"/>
  <c r="G135" i="1"/>
  <c r="H135" i="1" s="1"/>
</calcChain>
</file>

<file path=xl/sharedStrings.xml><?xml version="1.0" encoding="utf-8"?>
<sst xmlns="http://schemas.openxmlformats.org/spreadsheetml/2006/main" count="175" uniqueCount="57">
  <si>
    <t>Grade</t>
  </si>
  <si>
    <t>N32</t>
  </si>
  <si>
    <t>Ec (GPa)</t>
  </si>
  <si>
    <t>f'c(MPa)</t>
  </si>
  <si>
    <t>mean fcm(MPa)</t>
  </si>
  <si>
    <t>fy(Mpa)=</t>
  </si>
  <si>
    <t>B=</t>
  </si>
  <si>
    <t>X</t>
  </si>
  <si>
    <t>Y</t>
  </si>
  <si>
    <t>N(kN)=</t>
  </si>
  <si>
    <t>Neutral Axis Y(NA) =</t>
  </si>
  <si>
    <t>total force=</t>
  </si>
  <si>
    <t>Curvature=</t>
  </si>
  <si>
    <t>mean fcmi(MPa)</t>
  </si>
  <si>
    <t>Es(Gpa)=</t>
  </si>
  <si>
    <t>D=</t>
  </si>
  <si>
    <t>concrete area</t>
  </si>
  <si>
    <t>Reference Strain =</t>
  </si>
  <si>
    <r>
      <t>e(</t>
    </r>
    <r>
      <rPr>
        <b/>
        <sz val="24"/>
        <color indexed="8"/>
        <rFont val="Times New Roman"/>
        <family val="1"/>
      </rPr>
      <t>Y</t>
    </r>
    <r>
      <rPr>
        <b/>
        <sz val="24"/>
        <color indexed="8"/>
        <rFont val="Symbol"/>
        <family val="1"/>
        <charset val="2"/>
      </rPr>
      <t>)</t>
    </r>
  </si>
  <si>
    <r>
      <t>s</t>
    </r>
    <r>
      <rPr>
        <b/>
        <vertAlign val="subscript"/>
        <sz val="24"/>
        <color indexed="8"/>
        <rFont val="Times New Roman"/>
        <family val="1"/>
      </rPr>
      <t>c</t>
    </r>
    <r>
      <rPr>
        <b/>
        <sz val="24"/>
        <color indexed="8"/>
        <rFont val="Symbol"/>
        <family val="1"/>
        <charset val="2"/>
      </rPr>
      <t>(</t>
    </r>
    <r>
      <rPr>
        <b/>
        <sz val="24"/>
        <color indexed="8"/>
        <rFont val="Times New Roman"/>
        <family val="1"/>
      </rPr>
      <t>Y</t>
    </r>
    <r>
      <rPr>
        <b/>
        <sz val="24"/>
        <color indexed="8"/>
        <rFont val="Symbol"/>
        <family val="1"/>
        <charset val="2"/>
      </rPr>
      <t>)</t>
    </r>
  </si>
  <si>
    <r>
      <t>F</t>
    </r>
    <r>
      <rPr>
        <b/>
        <vertAlign val="subscript"/>
        <sz val="24"/>
        <color indexed="8"/>
        <rFont val="Arial"/>
        <family val="2"/>
      </rPr>
      <t>c</t>
    </r>
  </si>
  <si>
    <t>Moment=</t>
  </si>
  <si>
    <r>
      <t xml:space="preserve">mean </t>
    </r>
    <r>
      <rPr>
        <b/>
        <sz val="10"/>
        <rFont val="Symbol"/>
        <family val="1"/>
        <charset val="2"/>
      </rPr>
      <t>e</t>
    </r>
    <r>
      <rPr>
        <b/>
        <sz val="10"/>
        <rFont val="Arial"/>
        <family val="2"/>
      </rPr>
      <t>co</t>
    </r>
  </si>
  <si>
    <t>fsu(Mpa)=</t>
  </si>
  <si>
    <t>Reference Y  value =</t>
  </si>
  <si>
    <t>Esec (GPa)</t>
  </si>
  <si>
    <r>
      <t>e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=</t>
    </r>
  </si>
  <si>
    <t>n</t>
  </si>
  <si>
    <r>
      <t>e</t>
    </r>
    <r>
      <rPr>
        <vertAlign val="subscript"/>
        <sz val="10"/>
        <rFont val="Arial"/>
        <family val="2"/>
      </rPr>
      <t>sh</t>
    </r>
    <r>
      <rPr>
        <sz val="10"/>
        <rFont val="Arial"/>
        <family val="2"/>
      </rPr>
      <t>=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y</t>
    </r>
  </si>
  <si>
    <t>k</t>
  </si>
  <si>
    <r>
      <t>e</t>
    </r>
    <r>
      <rPr>
        <vertAlign val="subscript"/>
        <sz val="10"/>
        <rFont val="Arial"/>
        <family val="2"/>
      </rPr>
      <t>su</t>
    </r>
    <r>
      <rPr>
        <sz val="10"/>
        <rFont val="Arial"/>
        <family val="2"/>
      </rPr>
      <t>=</t>
    </r>
  </si>
  <si>
    <t>nk</t>
  </si>
  <si>
    <r>
      <t>f</t>
    </r>
    <r>
      <rPr>
        <vertAlign val="subscript"/>
        <sz val="10"/>
        <rFont val="Arial"/>
        <family val="2"/>
      </rPr>
      <t>su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0"/>
        <rFont val="Arial"/>
        <family val="2"/>
      </rPr>
      <t>sy</t>
    </r>
    <r>
      <rPr>
        <sz val="11"/>
        <color theme="1"/>
        <rFont val="Calibri"/>
        <family val="2"/>
        <scheme val="minor"/>
      </rPr>
      <t>=</t>
    </r>
  </si>
  <si>
    <t>Bar Diameter (mm)</t>
  </si>
  <si>
    <t>db (mm)=</t>
  </si>
  <si>
    <r>
      <t>e</t>
    </r>
    <r>
      <rPr>
        <vertAlign val="subscript"/>
        <sz val="10"/>
        <rFont val="Arial"/>
        <family val="2"/>
      </rPr>
      <t>su</t>
    </r>
    <r>
      <rPr>
        <sz val="10"/>
        <rFont val="Arial"/>
        <family val="2"/>
      </rPr>
      <t>-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sh</t>
    </r>
    <r>
      <rPr>
        <sz val="10"/>
        <rFont val="Arial"/>
        <family val="2"/>
      </rPr>
      <t>=</t>
    </r>
  </si>
  <si>
    <t>Bar cover</t>
  </si>
  <si>
    <t>c=</t>
  </si>
  <si>
    <t>e</t>
  </si>
  <si>
    <t>f</t>
  </si>
  <si>
    <t>Reqd bar spacing</t>
  </si>
  <si>
    <t>s=</t>
  </si>
  <si>
    <t>No of bars (long face)</t>
  </si>
  <si>
    <t>N(D)=</t>
  </si>
  <si>
    <t>No of bars (short face)</t>
  </si>
  <si>
    <t>N(B)*=</t>
  </si>
  <si>
    <t>* exclude corner bars</t>
  </si>
  <si>
    <t>actual bar spacing (long)</t>
  </si>
  <si>
    <t>s(D)=</t>
  </si>
  <si>
    <t>actual bar spacing (short)</t>
  </si>
  <si>
    <t>s(B)=</t>
  </si>
  <si>
    <t>No, of concrete slice =</t>
  </si>
  <si>
    <t>slice thickness (mm)  =</t>
  </si>
  <si>
    <t>i</t>
  </si>
  <si>
    <t>bar area</t>
  </si>
  <si>
    <r>
      <t>s</t>
    </r>
    <r>
      <rPr>
        <b/>
        <vertAlign val="subscript"/>
        <sz val="24"/>
        <color indexed="8"/>
        <rFont val="Times New Roman"/>
        <family val="1"/>
      </rPr>
      <t>s</t>
    </r>
    <r>
      <rPr>
        <b/>
        <sz val="24"/>
        <color indexed="8"/>
        <rFont val="Symbol"/>
        <family val="1"/>
        <charset val="2"/>
      </rPr>
      <t>(</t>
    </r>
    <r>
      <rPr>
        <b/>
        <sz val="24"/>
        <color indexed="8"/>
        <rFont val="Times New Roman"/>
        <family val="1"/>
      </rPr>
      <t>Y</t>
    </r>
    <r>
      <rPr>
        <b/>
        <sz val="24"/>
        <color indexed="8"/>
        <rFont val="Symbol"/>
        <family val="1"/>
        <charset val="2"/>
      </rPr>
      <t>)</t>
    </r>
  </si>
  <si>
    <r>
      <t>F</t>
    </r>
    <r>
      <rPr>
        <b/>
        <vertAlign val="subscript"/>
        <sz val="24"/>
        <color indexed="8"/>
        <rFont val="Arial"/>
        <family val="2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</si>
</sst>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"/>
  </numFmts>
  <fonts count="2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24"/>
      <color indexed="8"/>
      <name val="Arial"/>
      <family val="2"/>
    </font>
    <font>
      <b/>
      <sz val="20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sz val="24"/>
      <color indexed="8"/>
      <name val="Symbol"/>
      <family val="1"/>
      <charset val="2"/>
    </font>
    <font>
      <b/>
      <sz val="24"/>
      <color indexed="8"/>
      <name val="Times New Roman"/>
      <family val="1"/>
    </font>
    <font>
      <b/>
      <vertAlign val="subscript"/>
      <sz val="24"/>
      <color indexed="8"/>
      <name val="Times New Roman"/>
      <family val="1"/>
    </font>
    <font>
      <b/>
      <vertAlign val="subscript"/>
      <sz val="24"/>
      <color indexed="8"/>
      <name val="Arial"/>
      <family val="2"/>
    </font>
    <font>
      <b/>
      <sz val="10"/>
      <name val="Symbol"/>
      <family val="1"/>
      <charset val="2"/>
    </font>
    <font>
      <b/>
      <sz val="10"/>
      <color indexed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sz val="10"/>
      <color rgb="FFFF0000"/>
      <name val="Arial"/>
      <family val="2"/>
    </font>
    <font>
      <sz val="14"/>
      <name val="Symbol"/>
      <family val="1"/>
      <charset val="2"/>
    </font>
    <font>
      <sz val="14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3" fillId="0" borderId="0" xfId="0" applyFont="1" applyAlignment="1">
      <alignment horizontal="right"/>
    </xf>
    <xf numFmtId="0" fontId="4" fillId="4" borderId="0" xfId="0" applyFont="1" applyFill="1" applyAlignment="1">
      <alignment horizontal="left"/>
    </xf>
    <xf numFmtId="0" fontId="5" fillId="0" borderId="0" xfId="0" applyFont="1"/>
    <xf numFmtId="0" fontId="5" fillId="5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0" fontId="6" fillId="0" borderId="0" xfId="0" applyFont="1"/>
    <xf numFmtId="165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6" fontId="5" fillId="5" borderId="0" xfId="0" applyNumberFormat="1" applyFont="1" applyFill="1" applyAlignment="1">
      <alignment horizontal="left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7" fillId="0" borderId="0" xfId="0" applyNumberFormat="1" applyFont="1" applyAlignment="1">
      <alignment horizontal="left"/>
    </xf>
    <xf numFmtId="166" fontId="0" fillId="2" borderId="0" xfId="0" applyNumberFormat="1" applyFill="1"/>
    <xf numFmtId="165" fontId="9" fillId="0" borderId="0" xfId="0" applyNumberFormat="1" applyFont="1" applyAlignment="1">
      <alignment horizontal="center"/>
    </xf>
    <xf numFmtId="0" fontId="9" fillId="0" borderId="0" xfId="0" applyFont="1"/>
    <xf numFmtId="1" fontId="9" fillId="0" borderId="0" xfId="0" applyNumberFormat="1" applyFont="1" applyAlignment="1">
      <alignment horizontal="center"/>
    </xf>
    <xf numFmtId="0" fontId="15" fillId="0" borderId="0" xfId="0" applyFont="1"/>
    <xf numFmtId="0" fontId="2" fillId="0" borderId="0" xfId="0" applyFont="1" applyAlignment="1">
      <alignment horizontal="right"/>
    </xf>
    <xf numFmtId="1" fontId="15" fillId="6" borderId="0" xfId="0" applyNumberFormat="1" applyFont="1" applyFill="1"/>
    <xf numFmtId="0" fontId="16" fillId="0" borderId="0" xfId="0" applyFont="1"/>
    <xf numFmtId="2" fontId="15" fillId="0" borderId="0" xfId="0" applyNumberFormat="1" applyFont="1"/>
    <xf numFmtId="2" fontId="15" fillId="6" borderId="0" xfId="0" applyNumberFormat="1" applyFont="1" applyFill="1"/>
    <xf numFmtId="2" fontId="18" fillId="6" borderId="0" xfId="0" applyNumberFormat="1" applyFont="1" applyFill="1"/>
    <xf numFmtId="0" fontId="9" fillId="4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7" borderId="0" xfId="0" applyFont="1" applyFill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/>
    <xf numFmtId="1" fontId="15" fillId="0" borderId="0" xfId="0" applyNumberFormat="1" applyFont="1" applyAlignment="1">
      <alignment horizontal="left"/>
    </xf>
    <xf numFmtId="0" fontId="21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Rectangular Cross Section</a:t>
            </a:r>
          </a:p>
        </c:rich>
      </c:tx>
      <c:layout>
        <c:manualLayout>
          <c:xMode val="edge"/>
          <c:yMode val="edge"/>
          <c:x val="0.27143053427046454"/>
          <c:y val="2.8368770976798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412769426548955"/>
          <c:y val="0.10209667301202734"/>
          <c:w val="0.3571445179711587"/>
          <c:h val="0.8528383561169452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'[1]Step 22 FINAL'!$M$5:$M$9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'[1]Step 22 FINAL'!$N$5:$N$9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6000</c:v>
                </c:pt>
                <c:pt idx="3">
                  <c:v>6000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2-4CED-81CD-A91A98182665}"/>
            </c:ext>
          </c:extLst>
        </c:ser>
        <c:ser>
          <c:idx val="1"/>
          <c:order val="1"/>
          <c:tx>
            <c:strRef>
              <c:f>'[1]Step 22 FINAL'!$O$36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'[1]Step 22 FINAL'!$N$37:$N$152</c:f>
              <c:numCache>
                <c:formatCode>General</c:formatCode>
                <c:ptCount val="11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250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430</c:v>
                </c:pt>
                <c:pt idx="78">
                  <c:v>430</c:v>
                </c:pt>
                <c:pt idx="79">
                  <c:v>430</c:v>
                </c:pt>
                <c:pt idx="80">
                  <c:v>430</c:v>
                </c:pt>
                <c:pt idx="81">
                  <c:v>430</c:v>
                </c:pt>
                <c:pt idx="82">
                  <c:v>430</c:v>
                </c:pt>
                <c:pt idx="83">
                  <c:v>430</c:v>
                </c:pt>
                <c:pt idx="84">
                  <c:v>430</c:v>
                </c:pt>
                <c:pt idx="85">
                  <c:v>430</c:v>
                </c:pt>
                <c:pt idx="86">
                  <c:v>430</c:v>
                </c:pt>
                <c:pt idx="87">
                  <c:v>430</c:v>
                </c:pt>
                <c:pt idx="88">
                  <c:v>430</c:v>
                </c:pt>
                <c:pt idx="89">
                  <c:v>430</c:v>
                </c:pt>
                <c:pt idx="90">
                  <c:v>430</c:v>
                </c:pt>
                <c:pt idx="91">
                  <c:v>430</c:v>
                </c:pt>
                <c:pt idx="92">
                  <c:v>430</c:v>
                </c:pt>
                <c:pt idx="93">
                  <c:v>430</c:v>
                </c:pt>
                <c:pt idx="94">
                  <c:v>430</c:v>
                </c:pt>
                <c:pt idx="95">
                  <c:v>430</c:v>
                </c:pt>
                <c:pt idx="96">
                  <c:v>430</c:v>
                </c:pt>
                <c:pt idx="97">
                  <c:v>430</c:v>
                </c:pt>
                <c:pt idx="98">
                  <c:v>430</c:v>
                </c:pt>
                <c:pt idx="99">
                  <c:v>430</c:v>
                </c:pt>
                <c:pt idx="100">
                  <c:v>430</c:v>
                </c:pt>
                <c:pt idx="101">
                  <c:v>430</c:v>
                </c:pt>
                <c:pt idx="102">
                  <c:v>430</c:v>
                </c:pt>
                <c:pt idx="103">
                  <c:v>430</c:v>
                </c:pt>
                <c:pt idx="104">
                  <c:v>430</c:v>
                </c:pt>
                <c:pt idx="105">
                  <c:v>430</c:v>
                </c:pt>
                <c:pt idx="106">
                  <c:v>430</c:v>
                </c:pt>
                <c:pt idx="107">
                  <c:v>430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xVal>
          <c:yVal>
            <c:numRef>
              <c:f>'[1]Step 22 FINAL'!$O$37:$O$152</c:f>
              <c:numCache>
                <c:formatCode>General</c:formatCode>
                <c:ptCount val="116"/>
                <c:pt idx="0">
                  <c:v>70</c:v>
                </c:pt>
                <c:pt idx="1">
                  <c:v>265.33333333333337</c:v>
                </c:pt>
                <c:pt idx="2">
                  <c:v>460.66666666666669</c:v>
                </c:pt>
                <c:pt idx="3">
                  <c:v>656</c:v>
                </c:pt>
                <c:pt idx="4">
                  <c:v>851.33333333333337</c:v>
                </c:pt>
                <c:pt idx="5">
                  <c:v>1046.6666666666667</c:v>
                </c:pt>
                <c:pt idx="6">
                  <c:v>1242</c:v>
                </c:pt>
                <c:pt idx="7">
                  <c:v>1437.3333333333335</c:v>
                </c:pt>
                <c:pt idx="8">
                  <c:v>1632.6666666666667</c:v>
                </c:pt>
                <c:pt idx="9">
                  <c:v>1828</c:v>
                </c:pt>
                <c:pt idx="10">
                  <c:v>2023.3333333333335</c:v>
                </c:pt>
                <c:pt idx="11">
                  <c:v>2218.666666666667</c:v>
                </c:pt>
                <c:pt idx="12">
                  <c:v>2414</c:v>
                </c:pt>
                <c:pt idx="13">
                  <c:v>2609.3333333333335</c:v>
                </c:pt>
                <c:pt idx="14">
                  <c:v>2804.666666666667</c:v>
                </c:pt>
                <c:pt idx="15">
                  <c:v>3000</c:v>
                </c:pt>
                <c:pt idx="16">
                  <c:v>3195.3333333333335</c:v>
                </c:pt>
                <c:pt idx="17">
                  <c:v>3390.666666666667</c:v>
                </c:pt>
                <c:pt idx="18">
                  <c:v>3586</c:v>
                </c:pt>
                <c:pt idx="19">
                  <c:v>3781.3333333333335</c:v>
                </c:pt>
                <c:pt idx="20">
                  <c:v>3976.666666666667</c:v>
                </c:pt>
                <c:pt idx="21">
                  <c:v>4172</c:v>
                </c:pt>
                <c:pt idx="22">
                  <c:v>4367.3333333333339</c:v>
                </c:pt>
                <c:pt idx="23">
                  <c:v>4562.666666666667</c:v>
                </c:pt>
                <c:pt idx="24">
                  <c:v>4758</c:v>
                </c:pt>
                <c:pt idx="25">
                  <c:v>4953.3333333333339</c:v>
                </c:pt>
                <c:pt idx="26">
                  <c:v>5148.666666666667</c:v>
                </c:pt>
                <c:pt idx="27">
                  <c:v>5344</c:v>
                </c:pt>
                <c:pt idx="28">
                  <c:v>5539.3333333333339</c:v>
                </c:pt>
                <c:pt idx="29">
                  <c:v>5734.666666666667</c:v>
                </c:pt>
                <c:pt idx="30">
                  <c:v>5930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5930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70</c:v>
                </c:pt>
                <c:pt idx="78">
                  <c:v>265.33333333333337</c:v>
                </c:pt>
                <c:pt idx="79">
                  <c:v>460.66666666666669</c:v>
                </c:pt>
                <c:pt idx="80">
                  <c:v>656</c:v>
                </c:pt>
                <c:pt idx="81">
                  <c:v>851.33333333333337</c:v>
                </c:pt>
                <c:pt idx="82">
                  <c:v>1046.6666666666667</c:v>
                </c:pt>
                <c:pt idx="83">
                  <c:v>1242</c:v>
                </c:pt>
                <c:pt idx="84">
                  <c:v>1437.3333333333335</c:v>
                </c:pt>
                <c:pt idx="85">
                  <c:v>1632.6666666666667</c:v>
                </c:pt>
                <c:pt idx="86">
                  <c:v>1828</c:v>
                </c:pt>
                <c:pt idx="87">
                  <c:v>2023.3333333333335</c:v>
                </c:pt>
                <c:pt idx="88">
                  <c:v>2218.666666666667</c:v>
                </c:pt>
                <c:pt idx="89">
                  <c:v>2414</c:v>
                </c:pt>
                <c:pt idx="90">
                  <c:v>2609.3333333333335</c:v>
                </c:pt>
                <c:pt idx="91">
                  <c:v>2804.666666666667</c:v>
                </c:pt>
                <c:pt idx="92">
                  <c:v>3000</c:v>
                </c:pt>
                <c:pt idx="93">
                  <c:v>3195.3333333333335</c:v>
                </c:pt>
                <c:pt idx="94">
                  <c:v>3390.666666666667</c:v>
                </c:pt>
                <c:pt idx="95">
                  <c:v>3586</c:v>
                </c:pt>
                <c:pt idx="96">
                  <c:v>3781.3333333333335</c:v>
                </c:pt>
                <c:pt idx="97">
                  <c:v>3976.666666666667</c:v>
                </c:pt>
                <c:pt idx="98">
                  <c:v>4172</c:v>
                </c:pt>
                <c:pt idx="99">
                  <c:v>4367.3333333333339</c:v>
                </c:pt>
                <c:pt idx="100">
                  <c:v>4562.666666666667</c:v>
                </c:pt>
                <c:pt idx="101">
                  <c:v>4758</c:v>
                </c:pt>
                <c:pt idx="102">
                  <c:v>4953.3333333333339</c:v>
                </c:pt>
                <c:pt idx="103">
                  <c:v>5148.666666666667</c:v>
                </c:pt>
                <c:pt idx="104">
                  <c:v>5344</c:v>
                </c:pt>
                <c:pt idx="105">
                  <c:v>5539.3333333333339</c:v>
                </c:pt>
                <c:pt idx="106">
                  <c:v>5734.666666666667</c:v>
                </c:pt>
                <c:pt idx="107">
                  <c:v>5930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42-4CED-81CD-A91A9818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95040"/>
        <c:axId val="1"/>
      </c:scatterChart>
      <c:valAx>
        <c:axId val="19147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795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016705358638677"/>
          <c:y val="2.89574882685118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054892601432E-2"/>
          <c:y val="0.12741312741312741"/>
          <c:w val="0.82100238663484482"/>
          <c:h val="0.764478764478764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'[1]Step 22 FINAL'!$S$5</c:f>
              <c:strCache>
                <c:ptCount val="1"/>
                <c:pt idx="0">
                  <c:v>e(Y)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'[1]Step 22 FINAL'!$CE$6:$CE$35</c:f>
              <c:numCache>
                <c:formatCode>0.00000</c:formatCode>
                <c:ptCount val="30"/>
                <c:pt idx="0">
                  <c:v>2.3736672215372728E-3</c:v>
                </c:pt>
                <c:pt idx="1">
                  <c:v>2.1210016646118191E-3</c:v>
                </c:pt>
                <c:pt idx="2">
                  <c:v>1.868336107686365E-3</c:v>
                </c:pt>
                <c:pt idx="3">
                  <c:v>1.6156705507609109E-3</c:v>
                </c:pt>
                <c:pt idx="4">
                  <c:v>1.363004993835457E-3</c:v>
                </c:pt>
                <c:pt idx="5">
                  <c:v>1.1103394369100031E-3</c:v>
                </c:pt>
                <c:pt idx="6">
                  <c:v>8.5767387998454908E-4</c:v>
                </c:pt>
                <c:pt idx="7">
                  <c:v>6.0500832305909508E-4</c:v>
                </c:pt>
                <c:pt idx="8">
                  <c:v>3.5234276613364113E-4</c:v>
                </c:pt>
                <c:pt idx="9">
                  <c:v>9.9677209208187139E-5</c:v>
                </c:pt>
                <c:pt idx="10">
                  <c:v>-1.5298834771726682E-4</c:v>
                </c:pt>
                <c:pt idx="11">
                  <c:v>-4.0565390464272083E-4</c:v>
                </c:pt>
                <c:pt idx="12">
                  <c:v>-6.5831946156817472E-4</c:v>
                </c:pt>
                <c:pt idx="13">
                  <c:v>-9.1098501849362873E-4</c:v>
                </c:pt>
                <c:pt idx="14">
                  <c:v>-1.1636505754190826E-3</c:v>
                </c:pt>
                <c:pt idx="15">
                  <c:v>-1.4163161323445367E-3</c:v>
                </c:pt>
                <c:pt idx="16">
                  <c:v>-1.6689816892699906E-3</c:v>
                </c:pt>
                <c:pt idx="17">
                  <c:v>-1.9216472461954445E-3</c:v>
                </c:pt>
                <c:pt idx="18">
                  <c:v>-2.1743128031208986E-3</c:v>
                </c:pt>
                <c:pt idx="19">
                  <c:v>-2.4269783600463527E-3</c:v>
                </c:pt>
                <c:pt idx="20">
                  <c:v>-2.6796439169718064E-3</c:v>
                </c:pt>
                <c:pt idx="21">
                  <c:v>-2.9323094738972605E-3</c:v>
                </c:pt>
                <c:pt idx="22">
                  <c:v>-3.1849750308227147E-3</c:v>
                </c:pt>
                <c:pt idx="23">
                  <c:v>-3.4376405877481683E-3</c:v>
                </c:pt>
                <c:pt idx="24">
                  <c:v>-3.6903061446736224E-3</c:v>
                </c:pt>
                <c:pt idx="25">
                  <c:v>-3.9429717015990766E-3</c:v>
                </c:pt>
                <c:pt idx="26">
                  <c:v>-4.1956372585245302E-3</c:v>
                </c:pt>
                <c:pt idx="27">
                  <c:v>-4.4483028154499848E-3</c:v>
                </c:pt>
                <c:pt idx="28">
                  <c:v>-4.7009683723754385E-3</c:v>
                </c:pt>
                <c:pt idx="29">
                  <c:v>-4.9536339293008921E-3</c:v>
                </c:pt>
              </c:numCache>
            </c:numRef>
          </c:xVal>
          <c:yVal>
            <c:numRef>
              <c:f>'[1]Step 22 FINAL'!$O$6:$O$35</c:f>
              <c:numCache>
                <c:formatCode>General</c:formatCode>
                <c:ptCount val="30"/>
                <c:pt idx="0">
                  <c:v>5900</c:v>
                </c:pt>
                <c:pt idx="1">
                  <c:v>5700</c:v>
                </c:pt>
                <c:pt idx="2">
                  <c:v>5500</c:v>
                </c:pt>
                <c:pt idx="3">
                  <c:v>5300</c:v>
                </c:pt>
                <c:pt idx="4">
                  <c:v>5100</c:v>
                </c:pt>
                <c:pt idx="5">
                  <c:v>4900</c:v>
                </c:pt>
                <c:pt idx="6">
                  <c:v>4700</c:v>
                </c:pt>
                <c:pt idx="7">
                  <c:v>4500</c:v>
                </c:pt>
                <c:pt idx="8">
                  <c:v>4300</c:v>
                </c:pt>
                <c:pt idx="9">
                  <c:v>4100</c:v>
                </c:pt>
                <c:pt idx="10">
                  <c:v>3900</c:v>
                </c:pt>
                <c:pt idx="11">
                  <c:v>3700</c:v>
                </c:pt>
                <c:pt idx="12">
                  <c:v>3500</c:v>
                </c:pt>
                <c:pt idx="13">
                  <c:v>3300</c:v>
                </c:pt>
                <c:pt idx="14">
                  <c:v>3100</c:v>
                </c:pt>
                <c:pt idx="15">
                  <c:v>2900</c:v>
                </c:pt>
                <c:pt idx="16">
                  <c:v>2700</c:v>
                </c:pt>
                <c:pt idx="17">
                  <c:v>2500</c:v>
                </c:pt>
                <c:pt idx="18">
                  <c:v>2300</c:v>
                </c:pt>
                <c:pt idx="19">
                  <c:v>2100</c:v>
                </c:pt>
                <c:pt idx="20">
                  <c:v>1900</c:v>
                </c:pt>
                <c:pt idx="21">
                  <c:v>1700</c:v>
                </c:pt>
                <c:pt idx="22">
                  <c:v>1500</c:v>
                </c:pt>
                <c:pt idx="23">
                  <c:v>1300</c:v>
                </c:pt>
                <c:pt idx="24">
                  <c:v>1100</c:v>
                </c:pt>
                <c:pt idx="25">
                  <c:v>900</c:v>
                </c:pt>
                <c:pt idx="26">
                  <c:v>700</c:v>
                </c:pt>
                <c:pt idx="27">
                  <c:v>500</c:v>
                </c:pt>
                <c:pt idx="28">
                  <c:v>300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49D-A706-9D3E99A9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802112"/>
        <c:axId val="1"/>
      </c:scatterChart>
      <c:valAx>
        <c:axId val="1914802112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802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28575</xdr:rowOff>
    </xdr:from>
    <xdr:to>
      <xdr:col>10</xdr:col>
      <xdr:colOff>657225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7B2C2-A547-4DD8-BB32-89ABE9C63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600075</xdr:colOff>
      <xdr:row>32</xdr:row>
      <xdr:rowOff>132715</xdr:rowOff>
    </xdr:from>
    <xdr:ext cx="791416" cy="424363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7FF33E7-D92C-4C80-A9A8-214A386746B5}"/>
            </a:ext>
          </a:extLst>
        </xdr:cNvPr>
        <xdr:cNvSpPr txBox="1">
          <a:spLocks noChangeArrowheads="1"/>
        </xdr:cNvSpPr>
      </xdr:nvSpPr>
      <xdr:spPr bwMode="auto">
        <a:xfrm>
          <a:off x="10972800" y="6152515"/>
          <a:ext cx="791416" cy="424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45720" tIns="41148" rIns="0" bIns="0" anchor="t" upright="1">
          <a:spAutoFit/>
        </a:bodyPr>
        <a:lstStyle/>
        <a:p>
          <a:pPr algn="l" rtl="0">
            <a:defRPr sz="1000"/>
          </a:pPr>
          <a:r>
            <a:rPr lang="en-AU" sz="2400" b="1" i="0" u="none" strike="noStrike" baseline="0">
              <a:solidFill>
                <a:srgbClr val="0000FF"/>
              </a:solidFill>
              <a:latin typeface="Arial"/>
              <a:cs typeface="Arial"/>
            </a:rPr>
            <a:t>Steel</a:t>
          </a:r>
        </a:p>
      </xdr:txBody>
    </xdr:sp>
    <xdr:clientData/>
  </xdr:oneCellAnchor>
  <xdr:twoCellAnchor editAs="oneCell">
    <xdr:from>
      <xdr:col>13</xdr:col>
      <xdr:colOff>563245</xdr:colOff>
      <xdr:row>3</xdr:row>
      <xdr:rowOff>0</xdr:rowOff>
    </xdr:from>
    <xdr:to>
      <xdr:col>15</xdr:col>
      <xdr:colOff>590498</xdr:colOff>
      <xdr:row>4</xdr:row>
      <xdr:rowOff>60402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08096B1-CF63-43A1-BECC-4210C98E3AA0}"/>
            </a:ext>
          </a:extLst>
        </xdr:cNvPr>
        <xdr:cNvSpPr txBox="1">
          <a:spLocks noChangeArrowheads="1"/>
        </xdr:cNvSpPr>
      </xdr:nvSpPr>
      <xdr:spPr bwMode="auto">
        <a:xfrm>
          <a:off x="11545570" y="485775"/>
          <a:ext cx="1246453" cy="250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AU" sz="1600" b="1" i="0" u="none" strike="noStrike" baseline="0">
              <a:solidFill>
                <a:srgbClr val="008000"/>
              </a:solidFill>
              <a:latin typeface="Arial"/>
              <a:cs typeface="Arial"/>
            </a:rPr>
            <a:t>Concrete</a:t>
          </a:r>
        </a:p>
      </xdr:txBody>
    </xdr:sp>
    <xdr:clientData/>
  </xdr:twoCellAnchor>
  <xdr:oneCellAnchor>
    <xdr:from>
      <xdr:col>11</xdr:col>
      <xdr:colOff>522605</xdr:colOff>
      <xdr:row>6</xdr:row>
      <xdr:rowOff>156845</xdr:rowOff>
    </xdr:from>
    <xdr:ext cx="791416" cy="414259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51BF3F4A-82D1-40DC-B186-0F17C2627F7E}"/>
            </a:ext>
          </a:extLst>
        </xdr:cNvPr>
        <xdr:cNvSpPr txBox="1">
          <a:spLocks noChangeArrowheads="1"/>
        </xdr:cNvSpPr>
      </xdr:nvSpPr>
      <xdr:spPr bwMode="auto">
        <a:xfrm>
          <a:off x="9380855" y="1709420"/>
          <a:ext cx="791416" cy="414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45720" tIns="41148" rIns="0" bIns="0" anchor="t" upright="1">
          <a:spAutoFit/>
        </a:bodyPr>
        <a:lstStyle/>
        <a:p>
          <a:pPr algn="l" rtl="0">
            <a:defRPr sz="1000"/>
          </a:pPr>
          <a:r>
            <a:rPr lang="en-AU" sz="2400" b="1" i="0" u="none" strike="noStrike" baseline="0">
              <a:solidFill>
                <a:srgbClr val="0000FF"/>
              </a:solidFill>
              <a:latin typeface="Arial"/>
              <a:cs typeface="Arial"/>
            </a:rPr>
            <a:t>Steel</a:t>
          </a:r>
        </a:p>
      </xdr:txBody>
    </xdr:sp>
    <xdr:clientData/>
  </xdr:oneCellAnchor>
  <xdr:twoCellAnchor editAs="oneCell">
    <xdr:from>
      <xdr:col>11</xdr:col>
      <xdr:colOff>213995</xdr:colOff>
      <xdr:row>20</xdr:row>
      <xdr:rowOff>50165</xdr:rowOff>
    </xdr:from>
    <xdr:to>
      <xdr:col>13</xdr:col>
      <xdr:colOff>235292</xdr:colOff>
      <xdr:row>21</xdr:row>
      <xdr:rowOff>103646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35107F1-6EE9-42A3-88D7-CEEBB23FA945}"/>
            </a:ext>
          </a:extLst>
        </xdr:cNvPr>
        <xdr:cNvSpPr txBox="1">
          <a:spLocks noChangeArrowheads="1"/>
        </xdr:cNvSpPr>
      </xdr:nvSpPr>
      <xdr:spPr bwMode="auto">
        <a:xfrm>
          <a:off x="9072245" y="4126865"/>
          <a:ext cx="1240497" cy="243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AU" sz="1800" b="1" i="0" u="none" strike="noStrike" baseline="0">
              <a:solidFill>
                <a:srgbClr val="008000"/>
              </a:solidFill>
              <a:latin typeface="Arial"/>
              <a:cs typeface="Arial"/>
            </a:rPr>
            <a:t>Concrete</a:t>
          </a:r>
        </a:p>
      </xdr:txBody>
    </xdr:sp>
    <xdr:clientData/>
  </xdr:twoCellAnchor>
  <xdr:twoCellAnchor>
    <xdr:from>
      <xdr:col>15</xdr:col>
      <xdr:colOff>1009650</xdr:colOff>
      <xdr:row>6</xdr:row>
      <xdr:rowOff>57150</xdr:rowOff>
    </xdr:from>
    <xdr:to>
      <xdr:col>17</xdr:col>
      <xdr:colOff>2028825</xdr:colOff>
      <xdr:row>35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264ED6-0964-40AE-9D57-86075B058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52</xdr:col>
      <xdr:colOff>53340</xdr:colOff>
      <xdr:row>5</xdr:row>
      <xdr:rowOff>211455</xdr:rowOff>
    </xdr:from>
    <xdr:to>
      <xdr:col>55</xdr:col>
      <xdr:colOff>436264</xdr:colOff>
      <xdr:row>27</xdr:row>
      <xdr:rowOff>182883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118B2AFE-3ADF-4261-B73E-880F24EAA5F1}"/>
            </a:ext>
          </a:extLst>
        </xdr:cNvPr>
        <xdr:cNvSpPr txBox="1">
          <a:spLocks noChangeArrowheads="1"/>
        </xdr:cNvSpPr>
      </xdr:nvSpPr>
      <xdr:spPr bwMode="auto">
        <a:xfrm>
          <a:off x="54488715" y="1535430"/>
          <a:ext cx="2211724" cy="41814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45720" tIns="59436" rIns="0" bIns="0" anchor="t" upright="1"/>
        <a:lstStyle/>
        <a:p>
          <a:pPr algn="l" rtl="0">
            <a:defRPr sz="1000"/>
          </a:pPr>
          <a:r>
            <a:rPr lang="en-AU" sz="1800" b="1" i="0" u="none" strike="noStrike" baseline="0">
              <a:solidFill>
                <a:srgbClr val="FF0000"/>
              </a:solidFill>
              <a:latin typeface="Comic Sans MS"/>
            </a:rPr>
            <a:t>What to do now ?</a:t>
          </a:r>
        </a:p>
        <a:p>
          <a:pPr algn="l" rtl="0">
            <a:defRPr sz="1000"/>
          </a:pPr>
          <a:r>
            <a:rPr lang="en-AU" sz="1800" b="1" i="0" u="none" strike="noStrike" baseline="0">
              <a:solidFill>
                <a:srgbClr val="FF0000"/>
              </a:solidFill>
              <a:latin typeface="Comic Sans MS"/>
            </a:rPr>
            <a:t>Observe the effectiveness of the iteration (total force converging to zero) and goto columns BB and BC to view calculation of the curvature and moment of resistance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%20week%208%20Concrete%20Rectangular%20section%20train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Step 2"/>
      <sheetName val="Step 3"/>
      <sheetName val="Step 4"/>
      <sheetName val="Step 5"/>
      <sheetName val="Step 6"/>
      <sheetName val="Step 7"/>
      <sheetName val="Step 8"/>
      <sheetName val="Step 9"/>
      <sheetName val="Step 10"/>
      <sheetName val="Step 11"/>
      <sheetName val="Step 12"/>
      <sheetName val="Step  13"/>
      <sheetName val="Step  14"/>
      <sheetName val="Step 15"/>
      <sheetName val="Step 16"/>
      <sheetName val="Step 17"/>
      <sheetName val="Step 18"/>
      <sheetName val="Step 19"/>
      <sheetName val="Step 20"/>
      <sheetName val="Step 21"/>
      <sheetName val="Step 22 FINAL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">
          <cell r="M5">
            <v>0</v>
          </cell>
          <cell r="N5">
            <v>0</v>
          </cell>
          <cell r="S5" t="str">
            <v>e(Y)</v>
          </cell>
        </row>
        <row r="6">
          <cell r="M6">
            <v>500</v>
          </cell>
          <cell r="N6">
            <v>0</v>
          </cell>
          <cell r="O6">
            <v>5900</v>
          </cell>
          <cell r="CE6">
            <v>2.3736672215372728E-3</v>
          </cell>
        </row>
        <row r="7">
          <cell r="M7">
            <v>500</v>
          </cell>
          <cell r="N7">
            <v>6000</v>
          </cell>
          <cell r="O7">
            <v>5700</v>
          </cell>
          <cell r="CE7">
            <v>2.1210016646118191E-3</v>
          </cell>
        </row>
        <row r="8">
          <cell r="M8">
            <v>0</v>
          </cell>
          <cell r="N8">
            <v>6000</v>
          </cell>
          <cell r="O8">
            <v>5500</v>
          </cell>
          <cell r="CE8">
            <v>1.868336107686365E-3</v>
          </cell>
        </row>
        <row r="9">
          <cell r="M9">
            <v>0</v>
          </cell>
          <cell r="N9">
            <v>0</v>
          </cell>
          <cell r="O9">
            <v>5300</v>
          </cell>
          <cell r="CE9">
            <v>1.6156705507609109E-3</v>
          </cell>
        </row>
        <row r="10">
          <cell r="O10">
            <v>5100</v>
          </cell>
          <cell r="CE10">
            <v>1.363004993835457E-3</v>
          </cell>
        </row>
        <row r="11">
          <cell r="O11">
            <v>4900</v>
          </cell>
          <cell r="CE11">
            <v>1.1103394369100031E-3</v>
          </cell>
        </row>
        <row r="12">
          <cell r="O12">
            <v>4700</v>
          </cell>
          <cell r="CE12">
            <v>8.5767387998454908E-4</v>
          </cell>
        </row>
        <row r="13">
          <cell r="O13">
            <v>4500</v>
          </cell>
          <cell r="CE13">
            <v>6.0500832305909508E-4</v>
          </cell>
        </row>
        <row r="14">
          <cell r="O14">
            <v>4300</v>
          </cell>
          <cell r="CE14">
            <v>3.5234276613364113E-4</v>
          </cell>
        </row>
        <row r="15">
          <cell r="O15">
            <v>4100</v>
          </cell>
          <cell r="CE15">
            <v>9.9677209208187139E-5</v>
          </cell>
        </row>
        <row r="16">
          <cell r="O16">
            <v>3900</v>
          </cell>
          <cell r="CE16">
            <v>-1.5298834771726682E-4</v>
          </cell>
        </row>
        <row r="17">
          <cell r="O17">
            <v>3700</v>
          </cell>
          <cell r="CE17">
            <v>-4.0565390464272083E-4</v>
          </cell>
        </row>
        <row r="18">
          <cell r="O18">
            <v>3500</v>
          </cell>
          <cell r="CE18">
            <v>-6.5831946156817472E-4</v>
          </cell>
        </row>
        <row r="19">
          <cell r="O19">
            <v>3300</v>
          </cell>
          <cell r="CE19">
            <v>-9.1098501849362873E-4</v>
          </cell>
        </row>
        <row r="20">
          <cell r="O20">
            <v>3100</v>
          </cell>
          <cell r="CE20">
            <v>-1.1636505754190826E-3</v>
          </cell>
        </row>
        <row r="21">
          <cell r="O21">
            <v>2900</v>
          </cell>
          <cell r="CE21">
            <v>-1.4163161323445367E-3</v>
          </cell>
        </row>
        <row r="22">
          <cell r="O22">
            <v>2700</v>
          </cell>
          <cell r="CE22">
            <v>-1.6689816892699906E-3</v>
          </cell>
        </row>
        <row r="23">
          <cell r="O23">
            <v>2500</v>
          </cell>
          <cell r="CE23">
            <v>-1.9216472461954445E-3</v>
          </cell>
        </row>
        <row r="24">
          <cell r="O24">
            <v>2300</v>
          </cell>
          <cell r="CE24">
            <v>-2.1743128031208986E-3</v>
          </cell>
        </row>
        <row r="25">
          <cell r="O25">
            <v>2100</v>
          </cell>
          <cell r="CE25">
            <v>-2.4269783600463527E-3</v>
          </cell>
        </row>
        <row r="26">
          <cell r="O26">
            <v>1900</v>
          </cell>
          <cell r="CE26">
            <v>-2.6796439169718064E-3</v>
          </cell>
        </row>
        <row r="27">
          <cell r="O27">
            <v>1700</v>
          </cell>
          <cell r="CE27">
            <v>-2.9323094738972605E-3</v>
          </cell>
        </row>
        <row r="28">
          <cell r="O28">
            <v>1500</v>
          </cell>
          <cell r="CE28">
            <v>-3.1849750308227147E-3</v>
          </cell>
        </row>
        <row r="29">
          <cell r="O29">
            <v>1300</v>
          </cell>
          <cell r="CE29">
            <v>-3.4376405877481683E-3</v>
          </cell>
        </row>
        <row r="30">
          <cell r="O30">
            <v>1100</v>
          </cell>
          <cell r="CE30">
            <v>-3.6903061446736224E-3</v>
          </cell>
        </row>
        <row r="31">
          <cell r="O31">
            <v>900</v>
          </cell>
          <cell r="CE31">
            <v>-3.9429717015990766E-3</v>
          </cell>
        </row>
        <row r="32">
          <cell r="O32">
            <v>700</v>
          </cell>
          <cell r="CE32">
            <v>-4.1956372585245302E-3</v>
          </cell>
        </row>
        <row r="33">
          <cell r="O33">
            <v>500</v>
          </cell>
          <cell r="CE33">
            <v>-4.4483028154499848E-3</v>
          </cell>
        </row>
        <row r="34">
          <cell r="O34">
            <v>300</v>
          </cell>
          <cell r="CE34">
            <v>-4.7009683723754385E-3</v>
          </cell>
        </row>
        <row r="35">
          <cell r="O35">
            <v>100</v>
          </cell>
          <cell r="CE35">
            <v>-4.9536339293008921E-3</v>
          </cell>
        </row>
        <row r="36">
          <cell r="O36" t="str">
            <v>Y</v>
          </cell>
        </row>
        <row r="37">
          <cell r="N37">
            <v>70</v>
          </cell>
          <cell r="O37">
            <v>70</v>
          </cell>
        </row>
        <row r="38">
          <cell r="N38">
            <v>70</v>
          </cell>
          <cell r="O38">
            <v>265.33333333333337</v>
          </cell>
        </row>
        <row r="39">
          <cell r="N39">
            <v>70</v>
          </cell>
          <cell r="O39">
            <v>460.66666666666669</v>
          </cell>
        </row>
        <row r="40">
          <cell r="N40">
            <v>70</v>
          </cell>
          <cell r="O40">
            <v>656</v>
          </cell>
        </row>
        <row r="41">
          <cell r="N41">
            <v>70</v>
          </cell>
          <cell r="O41">
            <v>851.33333333333337</v>
          </cell>
        </row>
        <row r="42">
          <cell r="N42">
            <v>70</v>
          </cell>
          <cell r="O42">
            <v>1046.6666666666667</v>
          </cell>
        </row>
        <row r="43">
          <cell r="N43">
            <v>70</v>
          </cell>
          <cell r="O43">
            <v>1242</v>
          </cell>
        </row>
        <row r="44">
          <cell r="N44">
            <v>70</v>
          </cell>
          <cell r="O44">
            <v>1437.3333333333335</v>
          </cell>
        </row>
        <row r="45">
          <cell r="N45">
            <v>70</v>
          </cell>
          <cell r="O45">
            <v>1632.6666666666667</v>
          </cell>
        </row>
        <row r="46">
          <cell r="N46">
            <v>70</v>
          </cell>
          <cell r="O46">
            <v>1828</v>
          </cell>
        </row>
        <row r="47">
          <cell r="N47">
            <v>70</v>
          </cell>
          <cell r="O47">
            <v>2023.3333333333335</v>
          </cell>
        </row>
        <row r="48">
          <cell r="N48">
            <v>70</v>
          </cell>
          <cell r="O48">
            <v>2218.666666666667</v>
          </cell>
        </row>
        <row r="49">
          <cell r="N49">
            <v>70</v>
          </cell>
          <cell r="O49">
            <v>2414</v>
          </cell>
        </row>
        <row r="50">
          <cell r="N50">
            <v>70</v>
          </cell>
          <cell r="O50">
            <v>2609.3333333333335</v>
          </cell>
        </row>
        <row r="51">
          <cell r="N51">
            <v>70</v>
          </cell>
          <cell r="O51">
            <v>2804.666666666667</v>
          </cell>
        </row>
        <row r="52">
          <cell r="N52">
            <v>70</v>
          </cell>
          <cell r="O52">
            <v>3000</v>
          </cell>
        </row>
        <row r="53">
          <cell r="N53">
            <v>70</v>
          </cell>
          <cell r="O53">
            <v>3195.3333333333335</v>
          </cell>
        </row>
        <row r="54">
          <cell r="N54">
            <v>70</v>
          </cell>
          <cell r="O54">
            <v>3390.666666666667</v>
          </cell>
        </row>
        <row r="55">
          <cell r="N55">
            <v>70</v>
          </cell>
          <cell r="O55">
            <v>3586</v>
          </cell>
        </row>
        <row r="56">
          <cell r="N56">
            <v>70</v>
          </cell>
          <cell r="O56">
            <v>3781.3333333333335</v>
          </cell>
        </row>
        <row r="57">
          <cell r="N57">
            <v>70</v>
          </cell>
          <cell r="O57">
            <v>3976.666666666667</v>
          </cell>
        </row>
        <row r="58">
          <cell r="N58">
            <v>70</v>
          </cell>
          <cell r="O58">
            <v>4172</v>
          </cell>
        </row>
        <row r="59">
          <cell r="N59">
            <v>70</v>
          </cell>
          <cell r="O59">
            <v>4367.3333333333339</v>
          </cell>
        </row>
        <row r="60">
          <cell r="N60">
            <v>70</v>
          </cell>
          <cell r="O60">
            <v>4562.666666666667</v>
          </cell>
        </row>
        <row r="61">
          <cell r="N61">
            <v>70</v>
          </cell>
          <cell r="O61">
            <v>4758</v>
          </cell>
        </row>
        <row r="62">
          <cell r="N62">
            <v>70</v>
          </cell>
          <cell r="O62">
            <v>4953.3333333333339</v>
          </cell>
        </row>
        <row r="63">
          <cell r="N63">
            <v>70</v>
          </cell>
          <cell r="O63">
            <v>5148.666666666667</v>
          </cell>
        </row>
        <row r="64">
          <cell r="N64">
            <v>70</v>
          </cell>
          <cell r="O64">
            <v>5344</v>
          </cell>
        </row>
        <row r="65">
          <cell r="N65">
            <v>70</v>
          </cell>
          <cell r="O65">
            <v>5539.3333333333339</v>
          </cell>
        </row>
        <row r="66">
          <cell r="N66">
            <v>70</v>
          </cell>
          <cell r="O66">
            <v>5734.666666666667</v>
          </cell>
        </row>
        <row r="67">
          <cell r="N67">
            <v>70</v>
          </cell>
          <cell r="O67">
            <v>5930</v>
          </cell>
        </row>
        <row r="68">
          <cell r="N68" t="b">
            <v>0</v>
          </cell>
          <cell r="O68" t="b">
            <v>0</v>
          </cell>
        </row>
        <row r="69">
          <cell r="N69" t="b">
            <v>0</v>
          </cell>
          <cell r="O69" t="b">
            <v>0</v>
          </cell>
        </row>
        <row r="70">
          <cell r="N70" t="b">
            <v>0</v>
          </cell>
          <cell r="O70" t="b">
            <v>0</v>
          </cell>
        </row>
        <row r="71">
          <cell r="N71" t="b">
            <v>0</v>
          </cell>
          <cell r="O71" t="b">
            <v>0</v>
          </cell>
        </row>
        <row r="72">
          <cell r="N72" t="b">
            <v>0</v>
          </cell>
          <cell r="O72" t="b">
            <v>0</v>
          </cell>
        </row>
        <row r="73">
          <cell r="N73" t="b">
            <v>0</v>
          </cell>
          <cell r="O73" t="b">
            <v>0</v>
          </cell>
        </row>
        <row r="74">
          <cell r="N74" t="b">
            <v>0</v>
          </cell>
          <cell r="O74" t="b">
            <v>0</v>
          </cell>
        </row>
        <row r="75">
          <cell r="N75" t="b">
            <v>0</v>
          </cell>
          <cell r="O75" t="b">
            <v>0</v>
          </cell>
        </row>
        <row r="76">
          <cell r="N76">
            <v>250</v>
          </cell>
          <cell r="O76">
            <v>5930</v>
          </cell>
        </row>
        <row r="77">
          <cell r="N77" t="b">
            <v>0</v>
          </cell>
          <cell r="O77" t="b">
            <v>0</v>
          </cell>
        </row>
        <row r="78">
          <cell r="N78" t="b">
            <v>0</v>
          </cell>
          <cell r="O78" t="b">
            <v>0</v>
          </cell>
        </row>
        <row r="79">
          <cell r="N79" t="b">
            <v>0</v>
          </cell>
          <cell r="O79" t="b">
            <v>0</v>
          </cell>
        </row>
        <row r="80">
          <cell r="N80" t="b">
            <v>0</v>
          </cell>
          <cell r="O80" t="b">
            <v>0</v>
          </cell>
        </row>
        <row r="81">
          <cell r="N81" t="b">
            <v>0</v>
          </cell>
          <cell r="O81" t="b">
            <v>0</v>
          </cell>
        </row>
        <row r="82">
          <cell r="N82" t="b">
            <v>0</v>
          </cell>
          <cell r="O82" t="b">
            <v>0</v>
          </cell>
        </row>
        <row r="83">
          <cell r="N83" t="b">
            <v>0</v>
          </cell>
          <cell r="O83" t="b">
            <v>0</v>
          </cell>
        </row>
        <row r="84">
          <cell r="N84" t="b">
            <v>0</v>
          </cell>
          <cell r="O84" t="b">
            <v>0</v>
          </cell>
        </row>
        <row r="85">
          <cell r="N85" t="b">
            <v>0</v>
          </cell>
          <cell r="O85" t="b">
            <v>0</v>
          </cell>
        </row>
        <row r="86">
          <cell r="N86" t="b">
            <v>0</v>
          </cell>
          <cell r="O86" t="b">
            <v>0</v>
          </cell>
        </row>
        <row r="87">
          <cell r="N87" t="b">
            <v>0</v>
          </cell>
          <cell r="O87" t="b">
            <v>0</v>
          </cell>
        </row>
        <row r="88">
          <cell r="N88" t="b">
            <v>0</v>
          </cell>
          <cell r="O88" t="b">
            <v>0</v>
          </cell>
        </row>
        <row r="89">
          <cell r="N89" t="b">
            <v>0</v>
          </cell>
          <cell r="O89" t="b">
            <v>0</v>
          </cell>
        </row>
        <row r="90">
          <cell r="N90" t="b">
            <v>0</v>
          </cell>
          <cell r="O90" t="b">
            <v>0</v>
          </cell>
        </row>
        <row r="91">
          <cell r="N91" t="b">
            <v>0</v>
          </cell>
          <cell r="O91" t="b">
            <v>0</v>
          </cell>
        </row>
        <row r="92">
          <cell r="N92" t="b">
            <v>0</v>
          </cell>
          <cell r="O92" t="b">
            <v>0</v>
          </cell>
        </row>
        <row r="93">
          <cell r="N93" t="b">
            <v>0</v>
          </cell>
          <cell r="O93" t="b">
            <v>0</v>
          </cell>
        </row>
        <row r="94">
          <cell r="N94" t="b">
            <v>0</v>
          </cell>
          <cell r="O94" t="b">
            <v>0</v>
          </cell>
        </row>
        <row r="95">
          <cell r="N95">
            <v>250</v>
          </cell>
          <cell r="O95">
            <v>70</v>
          </cell>
        </row>
        <row r="96">
          <cell r="N96" t="b">
            <v>0</v>
          </cell>
          <cell r="O96" t="b">
            <v>0</v>
          </cell>
        </row>
        <row r="97">
          <cell r="N97" t="b">
            <v>0</v>
          </cell>
          <cell r="O97" t="b">
            <v>0</v>
          </cell>
        </row>
        <row r="98">
          <cell r="N98" t="b">
            <v>0</v>
          </cell>
          <cell r="O98" t="b">
            <v>0</v>
          </cell>
        </row>
        <row r="99">
          <cell r="N99" t="b">
            <v>0</v>
          </cell>
          <cell r="O99" t="b">
            <v>0</v>
          </cell>
        </row>
        <row r="100">
          <cell r="N100" t="b">
            <v>0</v>
          </cell>
          <cell r="O100" t="b">
            <v>0</v>
          </cell>
        </row>
        <row r="101">
          <cell r="N101" t="b">
            <v>0</v>
          </cell>
          <cell r="O101" t="b">
            <v>0</v>
          </cell>
        </row>
        <row r="102">
          <cell r="N102" t="b">
            <v>0</v>
          </cell>
          <cell r="O102" t="b">
            <v>0</v>
          </cell>
        </row>
        <row r="103">
          <cell r="N103" t="b">
            <v>0</v>
          </cell>
          <cell r="O103" t="b">
            <v>0</v>
          </cell>
        </row>
        <row r="104">
          <cell r="N104" t="b">
            <v>0</v>
          </cell>
          <cell r="O104" t="b">
            <v>0</v>
          </cell>
        </row>
        <row r="105">
          <cell r="N105" t="b">
            <v>0</v>
          </cell>
          <cell r="O105" t="b">
            <v>0</v>
          </cell>
        </row>
        <row r="106">
          <cell r="N106" t="b">
            <v>0</v>
          </cell>
          <cell r="O106" t="b">
            <v>0</v>
          </cell>
        </row>
        <row r="107">
          <cell r="N107" t="b">
            <v>0</v>
          </cell>
          <cell r="O107" t="b">
            <v>0</v>
          </cell>
        </row>
        <row r="108">
          <cell r="N108" t="b">
            <v>0</v>
          </cell>
          <cell r="O108" t="b">
            <v>0</v>
          </cell>
        </row>
        <row r="109">
          <cell r="N109" t="b">
            <v>0</v>
          </cell>
          <cell r="O109" t="b">
            <v>0</v>
          </cell>
        </row>
        <row r="110">
          <cell r="N110" t="b">
            <v>0</v>
          </cell>
          <cell r="O110" t="b">
            <v>0</v>
          </cell>
        </row>
        <row r="111">
          <cell r="N111" t="b">
            <v>0</v>
          </cell>
          <cell r="O111" t="b">
            <v>0</v>
          </cell>
        </row>
        <row r="112">
          <cell r="N112" t="b">
            <v>0</v>
          </cell>
          <cell r="O112" t="b">
            <v>0</v>
          </cell>
        </row>
        <row r="113">
          <cell r="N113" t="b">
            <v>0</v>
          </cell>
          <cell r="O113" t="b">
            <v>0</v>
          </cell>
        </row>
        <row r="114">
          <cell r="N114">
            <v>430</v>
          </cell>
          <cell r="O114">
            <v>70</v>
          </cell>
        </row>
        <row r="115">
          <cell r="N115">
            <v>430</v>
          </cell>
          <cell r="O115">
            <v>265.33333333333337</v>
          </cell>
        </row>
        <row r="116">
          <cell r="N116">
            <v>430</v>
          </cell>
          <cell r="O116">
            <v>460.66666666666669</v>
          </cell>
        </row>
        <row r="117">
          <cell r="N117">
            <v>430</v>
          </cell>
          <cell r="O117">
            <v>656</v>
          </cell>
        </row>
        <row r="118">
          <cell r="N118">
            <v>430</v>
          </cell>
          <cell r="O118">
            <v>851.33333333333337</v>
          </cell>
        </row>
        <row r="119">
          <cell r="N119">
            <v>430</v>
          </cell>
          <cell r="O119">
            <v>1046.6666666666667</v>
          </cell>
        </row>
        <row r="120">
          <cell r="N120">
            <v>430</v>
          </cell>
          <cell r="O120">
            <v>1242</v>
          </cell>
        </row>
        <row r="121">
          <cell r="N121">
            <v>430</v>
          </cell>
          <cell r="O121">
            <v>1437.3333333333335</v>
          </cell>
        </row>
        <row r="122">
          <cell r="N122">
            <v>430</v>
          </cell>
          <cell r="O122">
            <v>1632.6666666666667</v>
          </cell>
        </row>
        <row r="123">
          <cell r="N123">
            <v>430</v>
          </cell>
          <cell r="O123">
            <v>1828</v>
          </cell>
        </row>
        <row r="124">
          <cell r="N124">
            <v>430</v>
          </cell>
          <cell r="O124">
            <v>2023.3333333333335</v>
          </cell>
        </row>
        <row r="125">
          <cell r="N125">
            <v>430</v>
          </cell>
          <cell r="O125">
            <v>2218.666666666667</v>
          </cell>
        </row>
        <row r="126">
          <cell r="N126">
            <v>430</v>
          </cell>
          <cell r="O126">
            <v>2414</v>
          </cell>
        </row>
        <row r="127">
          <cell r="N127">
            <v>430</v>
          </cell>
          <cell r="O127">
            <v>2609.3333333333335</v>
          </cell>
        </row>
        <row r="128">
          <cell r="N128">
            <v>430</v>
          </cell>
          <cell r="O128">
            <v>2804.666666666667</v>
          </cell>
        </row>
        <row r="129">
          <cell r="N129">
            <v>430</v>
          </cell>
          <cell r="O129">
            <v>3000</v>
          </cell>
        </row>
        <row r="130">
          <cell r="N130">
            <v>430</v>
          </cell>
          <cell r="O130">
            <v>3195.3333333333335</v>
          </cell>
        </row>
        <row r="131">
          <cell r="N131">
            <v>430</v>
          </cell>
          <cell r="O131">
            <v>3390.666666666667</v>
          </cell>
        </row>
        <row r="132">
          <cell r="N132">
            <v>430</v>
          </cell>
          <cell r="O132">
            <v>3586</v>
          </cell>
        </row>
        <row r="133">
          <cell r="N133">
            <v>430</v>
          </cell>
          <cell r="O133">
            <v>3781.3333333333335</v>
          </cell>
        </row>
        <row r="134">
          <cell r="N134">
            <v>430</v>
          </cell>
          <cell r="O134">
            <v>3976.666666666667</v>
          </cell>
        </row>
        <row r="135">
          <cell r="N135">
            <v>430</v>
          </cell>
          <cell r="O135">
            <v>4172</v>
          </cell>
        </row>
        <row r="136">
          <cell r="N136">
            <v>430</v>
          </cell>
          <cell r="O136">
            <v>4367.3333333333339</v>
          </cell>
        </row>
        <row r="137">
          <cell r="N137">
            <v>430</v>
          </cell>
          <cell r="O137">
            <v>4562.666666666667</v>
          </cell>
        </row>
        <row r="138">
          <cell r="N138">
            <v>430</v>
          </cell>
          <cell r="O138">
            <v>4758</v>
          </cell>
        </row>
        <row r="139">
          <cell r="N139">
            <v>430</v>
          </cell>
          <cell r="O139">
            <v>4953.3333333333339</v>
          </cell>
        </row>
        <row r="140">
          <cell r="N140">
            <v>430</v>
          </cell>
          <cell r="O140">
            <v>5148.666666666667</v>
          </cell>
        </row>
        <row r="141">
          <cell r="N141">
            <v>430</v>
          </cell>
          <cell r="O141">
            <v>5344</v>
          </cell>
        </row>
        <row r="142">
          <cell r="N142">
            <v>430</v>
          </cell>
          <cell r="O142">
            <v>5539.3333333333339</v>
          </cell>
        </row>
        <row r="143">
          <cell r="N143">
            <v>430</v>
          </cell>
          <cell r="O143">
            <v>5734.666666666667</v>
          </cell>
        </row>
        <row r="144">
          <cell r="N144">
            <v>430</v>
          </cell>
          <cell r="O144">
            <v>5930</v>
          </cell>
        </row>
        <row r="145">
          <cell r="N145" t="b">
            <v>0</v>
          </cell>
          <cell r="O145" t="b">
            <v>0</v>
          </cell>
        </row>
        <row r="146">
          <cell r="N146" t="b">
            <v>0</v>
          </cell>
          <cell r="O146" t="b">
            <v>0</v>
          </cell>
        </row>
        <row r="147">
          <cell r="N147" t="b">
            <v>0</v>
          </cell>
          <cell r="O147" t="b">
            <v>0</v>
          </cell>
        </row>
        <row r="148">
          <cell r="N148" t="b">
            <v>0</v>
          </cell>
          <cell r="O148" t="b">
            <v>0</v>
          </cell>
        </row>
        <row r="149">
          <cell r="N149" t="b">
            <v>0</v>
          </cell>
          <cell r="O149" t="b">
            <v>0</v>
          </cell>
        </row>
        <row r="150">
          <cell r="N150" t="b">
            <v>0</v>
          </cell>
          <cell r="O150" t="b">
            <v>0</v>
          </cell>
        </row>
        <row r="151">
          <cell r="N151" t="b">
            <v>0</v>
          </cell>
          <cell r="O151" t="b">
            <v>0</v>
          </cell>
        </row>
        <row r="152">
          <cell r="N152" t="b">
            <v>0</v>
          </cell>
          <cell r="O152" t="b">
            <v>0</v>
          </cell>
        </row>
      </sheetData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A4BB-287E-4969-A42C-4448EDB4B391}">
  <dimension ref="E1:CJ152"/>
  <sheetViews>
    <sheetView tabSelected="1" workbookViewId="0">
      <selection activeCell="H11" sqref="H11"/>
    </sheetView>
  </sheetViews>
  <sheetFormatPr defaultRowHeight="15" x14ac:dyDescent="0.25"/>
  <cols>
    <col min="5" max="5" width="19" customWidth="1"/>
    <col min="7" max="7" width="15" customWidth="1"/>
    <col min="8" max="8" width="19.140625" customWidth="1"/>
    <col min="11" max="11" width="15.7109375" customWidth="1"/>
    <col min="12" max="12" width="22.7109375" customWidth="1"/>
    <col min="14" max="14" width="11.85546875" customWidth="1"/>
    <col min="15" max="15" width="14.7109375" customWidth="1"/>
    <col min="16" max="16" width="16.85546875" customWidth="1"/>
    <col min="17" max="17" width="27.7109375" customWidth="1"/>
    <col min="18" max="18" width="34.85546875" customWidth="1"/>
    <col min="19" max="19" width="11.85546875" customWidth="1"/>
    <col min="20" max="20" width="29.42578125" customWidth="1"/>
    <col min="21" max="21" width="13.85546875" customWidth="1"/>
    <col min="24" max="24" width="26" customWidth="1"/>
    <col min="25" max="25" width="17.7109375" customWidth="1"/>
    <col min="26" max="26" width="18.5703125" customWidth="1"/>
    <col min="28" max="28" width="26.85546875" customWidth="1"/>
    <col min="29" max="29" width="15.85546875" customWidth="1"/>
    <col min="30" max="30" width="15.140625" customWidth="1"/>
    <col min="32" max="32" width="23.140625" customWidth="1"/>
    <col min="33" max="33" width="16.7109375" customWidth="1"/>
    <col min="36" max="36" width="23.85546875" customWidth="1"/>
    <col min="37" max="37" width="21.85546875" customWidth="1"/>
    <col min="38" max="38" width="14.28515625" customWidth="1"/>
    <col min="40" max="40" width="22.42578125" customWidth="1"/>
    <col min="41" max="41" width="19" customWidth="1"/>
    <col min="44" max="44" width="25" customWidth="1"/>
    <col min="45" max="45" width="15.5703125" customWidth="1"/>
    <col min="48" max="48" width="27.85546875" customWidth="1"/>
    <col min="49" max="49" width="14.7109375" customWidth="1"/>
    <col min="52" max="52" width="27.140625" customWidth="1"/>
    <col min="53" max="54" width="12" customWidth="1"/>
    <col min="56" max="58" width="12" customWidth="1"/>
    <col min="60" max="62" width="12" customWidth="1"/>
    <col min="64" max="66" width="12" customWidth="1"/>
    <col min="68" max="70" width="12" customWidth="1"/>
    <col min="72" max="74" width="12" customWidth="1"/>
    <col min="76" max="78" width="12" customWidth="1"/>
    <col min="80" max="82" width="12" customWidth="1"/>
    <col min="84" max="86" width="12" customWidth="1"/>
    <col min="87" max="87" width="17.42578125" customWidth="1"/>
    <col min="88" max="88" width="19.7109375" customWidth="1"/>
    <col min="261" max="261" width="19" customWidth="1"/>
    <col min="263" max="263" width="15" customWidth="1"/>
    <col min="264" max="264" width="19.140625" customWidth="1"/>
    <col min="267" max="267" width="15.7109375" customWidth="1"/>
    <col min="268" max="268" width="22.7109375" customWidth="1"/>
    <col min="270" max="270" width="11.85546875" customWidth="1"/>
    <col min="271" max="271" width="14.7109375" customWidth="1"/>
    <col min="272" max="272" width="16.85546875" customWidth="1"/>
    <col min="273" max="273" width="27.7109375" customWidth="1"/>
    <col min="274" max="274" width="34.85546875" customWidth="1"/>
    <col min="275" max="275" width="11.85546875" customWidth="1"/>
    <col min="276" max="276" width="29.42578125" customWidth="1"/>
    <col min="277" max="277" width="13.85546875" customWidth="1"/>
    <col min="280" max="280" width="26" customWidth="1"/>
    <col min="281" max="281" width="17.7109375" customWidth="1"/>
    <col min="282" max="282" width="18.5703125" customWidth="1"/>
    <col min="284" max="284" width="26.85546875" customWidth="1"/>
    <col min="285" max="285" width="15.85546875" customWidth="1"/>
    <col min="286" max="286" width="15.140625" customWidth="1"/>
    <col min="288" max="288" width="23.140625" customWidth="1"/>
    <col min="289" max="289" width="16.7109375" customWidth="1"/>
    <col min="292" max="292" width="23.85546875" customWidth="1"/>
    <col min="293" max="293" width="21.85546875" customWidth="1"/>
    <col min="294" max="294" width="14.28515625" customWidth="1"/>
    <col min="296" max="296" width="22.42578125" customWidth="1"/>
    <col min="297" max="297" width="19" customWidth="1"/>
    <col min="300" max="300" width="25" customWidth="1"/>
    <col min="301" max="301" width="15.5703125" customWidth="1"/>
    <col min="304" max="304" width="27.85546875" customWidth="1"/>
    <col min="305" max="305" width="14.7109375" customWidth="1"/>
    <col min="308" max="308" width="27.140625" customWidth="1"/>
    <col min="309" max="310" width="12" customWidth="1"/>
    <col min="312" max="314" width="12" customWidth="1"/>
    <col min="316" max="318" width="12" customWidth="1"/>
    <col min="320" max="322" width="12" customWidth="1"/>
    <col min="324" max="326" width="12" customWidth="1"/>
    <col min="328" max="330" width="12" customWidth="1"/>
    <col min="332" max="334" width="12" customWidth="1"/>
    <col min="336" max="338" width="12" customWidth="1"/>
    <col min="340" max="342" width="12" customWidth="1"/>
    <col min="343" max="343" width="17.42578125" customWidth="1"/>
    <col min="344" max="344" width="19.7109375" customWidth="1"/>
    <col min="517" max="517" width="19" customWidth="1"/>
    <col min="519" max="519" width="15" customWidth="1"/>
    <col min="520" max="520" width="19.140625" customWidth="1"/>
    <col min="523" max="523" width="15.7109375" customWidth="1"/>
    <col min="524" max="524" width="22.7109375" customWidth="1"/>
    <col min="526" max="526" width="11.85546875" customWidth="1"/>
    <col min="527" max="527" width="14.7109375" customWidth="1"/>
    <col min="528" max="528" width="16.85546875" customWidth="1"/>
    <col min="529" max="529" width="27.7109375" customWidth="1"/>
    <col min="530" max="530" width="34.85546875" customWidth="1"/>
    <col min="531" max="531" width="11.85546875" customWidth="1"/>
    <col min="532" max="532" width="29.42578125" customWidth="1"/>
    <col min="533" max="533" width="13.85546875" customWidth="1"/>
    <col min="536" max="536" width="26" customWidth="1"/>
    <col min="537" max="537" width="17.7109375" customWidth="1"/>
    <col min="538" max="538" width="18.5703125" customWidth="1"/>
    <col min="540" max="540" width="26.85546875" customWidth="1"/>
    <col min="541" max="541" width="15.85546875" customWidth="1"/>
    <col min="542" max="542" width="15.140625" customWidth="1"/>
    <col min="544" max="544" width="23.140625" customWidth="1"/>
    <col min="545" max="545" width="16.7109375" customWidth="1"/>
    <col min="548" max="548" width="23.85546875" customWidth="1"/>
    <col min="549" max="549" width="21.85546875" customWidth="1"/>
    <col min="550" max="550" width="14.28515625" customWidth="1"/>
    <col min="552" max="552" width="22.42578125" customWidth="1"/>
    <col min="553" max="553" width="19" customWidth="1"/>
    <col min="556" max="556" width="25" customWidth="1"/>
    <col min="557" max="557" width="15.5703125" customWidth="1"/>
    <col min="560" max="560" width="27.85546875" customWidth="1"/>
    <col min="561" max="561" width="14.7109375" customWidth="1"/>
    <col min="564" max="564" width="27.140625" customWidth="1"/>
    <col min="565" max="566" width="12" customWidth="1"/>
    <col min="568" max="570" width="12" customWidth="1"/>
    <col min="572" max="574" width="12" customWidth="1"/>
    <col min="576" max="578" width="12" customWidth="1"/>
    <col min="580" max="582" width="12" customWidth="1"/>
    <col min="584" max="586" width="12" customWidth="1"/>
    <col min="588" max="590" width="12" customWidth="1"/>
    <col min="592" max="594" width="12" customWidth="1"/>
    <col min="596" max="598" width="12" customWidth="1"/>
    <col min="599" max="599" width="17.42578125" customWidth="1"/>
    <col min="600" max="600" width="19.7109375" customWidth="1"/>
    <col min="773" max="773" width="19" customWidth="1"/>
    <col min="775" max="775" width="15" customWidth="1"/>
    <col min="776" max="776" width="19.140625" customWidth="1"/>
    <col min="779" max="779" width="15.7109375" customWidth="1"/>
    <col min="780" max="780" width="22.7109375" customWidth="1"/>
    <col min="782" max="782" width="11.85546875" customWidth="1"/>
    <col min="783" max="783" width="14.7109375" customWidth="1"/>
    <col min="784" max="784" width="16.85546875" customWidth="1"/>
    <col min="785" max="785" width="27.7109375" customWidth="1"/>
    <col min="786" max="786" width="34.85546875" customWidth="1"/>
    <col min="787" max="787" width="11.85546875" customWidth="1"/>
    <col min="788" max="788" width="29.42578125" customWidth="1"/>
    <col min="789" max="789" width="13.85546875" customWidth="1"/>
    <col min="792" max="792" width="26" customWidth="1"/>
    <col min="793" max="793" width="17.7109375" customWidth="1"/>
    <col min="794" max="794" width="18.5703125" customWidth="1"/>
    <col min="796" max="796" width="26.85546875" customWidth="1"/>
    <col min="797" max="797" width="15.85546875" customWidth="1"/>
    <col min="798" max="798" width="15.140625" customWidth="1"/>
    <col min="800" max="800" width="23.140625" customWidth="1"/>
    <col min="801" max="801" width="16.7109375" customWidth="1"/>
    <col min="804" max="804" width="23.85546875" customWidth="1"/>
    <col min="805" max="805" width="21.85546875" customWidth="1"/>
    <col min="806" max="806" width="14.28515625" customWidth="1"/>
    <col min="808" max="808" width="22.42578125" customWidth="1"/>
    <col min="809" max="809" width="19" customWidth="1"/>
    <col min="812" max="812" width="25" customWidth="1"/>
    <col min="813" max="813" width="15.5703125" customWidth="1"/>
    <col min="816" max="816" width="27.85546875" customWidth="1"/>
    <col min="817" max="817" width="14.7109375" customWidth="1"/>
    <col min="820" max="820" width="27.140625" customWidth="1"/>
    <col min="821" max="822" width="12" customWidth="1"/>
    <col min="824" max="826" width="12" customWidth="1"/>
    <col min="828" max="830" width="12" customWidth="1"/>
    <col min="832" max="834" width="12" customWidth="1"/>
    <col min="836" max="838" width="12" customWidth="1"/>
    <col min="840" max="842" width="12" customWidth="1"/>
    <col min="844" max="846" width="12" customWidth="1"/>
    <col min="848" max="850" width="12" customWidth="1"/>
    <col min="852" max="854" width="12" customWidth="1"/>
    <col min="855" max="855" width="17.42578125" customWidth="1"/>
    <col min="856" max="856" width="19.7109375" customWidth="1"/>
    <col min="1029" max="1029" width="19" customWidth="1"/>
    <col min="1031" max="1031" width="15" customWidth="1"/>
    <col min="1032" max="1032" width="19.140625" customWidth="1"/>
    <col min="1035" max="1035" width="15.7109375" customWidth="1"/>
    <col min="1036" max="1036" width="22.7109375" customWidth="1"/>
    <col min="1038" max="1038" width="11.85546875" customWidth="1"/>
    <col min="1039" max="1039" width="14.7109375" customWidth="1"/>
    <col min="1040" max="1040" width="16.85546875" customWidth="1"/>
    <col min="1041" max="1041" width="27.7109375" customWidth="1"/>
    <col min="1042" max="1042" width="34.85546875" customWidth="1"/>
    <col min="1043" max="1043" width="11.85546875" customWidth="1"/>
    <col min="1044" max="1044" width="29.42578125" customWidth="1"/>
    <col min="1045" max="1045" width="13.85546875" customWidth="1"/>
    <col min="1048" max="1048" width="26" customWidth="1"/>
    <col min="1049" max="1049" width="17.7109375" customWidth="1"/>
    <col min="1050" max="1050" width="18.5703125" customWidth="1"/>
    <col min="1052" max="1052" width="26.85546875" customWidth="1"/>
    <col min="1053" max="1053" width="15.85546875" customWidth="1"/>
    <col min="1054" max="1054" width="15.140625" customWidth="1"/>
    <col min="1056" max="1056" width="23.140625" customWidth="1"/>
    <col min="1057" max="1057" width="16.7109375" customWidth="1"/>
    <col min="1060" max="1060" width="23.85546875" customWidth="1"/>
    <col min="1061" max="1061" width="21.85546875" customWidth="1"/>
    <col min="1062" max="1062" width="14.28515625" customWidth="1"/>
    <col min="1064" max="1064" width="22.42578125" customWidth="1"/>
    <col min="1065" max="1065" width="19" customWidth="1"/>
    <col min="1068" max="1068" width="25" customWidth="1"/>
    <col min="1069" max="1069" width="15.5703125" customWidth="1"/>
    <col min="1072" max="1072" width="27.85546875" customWidth="1"/>
    <col min="1073" max="1073" width="14.7109375" customWidth="1"/>
    <col min="1076" max="1076" width="27.140625" customWidth="1"/>
    <col min="1077" max="1078" width="12" customWidth="1"/>
    <col min="1080" max="1082" width="12" customWidth="1"/>
    <col min="1084" max="1086" width="12" customWidth="1"/>
    <col min="1088" max="1090" width="12" customWidth="1"/>
    <col min="1092" max="1094" width="12" customWidth="1"/>
    <col min="1096" max="1098" width="12" customWidth="1"/>
    <col min="1100" max="1102" width="12" customWidth="1"/>
    <col min="1104" max="1106" width="12" customWidth="1"/>
    <col min="1108" max="1110" width="12" customWidth="1"/>
    <col min="1111" max="1111" width="17.42578125" customWidth="1"/>
    <col min="1112" max="1112" width="19.7109375" customWidth="1"/>
    <col min="1285" max="1285" width="19" customWidth="1"/>
    <col min="1287" max="1287" width="15" customWidth="1"/>
    <col min="1288" max="1288" width="19.140625" customWidth="1"/>
    <col min="1291" max="1291" width="15.7109375" customWidth="1"/>
    <col min="1292" max="1292" width="22.7109375" customWidth="1"/>
    <col min="1294" max="1294" width="11.85546875" customWidth="1"/>
    <col min="1295" max="1295" width="14.7109375" customWidth="1"/>
    <col min="1296" max="1296" width="16.85546875" customWidth="1"/>
    <col min="1297" max="1297" width="27.7109375" customWidth="1"/>
    <col min="1298" max="1298" width="34.85546875" customWidth="1"/>
    <col min="1299" max="1299" width="11.85546875" customWidth="1"/>
    <col min="1300" max="1300" width="29.42578125" customWidth="1"/>
    <col min="1301" max="1301" width="13.85546875" customWidth="1"/>
    <col min="1304" max="1304" width="26" customWidth="1"/>
    <col min="1305" max="1305" width="17.7109375" customWidth="1"/>
    <col min="1306" max="1306" width="18.5703125" customWidth="1"/>
    <col min="1308" max="1308" width="26.85546875" customWidth="1"/>
    <col min="1309" max="1309" width="15.85546875" customWidth="1"/>
    <col min="1310" max="1310" width="15.140625" customWidth="1"/>
    <col min="1312" max="1312" width="23.140625" customWidth="1"/>
    <col min="1313" max="1313" width="16.7109375" customWidth="1"/>
    <col min="1316" max="1316" width="23.85546875" customWidth="1"/>
    <col min="1317" max="1317" width="21.85546875" customWidth="1"/>
    <col min="1318" max="1318" width="14.28515625" customWidth="1"/>
    <col min="1320" max="1320" width="22.42578125" customWidth="1"/>
    <col min="1321" max="1321" width="19" customWidth="1"/>
    <col min="1324" max="1324" width="25" customWidth="1"/>
    <col min="1325" max="1325" width="15.5703125" customWidth="1"/>
    <col min="1328" max="1328" width="27.85546875" customWidth="1"/>
    <col min="1329" max="1329" width="14.7109375" customWidth="1"/>
    <col min="1332" max="1332" width="27.140625" customWidth="1"/>
    <col min="1333" max="1334" width="12" customWidth="1"/>
    <col min="1336" max="1338" width="12" customWidth="1"/>
    <col min="1340" max="1342" width="12" customWidth="1"/>
    <col min="1344" max="1346" width="12" customWidth="1"/>
    <col min="1348" max="1350" width="12" customWidth="1"/>
    <col min="1352" max="1354" width="12" customWidth="1"/>
    <col min="1356" max="1358" width="12" customWidth="1"/>
    <col min="1360" max="1362" width="12" customWidth="1"/>
    <col min="1364" max="1366" width="12" customWidth="1"/>
    <col min="1367" max="1367" width="17.42578125" customWidth="1"/>
    <col min="1368" max="1368" width="19.7109375" customWidth="1"/>
    <col min="1541" max="1541" width="19" customWidth="1"/>
    <col min="1543" max="1543" width="15" customWidth="1"/>
    <col min="1544" max="1544" width="19.140625" customWidth="1"/>
    <col min="1547" max="1547" width="15.7109375" customWidth="1"/>
    <col min="1548" max="1548" width="22.7109375" customWidth="1"/>
    <col min="1550" max="1550" width="11.85546875" customWidth="1"/>
    <col min="1551" max="1551" width="14.7109375" customWidth="1"/>
    <col min="1552" max="1552" width="16.85546875" customWidth="1"/>
    <col min="1553" max="1553" width="27.7109375" customWidth="1"/>
    <col min="1554" max="1554" width="34.85546875" customWidth="1"/>
    <col min="1555" max="1555" width="11.85546875" customWidth="1"/>
    <col min="1556" max="1556" width="29.42578125" customWidth="1"/>
    <col min="1557" max="1557" width="13.85546875" customWidth="1"/>
    <col min="1560" max="1560" width="26" customWidth="1"/>
    <col min="1561" max="1561" width="17.7109375" customWidth="1"/>
    <col min="1562" max="1562" width="18.5703125" customWidth="1"/>
    <col min="1564" max="1564" width="26.85546875" customWidth="1"/>
    <col min="1565" max="1565" width="15.85546875" customWidth="1"/>
    <col min="1566" max="1566" width="15.140625" customWidth="1"/>
    <col min="1568" max="1568" width="23.140625" customWidth="1"/>
    <col min="1569" max="1569" width="16.7109375" customWidth="1"/>
    <col min="1572" max="1572" width="23.85546875" customWidth="1"/>
    <col min="1573" max="1573" width="21.85546875" customWidth="1"/>
    <col min="1574" max="1574" width="14.28515625" customWidth="1"/>
    <col min="1576" max="1576" width="22.42578125" customWidth="1"/>
    <col min="1577" max="1577" width="19" customWidth="1"/>
    <col min="1580" max="1580" width="25" customWidth="1"/>
    <col min="1581" max="1581" width="15.5703125" customWidth="1"/>
    <col min="1584" max="1584" width="27.85546875" customWidth="1"/>
    <col min="1585" max="1585" width="14.7109375" customWidth="1"/>
    <col min="1588" max="1588" width="27.140625" customWidth="1"/>
    <col min="1589" max="1590" width="12" customWidth="1"/>
    <col min="1592" max="1594" width="12" customWidth="1"/>
    <col min="1596" max="1598" width="12" customWidth="1"/>
    <col min="1600" max="1602" width="12" customWidth="1"/>
    <col min="1604" max="1606" width="12" customWidth="1"/>
    <col min="1608" max="1610" width="12" customWidth="1"/>
    <col min="1612" max="1614" width="12" customWidth="1"/>
    <col min="1616" max="1618" width="12" customWidth="1"/>
    <col min="1620" max="1622" width="12" customWidth="1"/>
    <col min="1623" max="1623" width="17.42578125" customWidth="1"/>
    <col min="1624" max="1624" width="19.7109375" customWidth="1"/>
    <col min="1797" max="1797" width="19" customWidth="1"/>
    <col min="1799" max="1799" width="15" customWidth="1"/>
    <col min="1800" max="1800" width="19.140625" customWidth="1"/>
    <col min="1803" max="1803" width="15.7109375" customWidth="1"/>
    <col min="1804" max="1804" width="22.7109375" customWidth="1"/>
    <col min="1806" max="1806" width="11.85546875" customWidth="1"/>
    <col min="1807" max="1807" width="14.7109375" customWidth="1"/>
    <col min="1808" max="1808" width="16.85546875" customWidth="1"/>
    <col min="1809" max="1809" width="27.7109375" customWidth="1"/>
    <col min="1810" max="1810" width="34.85546875" customWidth="1"/>
    <col min="1811" max="1811" width="11.85546875" customWidth="1"/>
    <col min="1812" max="1812" width="29.42578125" customWidth="1"/>
    <col min="1813" max="1813" width="13.85546875" customWidth="1"/>
    <col min="1816" max="1816" width="26" customWidth="1"/>
    <col min="1817" max="1817" width="17.7109375" customWidth="1"/>
    <col min="1818" max="1818" width="18.5703125" customWidth="1"/>
    <col min="1820" max="1820" width="26.85546875" customWidth="1"/>
    <col min="1821" max="1821" width="15.85546875" customWidth="1"/>
    <col min="1822" max="1822" width="15.140625" customWidth="1"/>
    <col min="1824" max="1824" width="23.140625" customWidth="1"/>
    <col min="1825" max="1825" width="16.7109375" customWidth="1"/>
    <col min="1828" max="1828" width="23.85546875" customWidth="1"/>
    <col min="1829" max="1829" width="21.85546875" customWidth="1"/>
    <col min="1830" max="1830" width="14.28515625" customWidth="1"/>
    <col min="1832" max="1832" width="22.42578125" customWidth="1"/>
    <col min="1833" max="1833" width="19" customWidth="1"/>
    <col min="1836" max="1836" width="25" customWidth="1"/>
    <col min="1837" max="1837" width="15.5703125" customWidth="1"/>
    <col min="1840" max="1840" width="27.85546875" customWidth="1"/>
    <col min="1841" max="1841" width="14.7109375" customWidth="1"/>
    <col min="1844" max="1844" width="27.140625" customWidth="1"/>
    <col min="1845" max="1846" width="12" customWidth="1"/>
    <col min="1848" max="1850" width="12" customWidth="1"/>
    <col min="1852" max="1854" width="12" customWidth="1"/>
    <col min="1856" max="1858" width="12" customWidth="1"/>
    <col min="1860" max="1862" width="12" customWidth="1"/>
    <col min="1864" max="1866" width="12" customWidth="1"/>
    <col min="1868" max="1870" width="12" customWidth="1"/>
    <col min="1872" max="1874" width="12" customWidth="1"/>
    <col min="1876" max="1878" width="12" customWidth="1"/>
    <col min="1879" max="1879" width="17.42578125" customWidth="1"/>
    <col min="1880" max="1880" width="19.7109375" customWidth="1"/>
    <col min="2053" max="2053" width="19" customWidth="1"/>
    <col min="2055" max="2055" width="15" customWidth="1"/>
    <col min="2056" max="2056" width="19.140625" customWidth="1"/>
    <col min="2059" max="2059" width="15.7109375" customWidth="1"/>
    <col min="2060" max="2060" width="22.7109375" customWidth="1"/>
    <col min="2062" max="2062" width="11.85546875" customWidth="1"/>
    <col min="2063" max="2063" width="14.7109375" customWidth="1"/>
    <col min="2064" max="2064" width="16.85546875" customWidth="1"/>
    <col min="2065" max="2065" width="27.7109375" customWidth="1"/>
    <col min="2066" max="2066" width="34.85546875" customWidth="1"/>
    <col min="2067" max="2067" width="11.85546875" customWidth="1"/>
    <col min="2068" max="2068" width="29.42578125" customWidth="1"/>
    <col min="2069" max="2069" width="13.85546875" customWidth="1"/>
    <col min="2072" max="2072" width="26" customWidth="1"/>
    <col min="2073" max="2073" width="17.7109375" customWidth="1"/>
    <col min="2074" max="2074" width="18.5703125" customWidth="1"/>
    <col min="2076" max="2076" width="26.85546875" customWidth="1"/>
    <col min="2077" max="2077" width="15.85546875" customWidth="1"/>
    <col min="2078" max="2078" width="15.140625" customWidth="1"/>
    <col min="2080" max="2080" width="23.140625" customWidth="1"/>
    <col min="2081" max="2081" width="16.7109375" customWidth="1"/>
    <col min="2084" max="2084" width="23.85546875" customWidth="1"/>
    <col min="2085" max="2085" width="21.85546875" customWidth="1"/>
    <col min="2086" max="2086" width="14.28515625" customWidth="1"/>
    <col min="2088" max="2088" width="22.42578125" customWidth="1"/>
    <col min="2089" max="2089" width="19" customWidth="1"/>
    <col min="2092" max="2092" width="25" customWidth="1"/>
    <col min="2093" max="2093" width="15.5703125" customWidth="1"/>
    <col min="2096" max="2096" width="27.85546875" customWidth="1"/>
    <col min="2097" max="2097" width="14.7109375" customWidth="1"/>
    <col min="2100" max="2100" width="27.140625" customWidth="1"/>
    <col min="2101" max="2102" width="12" customWidth="1"/>
    <col min="2104" max="2106" width="12" customWidth="1"/>
    <col min="2108" max="2110" width="12" customWidth="1"/>
    <col min="2112" max="2114" width="12" customWidth="1"/>
    <col min="2116" max="2118" width="12" customWidth="1"/>
    <col min="2120" max="2122" width="12" customWidth="1"/>
    <col min="2124" max="2126" width="12" customWidth="1"/>
    <col min="2128" max="2130" width="12" customWidth="1"/>
    <col min="2132" max="2134" width="12" customWidth="1"/>
    <col min="2135" max="2135" width="17.42578125" customWidth="1"/>
    <col min="2136" max="2136" width="19.7109375" customWidth="1"/>
    <col min="2309" max="2309" width="19" customWidth="1"/>
    <col min="2311" max="2311" width="15" customWidth="1"/>
    <col min="2312" max="2312" width="19.140625" customWidth="1"/>
    <col min="2315" max="2315" width="15.7109375" customWidth="1"/>
    <col min="2316" max="2316" width="22.7109375" customWidth="1"/>
    <col min="2318" max="2318" width="11.85546875" customWidth="1"/>
    <col min="2319" max="2319" width="14.7109375" customWidth="1"/>
    <col min="2320" max="2320" width="16.85546875" customWidth="1"/>
    <col min="2321" max="2321" width="27.7109375" customWidth="1"/>
    <col min="2322" max="2322" width="34.85546875" customWidth="1"/>
    <col min="2323" max="2323" width="11.85546875" customWidth="1"/>
    <col min="2324" max="2324" width="29.42578125" customWidth="1"/>
    <col min="2325" max="2325" width="13.85546875" customWidth="1"/>
    <col min="2328" max="2328" width="26" customWidth="1"/>
    <col min="2329" max="2329" width="17.7109375" customWidth="1"/>
    <col min="2330" max="2330" width="18.5703125" customWidth="1"/>
    <col min="2332" max="2332" width="26.85546875" customWidth="1"/>
    <col min="2333" max="2333" width="15.85546875" customWidth="1"/>
    <col min="2334" max="2334" width="15.140625" customWidth="1"/>
    <col min="2336" max="2336" width="23.140625" customWidth="1"/>
    <col min="2337" max="2337" width="16.7109375" customWidth="1"/>
    <col min="2340" max="2340" width="23.85546875" customWidth="1"/>
    <col min="2341" max="2341" width="21.85546875" customWidth="1"/>
    <col min="2342" max="2342" width="14.28515625" customWidth="1"/>
    <col min="2344" max="2344" width="22.42578125" customWidth="1"/>
    <col min="2345" max="2345" width="19" customWidth="1"/>
    <col min="2348" max="2348" width="25" customWidth="1"/>
    <col min="2349" max="2349" width="15.5703125" customWidth="1"/>
    <col min="2352" max="2352" width="27.85546875" customWidth="1"/>
    <col min="2353" max="2353" width="14.7109375" customWidth="1"/>
    <col min="2356" max="2356" width="27.140625" customWidth="1"/>
    <col min="2357" max="2358" width="12" customWidth="1"/>
    <col min="2360" max="2362" width="12" customWidth="1"/>
    <col min="2364" max="2366" width="12" customWidth="1"/>
    <col min="2368" max="2370" width="12" customWidth="1"/>
    <col min="2372" max="2374" width="12" customWidth="1"/>
    <col min="2376" max="2378" width="12" customWidth="1"/>
    <col min="2380" max="2382" width="12" customWidth="1"/>
    <col min="2384" max="2386" width="12" customWidth="1"/>
    <col min="2388" max="2390" width="12" customWidth="1"/>
    <col min="2391" max="2391" width="17.42578125" customWidth="1"/>
    <col min="2392" max="2392" width="19.7109375" customWidth="1"/>
    <col min="2565" max="2565" width="19" customWidth="1"/>
    <col min="2567" max="2567" width="15" customWidth="1"/>
    <col min="2568" max="2568" width="19.140625" customWidth="1"/>
    <col min="2571" max="2571" width="15.7109375" customWidth="1"/>
    <col min="2572" max="2572" width="22.7109375" customWidth="1"/>
    <col min="2574" max="2574" width="11.85546875" customWidth="1"/>
    <col min="2575" max="2575" width="14.7109375" customWidth="1"/>
    <col min="2576" max="2576" width="16.85546875" customWidth="1"/>
    <col min="2577" max="2577" width="27.7109375" customWidth="1"/>
    <col min="2578" max="2578" width="34.85546875" customWidth="1"/>
    <col min="2579" max="2579" width="11.85546875" customWidth="1"/>
    <col min="2580" max="2580" width="29.42578125" customWidth="1"/>
    <col min="2581" max="2581" width="13.85546875" customWidth="1"/>
    <col min="2584" max="2584" width="26" customWidth="1"/>
    <col min="2585" max="2585" width="17.7109375" customWidth="1"/>
    <col min="2586" max="2586" width="18.5703125" customWidth="1"/>
    <col min="2588" max="2588" width="26.85546875" customWidth="1"/>
    <col min="2589" max="2589" width="15.85546875" customWidth="1"/>
    <col min="2590" max="2590" width="15.140625" customWidth="1"/>
    <col min="2592" max="2592" width="23.140625" customWidth="1"/>
    <col min="2593" max="2593" width="16.7109375" customWidth="1"/>
    <col min="2596" max="2596" width="23.85546875" customWidth="1"/>
    <col min="2597" max="2597" width="21.85546875" customWidth="1"/>
    <col min="2598" max="2598" width="14.28515625" customWidth="1"/>
    <col min="2600" max="2600" width="22.42578125" customWidth="1"/>
    <col min="2601" max="2601" width="19" customWidth="1"/>
    <col min="2604" max="2604" width="25" customWidth="1"/>
    <col min="2605" max="2605" width="15.5703125" customWidth="1"/>
    <col min="2608" max="2608" width="27.85546875" customWidth="1"/>
    <col min="2609" max="2609" width="14.7109375" customWidth="1"/>
    <col min="2612" max="2612" width="27.140625" customWidth="1"/>
    <col min="2613" max="2614" width="12" customWidth="1"/>
    <col min="2616" max="2618" width="12" customWidth="1"/>
    <col min="2620" max="2622" width="12" customWidth="1"/>
    <col min="2624" max="2626" width="12" customWidth="1"/>
    <col min="2628" max="2630" width="12" customWidth="1"/>
    <col min="2632" max="2634" width="12" customWidth="1"/>
    <col min="2636" max="2638" width="12" customWidth="1"/>
    <col min="2640" max="2642" width="12" customWidth="1"/>
    <col min="2644" max="2646" width="12" customWidth="1"/>
    <col min="2647" max="2647" width="17.42578125" customWidth="1"/>
    <col min="2648" max="2648" width="19.7109375" customWidth="1"/>
    <col min="2821" max="2821" width="19" customWidth="1"/>
    <col min="2823" max="2823" width="15" customWidth="1"/>
    <col min="2824" max="2824" width="19.140625" customWidth="1"/>
    <col min="2827" max="2827" width="15.7109375" customWidth="1"/>
    <col min="2828" max="2828" width="22.7109375" customWidth="1"/>
    <col min="2830" max="2830" width="11.85546875" customWidth="1"/>
    <col min="2831" max="2831" width="14.7109375" customWidth="1"/>
    <col min="2832" max="2832" width="16.85546875" customWidth="1"/>
    <col min="2833" max="2833" width="27.7109375" customWidth="1"/>
    <col min="2834" max="2834" width="34.85546875" customWidth="1"/>
    <col min="2835" max="2835" width="11.85546875" customWidth="1"/>
    <col min="2836" max="2836" width="29.42578125" customWidth="1"/>
    <col min="2837" max="2837" width="13.85546875" customWidth="1"/>
    <col min="2840" max="2840" width="26" customWidth="1"/>
    <col min="2841" max="2841" width="17.7109375" customWidth="1"/>
    <col min="2842" max="2842" width="18.5703125" customWidth="1"/>
    <col min="2844" max="2844" width="26.85546875" customWidth="1"/>
    <col min="2845" max="2845" width="15.85546875" customWidth="1"/>
    <col min="2846" max="2846" width="15.140625" customWidth="1"/>
    <col min="2848" max="2848" width="23.140625" customWidth="1"/>
    <col min="2849" max="2849" width="16.7109375" customWidth="1"/>
    <col min="2852" max="2852" width="23.85546875" customWidth="1"/>
    <col min="2853" max="2853" width="21.85546875" customWidth="1"/>
    <col min="2854" max="2854" width="14.28515625" customWidth="1"/>
    <col min="2856" max="2856" width="22.42578125" customWidth="1"/>
    <col min="2857" max="2857" width="19" customWidth="1"/>
    <col min="2860" max="2860" width="25" customWidth="1"/>
    <col min="2861" max="2861" width="15.5703125" customWidth="1"/>
    <col min="2864" max="2864" width="27.85546875" customWidth="1"/>
    <col min="2865" max="2865" width="14.7109375" customWidth="1"/>
    <col min="2868" max="2868" width="27.140625" customWidth="1"/>
    <col min="2869" max="2870" width="12" customWidth="1"/>
    <col min="2872" max="2874" width="12" customWidth="1"/>
    <col min="2876" max="2878" width="12" customWidth="1"/>
    <col min="2880" max="2882" width="12" customWidth="1"/>
    <col min="2884" max="2886" width="12" customWidth="1"/>
    <col min="2888" max="2890" width="12" customWidth="1"/>
    <col min="2892" max="2894" width="12" customWidth="1"/>
    <col min="2896" max="2898" width="12" customWidth="1"/>
    <col min="2900" max="2902" width="12" customWidth="1"/>
    <col min="2903" max="2903" width="17.42578125" customWidth="1"/>
    <col min="2904" max="2904" width="19.7109375" customWidth="1"/>
    <col min="3077" max="3077" width="19" customWidth="1"/>
    <col min="3079" max="3079" width="15" customWidth="1"/>
    <col min="3080" max="3080" width="19.140625" customWidth="1"/>
    <col min="3083" max="3083" width="15.7109375" customWidth="1"/>
    <col min="3084" max="3084" width="22.7109375" customWidth="1"/>
    <col min="3086" max="3086" width="11.85546875" customWidth="1"/>
    <col min="3087" max="3087" width="14.7109375" customWidth="1"/>
    <col min="3088" max="3088" width="16.85546875" customWidth="1"/>
    <col min="3089" max="3089" width="27.7109375" customWidth="1"/>
    <col min="3090" max="3090" width="34.85546875" customWidth="1"/>
    <col min="3091" max="3091" width="11.85546875" customWidth="1"/>
    <col min="3092" max="3092" width="29.42578125" customWidth="1"/>
    <col min="3093" max="3093" width="13.85546875" customWidth="1"/>
    <col min="3096" max="3096" width="26" customWidth="1"/>
    <col min="3097" max="3097" width="17.7109375" customWidth="1"/>
    <col min="3098" max="3098" width="18.5703125" customWidth="1"/>
    <col min="3100" max="3100" width="26.85546875" customWidth="1"/>
    <col min="3101" max="3101" width="15.85546875" customWidth="1"/>
    <col min="3102" max="3102" width="15.140625" customWidth="1"/>
    <col min="3104" max="3104" width="23.140625" customWidth="1"/>
    <col min="3105" max="3105" width="16.7109375" customWidth="1"/>
    <col min="3108" max="3108" width="23.85546875" customWidth="1"/>
    <col min="3109" max="3109" width="21.85546875" customWidth="1"/>
    <col min="3110" max="3110" width="14.28515625" customWidth="1"/>
    <col min="3112" max="3112" width="22.42578125" customWidth="1"/>
    <col min="3113" max="3113" width="19" customWidth="1"/>
    <col min="3116" max="3116" width="25" customWidth="1"/>
    <col min="3117" max="3117" width="15.5703125" customWidth="1"/>
    <col min="3120" max="3120" width="27.85546875" customWidth="1"/>
    <col min="3121" max="3121" width="14.7109375" customWidth="1"/>
    <col min="3124" max="3124" width="27.140625" customWidth="1"/>
    <col min="3125" max="3126" width="12" customWidth="1"/>
    <col min="3128" max="3130" width="12" customWidth="1"/>
    <col min="3132" max="3134" width="12" customWidth="1"/>
    <col min="3136" max="3138" width="12" customWidth="1"/>
    <col min="3140" max="3142" width="12" customWidth="1"/>
    <col min="3144" max="3146" width="12" customWidth="1"/>
    <col min="3148" max="3150" width="12" customWidth="1"/>
    <col min="3152" max="3154" width="12" customWidth="1"/>
    <col min="3156" max="3158" width="12" customWidth="1"/>
    <col min="3159" max="3159" width="17.42578125" customWidth="1"/>
    <col min="3160" max="3160" width="19.7109375" customWidth="1"/>
    <col min="3333" max="3333" width="19" customWidth="1"/>
    <col min="3335" max="3335" width="15" customWidth="1"/>
    <col min="3336" max="3336" width="19.140625" customWidth="1"/>
    <col min="3339" max="3339" width="15.7109375" customWidth="1"/>
    <col min="3340" max="3340" width="22.7109375" customWidth="1"/>
    <col min="3342" max="3342" width="11.85546875" customWidth="1"/>
    <col min="3343" max="3343" width="14.7109375" customWidth="1"/>
    <col min="3344" max="3344" width="16.85546875" customWidth="1"/>
    <col min="3345" max="3345" width="27.7109375" customWidth="1"/>
    <col min="3346" max="3346" width="34.85546875" customWidth="1"/>
    <col min="3347" max="3347" width="11.85546875" customWidth="1"/>
    <col min="3348" max="3348" width="29.42578125" customWidth="1"/>
    <col min="3349" max="3349" width="13.85546875" customWidth="1"/>
    <col min="3352" max="3352" width="26" customWidth="1"/>
    <col min="3353" max="3353" width="17.7109375" customWidth="1"/>
    <col min="3354" max="3354" width="18.5703125" customWidth="1"/>
    <col min="3356" max="3356" width="26.85546875" customWidth="1"/>
    <col min="3357" max="3357" width="15.85546875" customWidth="1"/>
    <col min="3358" max="3358" width="15.140625" customWidth="1"/>
    <col min="3360" max="3360" width="23.140625" customWidth="1"/>
    <col min="3361" max="3361" width="16.7109375" customWidth="1"/>
    <col min="3364" max="3364" width="23.85546875" customWidth="1"/>
    <col min="3365" max="3365" width="21.85546875" customWidth="1"/>
    <col min="3366" max="3366" width="14.28515625" customWidth="1"/>
    <col min="3368" max="3368" width="22.42578125" customWidth="1"/>
    <col min="3369" max="3369" width="19" customWidth="1"/>
    <col min="3372" max="3372" width="25" customWidth="1"/>
    <col min="3373" max="3373" width="15.5703125" customWidth="1"/>
    <col min="3376" max="3376" width="27.85546875" customWidth="1"/>
    <col min="3377" max="3377" width="14.7109375" customWidth="1"/>
    <col min="3380" max="3380" width="27.140625" customWidth="1"/>
    <col min="3381" max="3382" width="12" customWidth="1"/>
    <col min="3384" max="3386" width="12" customWidth="1"/>
    <col min="3388" max="3390" width="12" customWidth="1"/>
    <col min="3392" max="3394" width="12" customWidth="1"/>
    <col min="3396" max="3398" width="12" customWidth="1"/>
    <col min="3400" max="3402" width="12" customWidth="1"/>
    <col min="3404" max="3406" width="12" customWidth="1"/>
    <col min="3408" max="3410" width="12" customWidth="1"/>
    <col min="3412" max="3414" width="12" customWidth="1"/>
    <col min="3415" max="3415" width="17.42578125" customWidth="1"/>
    <col min="3416" max="3416" width="19.7109375" customWidth="1"/>
    <col min="3589" max="3589" width="19" customWidth="1"/>
    <col min="3591" max="3591" width="15" customWidth="1"/>
    <col min="3592" max="3592" width="19.140625" customWidth="1"/>
    <col min="3595" max="3595" width="15.7109375" customWidth="1"/>
    <col min="3596" max="3596" width="22.7109375" customWidth="1"/>
    <col min="3598" max="3598" width="11.85546875" customWidth="1"/>
    <col min="3599" max="3599" width="14.7109375" customWidth="1"/>
    <col min="3600" max="3600" width="16.85546875" customWidth="1"/>
    <col min="3601" max="3601" width="27.7109375" customWidth="1"/>
    <col min="3602" max="3602" width="34.85546875" customWidth="1"/>
    <col min="3603" max="3603" width="11.85546875" customWidth="1"/>
    <col min="3604" max="3604" width="29.42578125" customWidth="1"/>
    <col min="3605" max="3605" width="13.85546875" customWidth="1"/>
    <col min="3608" max="3608" width="26" customWidth="1"/>
    <col min="3609" max="3609" width="17.7109375" customWidth="1"/>
    <col min="3610" max="3610" width="18.5703125" customWidth="1"/>
    <col min="3612" max="3612" width="26.85546875" customWidth="1"/>
    <col min="3613" max="3613" width="15.85546875" customWidth="1"/>
    <col min="3614" max="3614" width="15.140625" customWidth="1"/>
    <col min="3616" max="3616" width="23.140625" customWidth="1"/>
    <col min="3617" max="3617" width="16.7109375" customWidth="1"/>
    <col min="3620" max="3620" width="23.85546875" customWidth="1"/>
    <col min="3621" max="3621" width="21.85546875" customWidth="1"/>
    <col min="3622" max="3622" width="14.28515625" customWidth="1"/>
    <col min="3624" max="3624" width="22.42578125" customWidth="1"/>
    <col min="3625" max="3625" width="19" customWidth="1"/>
    <col min="3628" max="3628" width="25" customWidth="1"/>
    <col min="3629" max="3629" width="15.5703125" customWidth="1"/>
    <col min="3632" max="3632" width="27.85546875" customWidth="1"/>
    <col min="3633" max="3633" width="14.7109375" customWidth="1"/>
    <col min="3636" max="3636" width="27.140625" customWidth="1"/>
    <col min="3637" max="3638" width="12" customWidth="1"/>
    <col min="3640" max="3642" width="12" customWidth="1"/>
    <col min="3644" max="3646" width="12" customWidth="1"/>
    <col min="3648" max="3650" width="12" customWidth="1"/>
    <col min="3652" max="3654" width="12" customWidth="1"/>
    <col min="3656" max="3658" width="12" customWidth="1"/>
    <col min="3660" max="3662" width="12" customWidth="1"/>
    <col min="3664" max="3666" width="12" customWidth="1"/>
    <col min="3668" max="3670" width="12" customWidth="1"/>
    <col min="3671" max="3671" width="17.42578125" customWidth="1"/>
    <col min="3672" max="3672" width="19.7109375" customWidth="1"/>
    <col min="3845" max="3845" width="19" customWidth="1"/>
    <col min="3847" max="3847" width="15" customWidth="1"/>
    <col min="3848" max="3848" width="19.140625" customWidth="1"/>
    <col min="3851" max="3851" width="15.7109375" customWidth="1"/>
    <col min="3852" max="3852" width="22.7109375" customWidth="1"/>
    <col min="3854" max="3854" width="11.85546875" customWidth="1"/>
    <col min="3855" max="3855" width="14.7109375" customWidth="1"/>
    <col min="3856" max="3856" width="16.85546875" customWidth="1"/>
    <col min="3857" max="3857" width="27.7109375" customWidth="1"/>
    <col min="3858" max="3858" width="34.85546875" customWidth="1"/>
    <col min="3859" max="3859" width="11.85546875" customWidth="1"/>
    <col min="3860" max="3860" width="29.42578125" customWidth="1"/>
    <col min="3861" max="3861" width="13.85546875" customWidth="1"/>
    <col min="3864" max="3864" width="26" customWidth="1"/>
    <col min="3865" max="3865" width="17.7109375" customWidth="1"/>
    <col min="3866" max="3866" width="18.5703125" customWidth="1"/>
    <col min="3868" max="3868" width="26.85546875" customWidth="1"/>
    <col min="3869" max="3869" width="15.85546875" customWidth="1"/>
    <col min="3870" max="3870" width="15.140625" customWidth="1"/>
    <col min="3872" max="3872" width="23.140625" customWidth="1"/>
    <col min="3873" max="3873" width="16.7109375" customWidth="1"/>
    <col min="3876" max="3876" width="23.85546875" customWidth="1"/>
    <col min="3877" max="3877" width="21.85546875" customWidth="1"/>
    <col min="3878" max="3878" width="14.28515625" customWidth="1"/>
    <col min="3880" max="3880" width="22.42578125" customWidth="1"/>
    <col min="3881" max="3881" width="19" customWidth="1"/>
    <col min="3884" max="3884" width="25" customWidth="1"/>
    <col min="3885" max="3885" width="15.5703125" customWidth="1"/>
    <col min="3888" max="3888" width="27.85546875" customWidth="1"/>
    <col min="3889" max="3889" width="14.7109375" customWidth="1"/>
    <col min="3892" max="3892" width="27.140625" customWidth="1"/>
    <col min="3893" max="3894" width="12" customWidth="1"/>
    <col min="3896" max="3898" width="12" customWidth="1"/>
    <col min="3900" max="3902" width="12" customWidth="1"/>
    <col min="3904" max="3906" width="12" customWidth="1"/>
    <col min="3908" max="3910" width="12" customWidth="1"/>
    <col min="3912" max="3914" width="12" customWidth="1"/>
    <col min="3916" max="3918" width="12" customWidth="1"/>
    <col min="3920" max="3922" width="12" customWidth="1"/>
    <col min="3924" max="3926" width="12" customWidth="1"/>
    <col min="3927" max="3927" width="17.42578125" customWidth="1"/>
    <col min="3928" max="3928" width="19.7109375" customWidth="1"/>
    <col min="4101" max="4101" width="19" customWidth="1"/>
    <col min="4103" max="4103" width="15" customWidth="1"/>
    <col min="4104" max="4104" width="19.140625" customWidth="1"/>
    <col min="4107" max="4107" width="15.7109375" customWidth="1"/>
    <col min="4108" max="4108" width="22.7109375" customWidth="1"/>
    <col min="4110" max="4110" width="11.85546875" customWidth="1"/>
    <col min="4111" max="4111" width="14.7109375" customWidth="1"/>
    <col min="4112" max="4112" width="16.85546875" customWidth="1"/>
    <col min="4113" max="4113" width="27.7109375" customWidth="1"/>
    <col min="4114" max="4114" width="34.85546875" customWidth="1"/>
    <col min="4115" max="4115" width="11.85546875" customWidth="1"/>
    <col min="4116" max="4116" width="29.42578125" customWidth="1"/>
    <col min="4117" max="4117" width="13.85546875" customWidth="1"/>
    <col min="4120" max="4120" width="26" customWidth="1"/>
    <col min="4121" max="4121" width="17.7109375" customWidth="1"/>
    <col min="4122" max="4122" width="18.5703125" customWidth="1"/>
    <col min="4124" max="4124" width="26.85546875" customWidth="1"/>
    <col min="4125" max="4125" width="15.85546875" customWidth="1"/>
    <col min="4126" max="4126" width="15.140625" customWidth="1"/>
    <col min="4128" max="4128" width="23.140625" customWidth="1"/>
    <col min="4129" max="4129" width="16.7109375" customWidth="1"/>
    <col min="4132" max="4132" width="23.85546875" customWidth="1"/>
    <col min="4133" max="4133" width="21.85546875" customWidth="1"/>
    <col min="4134" max="4134" width="14.28515625" customWidth="1"/>
    <col min="4136" max="4136" width="22.42578125" customWidth="1"/>
    <col min="4137" max="4137" width="19" customWidth="1"/>
    <col min="4140" max="4140" width="25" customWidth="1"/>
    <col min="4141" max="4141" width="15.5703125" customWidth="1"/>
    <col min="4144" max="4144" width="27.85546875" customWidth="1"/>
    <col min="4145" max="4145" width="14.7109375" customWidth="1"/>
    <col min="4148" max="4148" width="27.140625" customWidth="1"/>
    <col min="4149" max="4150" width="12" customWidth="1"/>
    <col min="4152" max="4154" width="12" customWidth="1"/>
    <col min="4156" max="4158" width="12" customWidth="1"/>
    <col min="4160" max="4162" width="12" customWidth="1"/>
    <col min="4164" max="4166" width="12" customWidth="1"/>
    <col min="4168" max="4170" width="12" customWidth="1"/>
    <col min="4172" max="4174" width="12" customWidth="1"/>
    <col min="4176" max="4178" width="12" customWidth="1"/>
    <col min="4180" max="4182" width="12" customWidth="1"/>
    <col min="4183" max="4183" width="17.42578125" customWidth="1"/>
    <col min="4184" max="4184" width="19.7109375" customWidth="1"/>
    <col min="4357" max="4357" width="19" customWidth="1"/>
    <col min="4359" max="4359" width="15" customWidth="1"/>
    <col min="4360" max="4360" width="19.140625" customWidth="1"/>
    <col min="4363" max="4363" width="15.7109375" customWidth="1"/>
    <col min="4364" max="4364" width="22.7109375" customWidth="1"/>
    <col min="4366" max="4366" width="11.85546875" customWidth="1"/>
    <col min="4367" max="4367" width="14.7109375" customWidth="1"/>
    <col min="4368" max="4368" width="16.85546875" customWidth="1"/>
    <col min="4369" max="4369" width="27.7109375" customWidth="1"/>
    <col min="4370" max="4370" width="34.85546875" customWidth="1"/>
    <col min="4371" max="4371" width="11.85546875" customWidth="1"/>
    <col min="4372" max="4372" width="29.42578125" customWidth="1"/>
    <col min="4373" max="4373" width="13.85546875" customWidth="1"/>
    <col min="4376" max="4376" width="26" customWidth="1"/>
    <col min="4377" max="4377" width="17.7109375" customWidth="1"/>
    <col min="4378" max="4378" width="18.5703125" customWidth="1"/>
    <col min="4380" max="4380" width="26.85546875" customWidth="1"/>
    <col min="4381" max="4381" width="15.85546875" customWidth="1"/>
    <col min="4382" max="4382" width="15.140625" customWidth="1"/>
    <col min="4384" max="4384" width="23.140625" customWidth="1"/>
    <col min="4385" max="4385" width="16.7109375" customWidth="1"/>
    <col min="4388" max="4388" width="23.85546875" customWidth="1"/>
    <col min="4389" max="4389" width="21.85546875" customWidth="1"/>
    <col min="4390" max="4390" width="14.28515625" customWidth="1"/>
    <col min="4392" max="4392" width="22.42578125" customWidth="1"/>
    <col min="4393" max="4393" width="19" customWidth="1"/>
    <col min="4396" max="4396" width="25" customWidth="1"/>
    <col min="4397" max="4397" width="15.5703125" customWidth="1"/>
    <col min="4400" max="4400" width="27.85546875" customWidth="1"/>
    <col min="4401" max="4401" width="14.7109375" customWidth="1"/>
    <col min="4404" max="4404" width="27.140625" customWidth="1"/>
    <col min="4405" max="4406" width="12" customWidth="1"/>
    <col min="4408" max="4410" width="12" customWidth="1"/>
    <col min="4412" max="4414" width="12" customWidth="1"/>
    <col min="4416" max="4418" width="12" customWidth="1"/>
    <col min="4420" max="4422" width="12" customWidth="1"/>
    <col min="4424" max="4426" width="12" customWidth="1"/>
    <col min="4428" max="4430" width="12" customWidth="1"/>
    <col min="4432" max="4434" width="12" customWidth="1"/>
    <col min="4436" max="4438" width="12" customWidth="1"/>
    <col min="4439" max="4439" width="17.42578125" customWidth="1"/>
    <col min="4440" max="4440" width="19.7109375" customWidth="1"/>
    <col min="4613" max="4613" width="19" customWidth="1"/>
    <col min="4615" max="4615" width="15" customWidth="1"/>
    <col min="4616" max="4616" width="19.140625" customWidth="1"/>
    <col min="4619" max="4619" width="15.7109375" customWidth="1"/>
    <col min="4620" max="4620" width="22.7109375" customWidth="1"/>
    <col min="4622" max="4622" width="11.85546875" customWidth="1"/>
    <col min="4623" max="4623" width="14.7109375" customWidth="1"/>
    <col min="4624" max="4624" width="16.85546875" customWidth="1"/>
    <col min="4625" max="4625" width="27.7109375" customWidth="1"/>
    <col min="4626" max="4626" width="34.85546875" customWidth="1"/>
    <col min="4627" max="4627" width="11.85546875" customWidth="1"/>
    <col min="4628" max="4628" width="29.42578125" customWidth="1"/>
    <col min="4629" max="4629" width="13.85546875" customWidth="1"/>
    <col min="4632" max="4632" width="26" customWidth="1"/>
    <col min="4633" max="4633" width="17.7109375" customWidth="1"/>
    <col min="4634" max="4634" width="18.5703125" customWidth="1"/>
    <col min="4636" max="4636" width="26.85546875" customWidth="1"/>
    <col min="4637" max="4637" width="15.85546875" customWidth="1"/>
    <col min="4638" max="4638" width="15.140625" customWidth="1"/>
    <col min="4640" max="4640" width="23.140625" customWidth="1"/>
    <col min="4641" max="4641" width="16.7109375" customWidth="1"/>
    <col min="4644" max="4644" width="23.85546875" customWidth="1"/>
    <col min="4645" max="4645" width="21.85546875" customWidth="1"/>
    <col min="4646" max="4646" width="14.28515625" customWidth="1"/>
    <col min="4648" max="4648" width="22.42578125" customWidth="1"/>
    <col min="4649" max="4649" width="19" customWidth="1"/>
    <col min="4652" max="4652" width="25" customWidth="1"/>
    <col min="4653" max="4653" width="15.5703125" customWidth="1"/>
    <col min="4656" max="4656" width="27.85546875" customWidth="1"/>
    <col min="4657" max="4657" width="14.7109375" customWidth="1"/>
    <col min="4660" max="4660" width="27.140625" customWidth="1"/>
    <col min="4661" max="4662" width="12" customWidth="1"/>
    <col min="4664" max="4666" width="12" customWidth="1"/>
    <col min="4668" max="4670" width="12" customWidth="1"/>
    <col min="4672" max="4674" width="12" customWidth="1"/>
    <col min="4676" max="4678" width="12" customWidth="1"/>
    <col min="4680" max="4682" width="12" customWidth="1"/>
    <col min="4684" max="4686" width="12" customWidth="1"/>
    <col min="4688" max="4690" width="12" customWidth="1"/>
    <col min="4692" max="4694" width="12" customWidth="1"/>
    <col min="4695" max="4695" width="17.42578125" customWidth="1"/>
    <col min="4696" max="4696" width="19.7109375" customWidth="1"/>
    <col min="4869" max="4869" width="19" customWidth="1"/>
    <col min="4871" max="4871" width="15" customWidth="1"/>
    <col min="4872" max="4872" width="19.140625" customWidth="1"/>
    <col min="4875" max="4875" width="15.7109375" customWidth="1"/>
    <col min="4876" max="4876" width="22.7109375" customWidth="1"/>
    <col min="4878" max="4878" width="11.85546875" customWidth="1"/>
    <col min="4879" max="4879" width="14.7109375" customWidth="1"/>
    <col min="4880" max="4880" width="16.85546875" customWidth="1"/>
    <col min="4881" max="4881" width="27.7109375" customWidth="1"/>
    <col min="4882" max="4882" width="34.85546875" customWidth="1"/>
    <col min="4883" max="4883" width="11.85546875" customWidth="1"/>
    <col min="4884" max="4884" width="29.42578125" customWidth="1"/>
    <col min="4885" max="4885" width="13.85546875" customWidth="1"/>
    <col min="4888" max="4888" width="26" customWidth="1"/>
    <col min="4889" max="4889" width="17.7109375" customWidth="1"/>
    <col min="4890" max="4890" width="18.5703125" customWidth="1"/>
    <col min="4892" max="4892" width="26.85546875" customWidth="1"/>
    <col min="4893" max="4893" width="15.85546875" customWidth="1"/>
    <col min="4894" max="4894" width="15.140625" customWidth="1"/>
    <col min="4896" max="4896" width="23.140625" customWidth="1"/>
    <col min="4897" max="4897" width="16.7109375" customWidth="1"/>
    <col min="4900" max="4900" width="23.85546875" customWidth="1"/>
    <col min="4901" max="4901" width="21.85546875" customWidth="1"/>
    <col min="4902" max="4902" width="14.28515625" customWidth="1"/>
    <col min="4904" max="4904" width="22.42578125" customWidth="1"/>
    <col min="4905" max="4905" width="19" customWidth="1"/>
    <col min="4908" max="4908" width="25" customWidth="1"/>
    <col min="4909" max="4909" width="15.5703125" customWidth="1"/>
    <col min="4912" max="4912" width="27.85546875" customWidth="1"/>
    <col min="4913" max="4913" width="14.7109375" customWidth="1"/>
    <col min="4916" max="4916" width="27.140625" customWidth="1"/>
    <col min="4917" max="4918" width="12" customWidth="1"/>
    <col min="4920" max="4922" width="12" customWidth="1"/>
    <col min="4924" max="4926" width="12" customWidth="1"/>
    <col min="4928" max="4930" width="12" customWidth="1"/>
    <col min="4932" max="4934" width="12" customWidth="1"/>
    <col min="4936" max="4938" width="12" customWidth="1"/>
    <col min="4940" max="4942" width="12" customWidth="1"/>
    <col min="4944" max="4946" width="12" customWidth="1"/>
    <col min="4948" max="4950" width="12" customWidth="1"/>
    <col min="4951" max="4951" width="17.42578125" customWidth="1"/>
    <col min="4952" max="4952" width="19.7109375" customWidth="1"/>
    <col min="5125" max="5125" width="19" customWidth="1"/>
    <col min="5127" max="5127" width="15" customWidth="1"/>
    <col min="5128" max="5128" width="19.140625" customWidth="1"/>
    <col min="5131" max="5131" width="15.7109375" customWidth="1"/>
    <col min="5132" max="5132" width="22.7109375" customWidth="1"/>
    <col min="5134" max="5134" width="11.85546875" customWidth="1"/>
    <col min="5135" max="5135" width="14.7109375" customWidth="1"/>
    <col min="5136" max="5136" width="16.85546875" customWidth="1"/>
    <col min="5137" max="5137" width="27.7109375" customWidth="1"/>
    <col min="5138" max="5138" width="34.85546875" customWidth="1"/>
    <col min="5139" max="5139" width="11.85546875" customWidth="1"/>
    <col min="5140" max="5140" width="29.42578125" customWidth="1"/>
    <col min="5141" max="5141" width="13.85546875" customWidth="1"/>
    <col min="5144" max="5144" width="26" customWidth="1"/>
    <col min="5145" max="5145" width="17.7109375" customWidth="1"/>
    <col min="5146" max="5146" width="18.5703125" customWidth="1"/>
    <col min="5148" max="5148" width="26.85546875" customWidth="1"/>
    <col min="5149" max="5149" width="15.85546875" customWidth="1"/>
    <col min="5150" max="5150" width="15.140625" customWidth="1"/>
    <col min="5152" max="5152" width="23.140625" customWidth="1"/>
    <col min="5153" max="5153" width="16.7109375" customWidth="1"/>
    <col min="5156" max="5156" width="23.85546875" customWidth="1"/>
    <col min="5157" max="5157" width="21.85546875" customWidth="1"/>
    <col min="5158" max="5158" width="14.28515625" customWidth="1"/>
    <col min="5160" max="5160" width="22.42578125" customWidth="1"/>
    <col min="5161" max="5161" width="19" customWidth="1"/>
    <col min="5164" max="5164" width="25" customWidth="1"/>
    <col min="5165" max="5165" width="15.5703125" customWidth="1"/>
    <col min="5168" max="5168" width="27.85546875" customWidth="1"/>
    <col min="5169" max="5169" width="14.7109375" customWidth="1"/>
    <col min="5172" max="5172" width="27.140625" customWidth="1"/>
    <col min="5173" max="5174" width="12" customWidth="1"/>
    <col min="5176" max="5178" width="12" customWidth="1"/>
    <col min="5180" max="5182" width="12" customWidth="1"/>
    <col min="5184" max="5186" width="12" customWidth="1"/>
    <col min="5188" max="5190" width="12" customWidth="1"/>
    <col min="5192" max="5194" width="12" customWidth="1"/>
    <col min="5196" max="5198" width="12" customWidth="1"/>
    <col min="5200" max="5202" width="12" customWidth="1"/>
    <col min="5204" max="5206" width="12" customWidth="1"/>
    <col min="5207" max="5207" width="17.42578125" customWidth="1"/>
    <col min="5208" max="5208" width="19.7109375" customWidth="1"/>
    <col min="5381" max="5381" width="19" customWidth="1"/>
    <col min="5383" max="5383" width="15" customWidth="1"/>
    <col min="5384" max="5384" width="19.140625" customWidth="1"/>
    <col min="5387" max="5387" width="15.7109375" customWidth="1"/>
    <col min="5388" max="5388" width="22.7109375" customWidth="1"/>
    <col min="5390" max="5390" width="11.85546875" customWidth="1"/>
    <col min="5391" max="5391" width="14.7109375" customWidth="1"/>
    <col min="5392" max="5392" width="16.85546875" customWidth="1"/>
    <col min="5393" max="5393" width="27.7109375" customWidth="1"/>
    <col min="5394" max="5394" width="34.85546875" customWidth="1"/>
    <col min="5395" max="5395" width="11.85546875" customWidth="1"/>
    <col min="5396" max="5396" width="29.42578125" customWidth="1"/>
    <col min="5397" max="5397" width="13.85546875" customWidth="1"/>
    <col min="5400" max="5400" width="26" customWidth="1"/>
    <col min="5401" max="5401" width="17.7109375" customWidth="1"/>
    <col min="5402" max="5402" width="18.5703125" customWidth="1"/>
    <col min="5404" max="5404" width="26.85546875" customWidth="1"/>
    <col min="5405" max="5405" width="15.85546875" customWidth="1"/>
    <col min="5406" max="5406" width="15.140625" customWidth="1"/>
    <col min="5408" max="5408" width="23.140625" customWidth="1"/>
    <col min="5409" max="5409" width="16.7109375" customWidth="1"/>
    <col min="5412" max="5412" width="23.85546875" customWidth="1"/>
    <col min="5413" max="5413" width="21.85546875" customWidth="1"/>
    <col min="5414" max="5414" width="14.28515625" customWidth="1"/>
    <col min="5416" max="5416" width="22.42578125" customWidth="1"/>
    <col min="5417" max="5417" width="19" customWidth="1"/>
    <col min="5420" max="5420" width="25" customWidth="1"/>
    <col min="5421" max="5421" width="15.5703125" customWidth="1"/>
    <col min="5424" max="5424" width="27.85546875" customWidth="1"/>
    <col min="5425" max="5425" width="14.7109375" customWidth="1"/>
    <col min="5428" max="5428" width="27.140625" customWidth="1"/>
    <col min="5429" max="5430" width="12" customWidth="1"/>
    <col min="5432" max="5434" width="12" customWidth="1"/>
    <col min="5436" max="5438" width="12" customWidth="1"/>
    <col min="5440" max="5442" width="12" customWidth="1"/>
    <col min="5444" max="5446" width="12" customWidth="1"/>
    <col min="5448" max="5450" width="12" customWidth="1"/>
    <col min="5452" max="5454" width="12" customWidth="1"/>
    <col min="5456" max="5458" width="12" customWidth="1"/>
    <col min="5460" max="5462" width="12" customWidth="1"/>
    <col min="5463" max="5463" width="17.42578125" customWidth="1"/>
    <col min="5464" max="5464" width="19.7109375" customWidth="1"/>
    <col min="5637" max="5637" width="19" customWidth="1"/>
    <col min="5639" max="5639" width="15" customWidth="1"/>
    <col min="5640" max="5640" width="19.140625" customWidth="1"/>
    <col min="5643" max="5643" width="15.7109375" customWidth="1"/>
    <col min="5644" max="5644" width="22.7109375" customWidth="1"/>
    <col min="5646" max="5646" width="11.85546875" customWidth="1"/>
    <col min="5647" max="5647" width="14.7109375" customWidth="1"/>
    <col min="5648" max="5648" width="16.85546875" customWidth="1"/>
    <col min="5649" max="5649" width="27.7109375" customWidth="1"/>
    <col min="5650" max="5650" width="34.85546875" customWidth="1"/>
    <col min="5651" max="5651" width="11.85546875" customWidth="1"/>
    <col min="5652" max="5652" width="29.42578125" customWidth="1"/>
    <col min="5653" max="5653" width="13.85546875" customWidth="1"/>
    <col min="5656" max="5656" width="26" customWidth="1"/>
    <col min="5657" max="5657" width="17.7109375" customWidth="1"/>
    <col min="5658" max="5658" width="18.5703125" customWidth="1"/>
    <col min="5660" max="5660" width="26.85546875" customWidth="1"/>
    <col min="5661" max="5661" width="15.85546875" customWidth="1"/>
    <col min="5662" max="5662" width="15.140625" customWidth="1"/>
    <col min="5664" max="5664" width="23.140625" customWidth="1"/>
    <col min="5665" max="5665" width="16.7109375" customWidth="1"/>
    <col min="5668" max="5668" width="23.85546875" customWidth="1"/>
    <col min="5669" max="5669" width="21.85546875" customWidth="1"/>
    <col min="5670" max="5670" width="14.28515625" customWidth="1"/>
    <col min="5672" max="5672" width="22.42578125" customWidth="1"/>
    <col min="5673" max="5673" width="19" customWidth="1"/>
    <col min="5676" max="5676" width="25" customWidth="1"/>
    <col min="5677" max="5677" width="15.5703125" customWidth="1"/>
    <col min="5680" max="5680" width="27.85546875" customWidth="1"/>
    <col min="5681" max="5681" width="14.7109375" customWidth="1"/>
    <col min="5684" max="5684" width="27.140625" customWidth="1"/>
    <col min="5685" max="5686" width="12" customWidth="1"/>
    <col min="5688" max="5690" width="12" customWidth="1"/>
    <col min="5692" max="5694" width="12" customWidth="1"/>
    <col min="5696" max="5698" width="12" customWidth="1"/>
    <col min="5700" max="5702" width="12" customWidth="1"/>
    <col min="5704" max="5706" width="12" customWidth="1"/>
    <col min="5708" max="5710" width="12" customWidth="1"/>
    <col min="5712" max="5714" width="12" customWidth="1"/>
    <col min="5716" max="5718" width="12" customWidth="1"/>
    <col min="5719" max="5719" width="17.42578125" customWidth="1"/>
    <col min="5720" max="5720" width="19.7109375" customWidth="1"/>
    <col min="5893" max="5893" width="19" customWidth="1"/>
    <col min="5895" max="5895" width="15" customWidth="1"/>
    <col min="5896" max="5896" width="19.140625" customWidth="1"/>
    <col min="5899" max="5899" width="15.7109375" customWidth="1"/>
    <col min="5900" max="5900" width="22.7109375" customWidth="1"/>
    <col min="5902" max="5902" width="11.85546875" customWidth="1"/>
    <col min="5903" max="5903" width="14.7109375" customWidth="1"/>
    <col min="5904" max="5904" width="16.85546875" customWidth="1"/>
    <col min="5905" max="5905" width="27.7109375" customWidth="1"/>
    <col min="5906" max="5906" width="34.85546875" customWidth="1"/>
    <col min="5907" max="5907" width="11.85546875" customWidth="1"/>
    <col min="5908" max="5908" width="29.42578125" customWidth="1"/>
    <col min="5909" max="5909" width="13.85546875" customWidth="1"/>
    <col min="5912" max="5912" width="26" customWidth="1"/>
    <col min="5913" max="5913" width="17.7109375" customWidth="1"/>
    <col min="5914" max="5914" width="18.5703125" customWidth="1"/>
    <col min="5916" max="5916" width="26.85546875" customWidth="1"/>
    <col min="5917" max="5917" width="15.85546875" customWidth="1"/>
    <col min="5918" max="5918" width="15.140625" customWidth="1"/>
    <col min="5920" max="5920" width="23.140625" customWidth="1"/>
    <col min="5921" max="5921" width="16.7109375" customWidth="1"/>
    <col min="5924" max="5924" width="23.85546875" customWidth="1"/>
    <col min="5925" max="5925" width="21.85546875" customWidth="1"/>
    <col min="5926" max="5926" width="14.28515625" customWidth="1"/>
    <col min="5928" max="5928" width="22.42578125" customWidth="1"/>
    <col min="5929" max="5929" width="19" customWidth="1"/>
    <col min="5932" max="5932" width="25" customWidth="1"/>
    <col min="5933" max="5933" width="15.5703125" customWidth="1"/>
    <col min="5936" max="5936" width="27.85546875" customWidth="1"/>
    <col min="5937" max="5937" width="14.7109375" customWidth="1"/>
    <col min="5940" max="5940" width="27.140625" customWidth="1"/>
    <col min="5941" max="5942" width="12" customWidth="1"/>
    <col min="5944" max="5946" width="12" customWidth="1"/>
    <col min="5948" max="5950" width="12" customWidth="1"/>
    <col min="5952" max="5954" width="12" customWidth="1"/>
    <col min="5956" max="5958" width="12" customWidth="1"/>
    <col min="5960" max="5962" width="12" customWidth="1"/>
    <col min="5964" max="5966" width="12" customWidth="1"/>
    <col min="5968" max="5970" width="12" customWidth="1"/>
    <col min="5972" max="5974" width="12" customWidth="1"/>
    <col min="5975" max="5975" width="17.42578125" customWidth="1"/>
    <col min="5976" max="5976" width="19.7109375" customWidth="1"/>
    <col min="6149" max="6149" width="19" customWidth="1"/>
    <col min="6151" max="6151" width="15" customWidth="1"/>
    <col min="6152" max="6152" width="19.140625" customWidth="1"/>
    <col min="6155" max="6155" width="15.7109375" customWidth="1"/>
    <col min="6156" max="6156" width="22.7109375" customWidth="1"/>
    <col min="6158" max="6158" width="11.85546875" customWidth="1"/>
    <col min="6159" max="6159" width="14.7109375" customWidth="1"/>
    <col min="6160" max="6160" width="16.85546875" customWidth="1"/>
    <col min="6161" max="6161" width="27.7109375" customWidth="1"/>
    <col min="6162" max="6162" width="34.85546875" customWidth="1"/>
    <col min="6163" max="6163" width="11.85546875" customWidth="1"/>
    <col min="6164" max="6164" width="29.42578125" customWidth="1"/>
    <col min="6165" max="6165" width="13.85546875" customWidth="1"/>
    <col min="6168" max="6168" width="26" customWidth="1"/>
    <col min="6169" max="6169" width="17.7109375" customWidth="1"/>
    <col min="6170" max="6170" width="18.5703125" customWidth="1"/>
    <col min="6172" max="6172" width="26.85546875" customWidth="1"/>
    <col min="6173" max="6173" width="15.85546875" customWidth="1"/>
    <col min="6174" max="6174" width="15.140625" customWidth="1"/>
    <col min="6176" max="6176" width="23.140625" customWidth="1"/>
    <col min="6177" max="6177" width="16.7109375" customWidth="1"/>
    <col min="6180" max="6180" width="23.85546875" customWidth="1"/>
    <col min="6181" max="6181" width="21.85546875" customWidth="1"/>
    <col min="6182" max="6182" width="14.28515625" customWidth="1"/>
    <col min="6184" max="6184" width="22.42578125" customWidth="1"/>
    <col min="6185" max="6185" width="19" customWidth="1"/>
    <col min="6188" max="6188" width="25" customWidth="1"/>
    <col min="6189" max="6189" width="15.5703125" customWidth="1"/>
    <col min="6192" max="6192" width="27.85546875" customWidth="1"/>
    <col min="6193" max="6193" width="14.7109375" customWidth="1"/>
    <col min="6196" max="6196" width="27.140625" customWidth="1"/>
    <col min="6197" max="6198" width="12" customWidth="1"/>
    <col min="6200" max="6202" width="12" customWidth="1"/>
    <col min="6204" max="6206" width="12" customWidth="1"/>
    <col min="6208" max="6210" width="12" customWidth="1"/>
    <col min="6212" max="6214" width="12" customWidth="1"/>
    <col min="6216" max="6218" width="12" customWidth="1"/>
    <col min="6220" max="6222" width="12" customWidth="1"/>
    <col min="6224" max="6226" width="12" customWidth="1"/>
    <col min="6228" max="6230" width="12" customWidth="1"/>
    <col min="6231" max="6231" width="17.42578125" customWidth="1"/>
    <col min="6232" max="6232" width="19.7109375" customWidth="1"/>
    <col min="6405" max="6405" width="19" customWidth="1"/>
    <col min="6407" max="6407" width="15" customWidth="1"/>
    <col min="6408" max="6408" width="19.140625" customWidth="1"/>
    <col min="6411" max="6411" width="15.7109375" customWidth="1"/>
    <col min="6412" max="6412" width="22.7109375" customWidth="1"/>
    <col min="6414" max="6414" width="11.85546875" customWidth="1"/>
    <col min="6415" max="6415" width="14.7109375" customWidth="1"/>
    <col min="6416" max="6416" width="16.85546875" customWidth="1"/>
    <col min="6417" max="6417" width="27.7109375" customWidth="1"/>
    <col min="6418" max="6418" width="34.85546875" customWidth="1"/>
    <col min="6419" max="6419" width="11.85546875" customWidth="1"/>
    <col min="6420" max="6420" width="29.42578125" customWidth="1"/>
    <col min="6421" max="6421" width="13.85546875" customWidth="1"/>
    <col min="6424" max="6424" width="26" customWidth="1"/>
    <col min="6425" max="6425" width="17.7109375" customWidth="1"/>
    <col min="6426" max="6426" width="18.5703125" customWidth="1"/>
    <col min="6428" max="6428" width="26.85546875" customWidth="1"/>
    <col min="6429" max="6429" width="15.85546875" customWidth="1"/>
    <col min="6430" max="6430" width="15.140625" customWidth="1"/>
    <col min="6432" max="6432" width="23.140625" customWidth="1"/>
    <col min="6433" max="6433" width="16.7109375" customWidth="1"/>
    <col min="6436" max="6436" width="23.85546875" customWidth="1"/>
    <col min="6437" max="6437" width="21.85546875" customWidth="1"/>
    <col min="6438" max="6438" width="14.28515625" customWidth="1"/>
    <col min="6440" max="6440" width="22.42578125" customWidth="1"/>
    <col min="6441" max="6441" width="19" customWidth="1"/>
    <col min="6444" max="6444" width="25" customWidth="1"/>
    <col min="6445" max="6445" width="15.5703125" customWidth="1"/>
    <col min="6448" max="6448" width="27.85546875" customWidth="1"/>
    <col min="6449" max="6449" width="14.7109375" customWidth="1"/>
    <col min="6452" max="6452" width="27.140625" customWidth="1"/>
    <col min="6453" max="6454" width="12" customWidth="1"/>
    <col min="6456" max="6458" width="12" customWidth="1"/>
    <col min="6460" max="6462" width="12" customWidth="1"/>
    <col min="6464" max="6466" width="12" customWidth="1"/>
    <col min="6468" max="6470" width="12" customWidth="1"/>
    <col min="6472" max="6474" width="12" customWidth="1"/>
    <col min="6476" max="6478" width="12" customWidth="1"/>
    <col min="6480" max="6482" width="12" customWidth="1"/>
    <col min="6484" max="6486" width="12" customWidth="1"/>
    <col min="6487" max="6487" width="17.42578125" customWidth="1"/>
    <col min="6488" max="6488" width="19.7109375" customWidth="1"/>
    <col min="6661" max="6661" width="19" customWidth="1"/>
    <col min="6663" max="6663" width="15" customWidth="1"/>
    <col min="6664" max="6664" width="19.140625" customWidth="1"/>
    <col min="6667" max="6667" width="15.7109375" customWidth="1"/>
    <col min="6668" max="6668" width="22.7109375" customWidth="1"/>
    <col min="6670" max="6670" width="11.85546875" customWidth="1"/>
    <col min="6671" max="6671" width="14.7109375" customWidth="1"/>
    <col min="6672" max="6672" width="16.85546875" customWidth="1"/>
    <col min="6673" max="6673" width="27.7109375" customWidth="1"/>
    <col min="6674" max="6674" width="34.85546875" customWidth="1"/>
    <col min="6675" max="6675" width="11.85546875" customWidth="1"/>
    <col min="6676" max="6676" width="29.42578125" customWidth="1"/>
    <col min="6677" max="6677" width="13.85546875" customWidth="1"/>
    <col min="6680" max="6680" width="26" customWidth="1"/>
    <col min="6681" max="6681" width="17.7109375" customWidth="1"/>
    <col min="6682" max="6682" width="18.5703125" customWidth="1"/>
    <col min="6684" max="6684" width="26.85546875" customWidth="1"/>
    <col min="6685" max="6685" width="15.85546875" customWidth="1"/>
    <col min="6686" max="6686" width="15.140625" customWidth="1"/>
    <col min="6688" max="6688" width="23.140625" customWidth="1"/>
    <col min="6689" max="6689" width="16.7109375" customWidth="1"/>
    <col min="6692" max="6692" width="23.85546875" customWidth="1"/>
    <col min="6693" max="6693" width="21.85546875" customWidth="1"/>
    <col min="6694" max="6694" width="14.28515625" customWidth="1"/>
    <col min="6696" max="6696" width="22.42578125" customWidth="1"/>
    <col min="6697" max="6697" width="19" customWidth="1"/>
    <col min="6700" max="6700" width="25" customWidth="1"/>
    <col min="6701" max="6701" width="15.5703125" customWidth="1"/>
    <col min="6704" max="6704" width="27.85546875" customWidth="1"/>
    <col min="6705" max="6705" width="14.7109375" customWidth="1"/>
    <col min="6708" max="6708" width="27.140625" customWidth="1"/>
    <col min="6709" max="6710" width="12" customWidth="1"/>
    <col min="6712" max="6714" width="12" customWidth="1"/>
    <col min="6716" max="6718" width="12" customWidth="1"/>
    <col min="6720" max="6722" width="12" customWidth="1"/>
    <col min="6724" max="6726" width="12" customWidth="1"/>
    <col min="6728" max="6730" width="12" customWidth="1"/>
    <col min="6732" max="6734" width="12" customWidth="1"/>
    <col min="6736" max="6738" width="12" customWidth="1"/>
    <col min="6740" max="6742" width="12" customWidth="1"/>
    <col min="6743" max="6743" width="17.42578125" customWidth="1"/>
    <col min="6744" max="6744" width="19.7109375" customWidth="1"/>
    <col min="6917" max="6917" width="19" customWidth="1"/>
    <col min="6919" max="6919" width="15" customWidth="1"/>
    <col min="6920" max="6920" width="19.140625" customWidth="1"/>
    <col min="6923" max="6923" width="15.7109375" customWidth="1"/>
    <col min="6924" max="6924" width="22.7109375" customWidth="1"/>
    <col min="6926" max="6926" width="11.85546875" customWidth="1"/>
    <col min="6927" max="6927" width="14.7109375" customWidth="1"/>
    <col min="6928" max="6928" width="16.85546875" customWidth="1"/>
    <col min="6929" max="6929" width="27.7109375" customWidth="1"/>
    <col min="6930" max="6930" width="34.85546875" customWidth="1"/>
    <col min="6931" max="6931" width="11.85546875" customWidth="1"/>
    <col min="6932" max="6932" width="29.42578125" customWidth="1"/>
    <col min="6933" max="6933" width="13.85546875" customWidth="1"/>
    <col min="6936" max="6936" width="26" customWidth="1"/>
    <col min="6937" max="6937" width="17.7109375" customWidth="1"/>
    <col min="6938" max="6938" width="18.5703125" customWidth="1"/>
    <col min="6940" max="6940" width="26.85546875" customWidth="1"/>
    <col min="6941" max="6941" width="15.85546875" customWidth="1"/>
    <col min="6942" max="6942" width="15.140625" customWidth="1"/>
    <col min="6944" max="6944" width="23.140625" customWidth="1"/>
    <col min="6945" max="6945" width="16.7109375" customWidth="1"/>
    <col min="6948" max="6948" width="23.85546875" customWidth="1"/>
    <col min="6949" max="6949" width="21.85546875" customWidth="1"/>
    <col min="6950" max="6950" width="14.28515625" customWidth="1"/>
    <col min="6952" max="6952" width="22.42578125" customWidth="1"/>
    <col min="6953" max="6953" width="19" customWidth="1"/>
    <col min="6956" max="6956" width="25" customWidth="1"/>
    <col min="6957" max="6957" width="15.5703125" customWidth="1"/>
    <col min="6960" max="6960" width="27.85546875" customWidth="1"/>
    <col min="6961" max="6961" width="14.7109375" customWidth="1"/>
    <col min="6964" max="6964" width="27.140625" customWidth="1"/>
    <col min="6965" max="6966" width="12" customWidth="1"/>
    <col min="6968" max="6970" width="12" customWidth="1"/>
    <col min="6972" max="6974" width="12" customWidth="1"/>
    <col min="6976" max="6978" width="12" customWidth="1"/>
    <col min="6980" max="6982" width="12" customWidth="1"/>
    <col min="6984" max="6986" width="12" customWidth="1"/>
    <col min="6988" max="6990" width="12" customWidth="1"/>
    <col min="6992" max="6994" width="12" customWidth="1"/>
    <col min="6996" max="6998" width="12" customWidth="1"/>
    <col min="6999" max="6999" width="17.42578125" customWidth="1"/>
    <col min="7000" max="7000" width="19.7109375" customWidth="1"/>
    <col min="7173" max="7173" width="19" customWidth="1"/>
    <col min="7175" max="7175" width="15" customWidth="1"/>
    <col min="7176" max="7176" width="19.140625" customWidth="1"/>
    <col min="7179" max="7179" width="15.7109375" customWidth="1"/>
    <col min="7180" max="7180" width="22.7109375" customWidth="1"/>
    <col min="7182" max="7182" width="11.85546875" customWidth="1"/>
    <col min="7183" max="7183" width="14.7109375" customWidth="1"/>
    <col min="7184" max="7184" width="16.85546875" customWidth="1"/>
    <col min="7185" max="7185" width="27.7109375" customWidth="1"/>
    <col min="7186" max="7186" width="34.85546875" customWidth="1"/>
    <col min="7187" max="7187" width="11.85546875" customWidth="1"/>
    <col min="7188" max="7188" width="29.42578125" customWidth="1"/>
    <col min="7189" max="7189" width="13.85546875" customWidth="1"/>
    <col min="7192" max="7192" width="26" customWidth="1"/>
    <col min="7193" max="7193" width="17.7109375" customWidth="1"/>
    <col min="7194" max="7194" width="18.5703125" customWidth="1"/>
    <col min="7196" max="7196" width="26.85546875" customWidth="1"/>
    <col min="7197" max="7197" width="15.85546875" customWidth="1"/>
    <col min="7198" max="7198" width="15.140625" customWidth="1"/>
    <col min="7200" max="7200" width="23.140625" customWidth="1"/>
    <col min="7201" max="7201" width="16.7109375" customWidth="1"/>
    <col min="7204" max="7204" width="23.85546875" customWidth="1"/>
    <col min="7205" max="7205" width="21.85546875" customWidth="1"/>
    <col min="7206" max="7206" width="14.28515625" customWidth="1"/>
    <col min="7208" max="7208" width="22.42578125" customWidth="1"/>
    <col min="7209" max="7209" width="19" customWidth="1"/>
    <col min="7212" max="7212" width="25" customWidth="1"/>
    <col min="7213" max="7213" width="15.5703125" customWidth="1"/>
    <col min="7216" max="7216" width="27.85546875" customWidth="1"/>
    <col min="7217" max="7217" width="14.7109375" customWidth="1"/>
    <col min="7220" max="7220" width="27.140625" customWidth="1"/>
    <col min="7221" max="7222" width="12" customWidth="1"/>
    <col min="7224" max="7226" width="12" customWidth="1"/>
    <col min="7228" max="7230" width="12" customWidth="1"/>
    <col min="7232" max="7234" width="12" customWidth="1"/>
    <col min="7236" max="7238" width="12" customWidth="1"/>
    <col min="7240" max="7242" width="12" customWidth="1"/>
    <col min="7244" max="7246" width="12" customWidth="1"/>
    <col min="7248" max="7250" width="12" customWidth="1"/>
    <col min="7252" max="7254" width="12" customWidth="1"/>
    <col min="7255" max="7255" width="17.42578125" customWidth="1"/>
    <col min="7256" max="7256" width="19.7109375" customWidth="1"/>
    <col min="7429" max="7429" width="19" customWidth="1"/>
    <col min="7431" max="7431" width="15" customWidth="1"/>
    <col min="7432" max="7432" width="19.140625" customWidth="1"/>
    <col min="7435" max="7435" width="15.7109375" customWidth="1"/>
    <col min="7436" max="7436" width="22.7109375" customWidth="1"/>
    <col min="7438" max="7438" width="11.85546875" customWidth="1"/>
    <col min="7439" max="7439" width="14.7109375" customWidth="1"/>
    <col min="7440" max="7440" width="16.85546875" customWidth="1"/>
    <col min="7441" max="7441" width="27.7109375" customWidth="1"/>
    <col min="7442" max="7442" width="34.85546875" customWidth="1"/>
    <col min="7443" max="7443" width="11.85546875" customWidth="1"/>
    <col min="7444" max="7444" width="29.42578125" customWidth="1"/>
    <col min="7445" max="7445" width="13.85546875" customWidth="1"/>
    <col min="7448" max="7448" width="26" customWidth="1"/>
    <col min="7449" max="7449" width="17.7109375" customWidth="1"/>
    <col min="7450" max="7450" width="18.5703125" customWidth="1"/>
    <col min="7452" max="7452" width="26.85546875" customWidth="1"/>
    <col min="7453" max="7453" width="15.85546875" customWidth="1"/>
    <col min="7454" max="7454" width="15.140625" customWidth="1"/>
    <col min="7456" max="7456" width="23.140625" customWidth="1"/>
    <col min="7457" max="7457" width="16.7109375" customWidth="1"/>
    <col min="7460" max="7460" width="23.85546875" customWidth="1"/>
    <col min="7461" max="7461" width="21.85546875" customWidth="1"/>
    <col min="7462" max="7462" width="14.28515625" customWidth="1"/>
    <col min="7464" max="7464" width="22.42578125" customWidth="1"/>
    <col min="7465" max="7465" width="19" customWidth="1"/>
    <col min="7468" max="7468" width="25" customWidth="1"/>
    <col min="7469" max="7469" width="15.5703125" customWidth="1"/>
    <col min="7472" max="7472" width="27.85546875" customWidth="1"/>
    <col min="7473" max="7473" width="14.7109375" customWidth="1"/>
    <col min="7476" max="7476" width="27.140625" customWidth="1"/>
    <col min="7477" max="7478" width="12" customWidth="1"/>
    <col min="7480" max="7482" width="12" customWidth="1"/>
    <col min="7484" max="7486" width="12" customWidth="1"/>
    <col min="7488" max="7490" width="12" customWidth="1"/>
    <col min="7492" max="7494" width="12" customWidth="1"/>
    <col min="7496" max="7498" width="12" customWidth="1"/>
    <col min="7500" max="7502" width="12" customWidth="1"/>
    <col min="7504" max="7506" width="12" customWidth="1"/>
    <col min="7508" max="7510" width="12" customWidth="1"/>
    <col min="7511" max="7511" width="17.42578125" customWidth="1"/>
    <col min="7512" max="7512" width="19.7109375" customWidth="1"/>
    <col min="7685" max="7685" width="19" customWidth="1"/>
    <col min="7687" max="7687" width="15" customWidth="1"/>
    <col min="7688" max="7688" width="19.140625" customWidth="1"/>
    <col min="7691" max="7691" width="15.7109375" customWidth="1"/>
    <col min="7692" max="7692" width="22.7109375" customWidth="1"/>
    <col min="7694" max="7694" width="11.85546875" customWidth="1"/>
    <col min="7695" max="7695" width="14.7109375" customWidth="1"/>
    <col min="7696" max="7696" width="16.85546875" customWidth="1"/>
    <col min="7697" max="7697" width="27.7109375" customWidth="1"/>
    <col min="7698" max="7698" width="34.85546875" customWidth="1"/>
    <col min="7699" max="7699" width="11.85546875" customWidth="1"/>
    <col min="7700" max="7700" width="29.42578125" customWidth="1"/>
    <col min="7701" max="7701" width="13.85546875" customWidth="1"/>
    <col min="7704" max="7704" width="26" customWidth="1"/>
    <col min="7705" max="7705" width="17.7109375" customWidth="1"/>
    <col min="7706" max="7706" width="18.5703125" customWidth="1"/>
    <col min="7708" max="7708" width="26.85546875" customWidth="1"/>
    <col min="7709" max="7709" width="15.85546875" customWidth="1"/>
    <col min="7710" max="7710" width="15.140625" customWidth="1"/>
    <col min="7712" max="7712" width="23.140625" customWidth="1"/>
    <col min="7713" max="7713" width="16.7109375" customWidth="1"/>
    <col min="7716" max="7716" width="23.85546875" customWidth="1"/>
    <col min="7717" max="7717" width="21.85546875" customWidth="1"/>
    <col min="7718" max="7718" width="14.28515625" customWidth="1"/>
    <col min="7720" max="7720" width="22.42578125" customWidth="1"/>
    <col min="7721" max="7721" width="19" customWidth="1"/>
    <col min="7724" max="7724" width="25" customWidth="1"/>
    <col min="7725" max="7725" width="15.5703125" customWidth="1"/>
    <col min="7728" max="7728" width="27.85546875" customWidth="1"/>
    <col min="7729" max="7729" width="14.7109375" customWidth="1"/>
    <col min="7732" max="7732" width="27.140625" customWidth="1"/>
    <col min="7733" max="7734" width="12" customWidth="1"/>
    <col min="7736" max="7738" width="12" customWidth="1"/>
    <col min="7740" max="7742" width="12" customWidth="1"/>
    <col min="7744" max="7746" width="12" customWidth="1"/>
    <col min="7748" max="7750" width="12" customWidth="1"/>
    <col min="7752" max="7754" width="12" customWidth="1"/>
    <col min="7756" max="7758" width="12" customWidth="1"/>
    <col min="7760" max="7762" width="12" customWidth="1"/>
    <col min="7764" max="7766" width="12" customWidth="1"/>
    <col min="7767" max="7767" width="17.42578125" customWidth="1"/>
    <col min="7768" max="7768" width="19.7109375" customWidth="1"/>
    <col min="7941" max="7941" width="19" customWidth="1"/>
    <col min="7943" max="7943" width="15" customWidth="1"/>
    <col min="7944" max="7944" width="19.140625" customWidth="1"/>
    <col min="7947" max="7947" width="15.7109375" customWidth="1"/>
    <col min="7948" max="7948" width="22.7109375" customWidth="1"/>
    <col min="7950" max="7950" width="11.85546875" customWidth="1"/>
    <col min="7951" max="7951" width="14.7109375" customWidth="1"/>
    <col min="7952" max="7952" width="16.85546875" customWidth="1"/>
    <col min="7953" max="7953" width="27.7109375" customWidth="1"/>
    <col min="7954" max="7954" width="34.85546875" customWidth="1"/>
    <col min="7955" max="7955" width="11.85546875" customWidth="1"/>
    <col min="7956" max="7956" width="29.42578125" customWidth="1"/>
    <col min="7957" max="7957" width="13.85546875" customWidth="1"/>
    <col min="7960" max="7960" width="26" customWidth="1"/>
    <col min="7961" max="7961" width="17.7109375" customWidth="1"/>
    <col min="7962" max="7962" width="18.5703125" customWidth="1"/>
    <col min="7964" max="7964" width="26.85546875" customWidth="1"/>
    <col min="7965" max="7965" width="15.85546875" customWidth="1"/>
    <col min="7966" max="7966" width="15.140625" customWidth="1"/>
    <col min="7968" max="7968" width="23.140625" customWidth="1"/>
    <col min="7969" max="7969" width="16.7109375" customWidth="1"/>
    <col min="7972" max="7972" width="23.85546875" customWidth="1"/>
    <col min="7973" max="7973" width="21.85546875" customWidth="1"/>
    <col min="7974" max="7974" width="14.28515625" customWidth="1"/>
    <col min="7976" max="7976" width="22.42578125" customWidth="1"/>
    <col min="7977" max="7977" width="19" customWidth="1"/>
    <col min="7980" max="7980" width="25" customWidth="1"/>
    <col min="7981" max="7981" width="15.5703125" customWidth="1"/>
    <col min="7984" max="7984" width="27.85546875" customWidth="1"/>
    <col min="7985" max="7985" width="14.7109375" customWidth="1"/>
    <col min="7988" max="7988" width="27.140625" customWidth="1"/>
    <col min="7989" max="7990" width="12" customWidth="1"/>
    <col min="7992" max="7994" width="12" customWidth="1"/>
    <col min="7996" max="7998" width="12" customWidth="1"/>
    <col min="8000" max="8002" width="12" customWidth="1"/>
    <col min="8004" max="8006" width="12" customWidth="1"/>
    <col min="8008" max="8010" width="12" customWidth="1"/>
    <col min="8012" max="8014" width="12" customWidth="1"/>
    <col min="8016" max="8018" width="12" customWidth="1"/>
    <col min="8020" max="8022" width="12" customWidth="1"/>
    <col min="8023" max="8023" width="17.42578125" customWidth="1"/>
    <col min="8024" max="8024" width="19.7109375" customWidth="1"/>
    <col min="8197" max="8197" width="19" customWidth="1"/>
    <col min="8199" max="8199" width="15" customWidth="1"/>
    <col min="8200" max="8200" width="19.140625" customWidth="1"/>
    <col min="8203" max="8203" width="15.7109375" customWidth="1"/>
    <col min="8204" max="8204" width="22.7109375" customWidth="1"/>
    <col min="8206" max="8206" width="11.85546875" customWidth="1"/>
    <col min="8207" max="8207" width="14.7109375" customWidth="1"/>
    <col min="8208" max="8208" width="16.85546875" customWidth="1"/>
    <col min="8209" max="8209" width="27.7109375" customWidth="1"/>
    <col min="8210" max="8210" width="34.85546875" customWidth="1"/>
    <col min="8211" max="8211" width="11.85546875" customWidth="1"/>
    <col min="8212" max="8212" width="29.42578125" customWidth="1"/>
    <col min="8213" max="8213" width="13.85546875" customWidth="1"/>
    <col min="8216" max="8216" width="26" customWidth="1"/>
    <col min="8217" max="8217" width="17.7109375" customWidth="1"/>
    <col min="8218" max="8218" width="18.5703125" customWidth="1"/>
    <col min="8220" max="8220" width="26.85546875" customWidth="1"/>
    <col min="8221" max="8221" width="15.85546875" customWidth="1"/>
    <col min="8222" max="8222" width="15.140625" customWidth="1"/>
    <col min="8224" max="8224" width="23.140625" customWidth="1"/>
    <col min="8225" max="8225" width="16.7109375" customWidth="1"/>
    <col min="8228" max="8228" width="23.85546875" customWidth="1"/>
    <col min="8229" max="8229" width="21.85546875" customWidth="1"/>
    <col min="8230" max="8230" width="14.28515625" customWidth="1"/>
    <col min="8232" max="8232" width="22.42578125" customWidth="1"/>
    <col min="8233" max="8233" width="19" customWidth="1"/>
    <col min="8236" max="8236" width="25" customWidth="1"/>
    <col min="8237" max="8237" width="15.5703125" customWidth="1"/>
    <col min="8240" max="8240" width="27.85546875" customWidth="1"/>
    <col min="8241" max="8241" width="14.7109375" customWidth="1"/>
    <col min="8244" max="8244" width="27.140625" customWidth="1"/>
    <col min="8245" max="8246" width="12" customWidth="1"/>
    <col min="8248" max="8250" width="12" customWidth="1"/>
    <col min="8252" max="8254" width="12" customWidth="1"/>
    <col min="8256" max="8258" width="12" customWidth="1"/>
    <col min="8260" max="8262" width="12" customWidth="1"/>
    <col min="8264" max="8266" width="12" customWidth="1"/>
    <col min="8268" max="8270" width="12" customWidth="1"/>
    <col min="8272" max="8274" width="12" customWidth="1"/>
    <col min="8276" max="8278" width="12" customWidth="1"/>
    <col min="8279" max="8279" width="17.42578125" customWidth="1"/>
    <col min="8280" max="8280" width="19.7109375" customWidth="1"/>
    <col min="8453" max="8453" width="19" customWidth="1"/>
    <col min="8455" max="8455" width="15" customWidth="1"/>
    <col min="8456" max="8456" width="19.140625" customWidth="1"/>
    <col min="8459" max="8459" width="15.7109375" customWidth="1"/>
    <col min="8460" max="8460" width="22.7109375" customWidth="1"/>
    <col min="8462" max="8462" width="11.85546875" customWidth="1"/>
    <col min="8463" max="8463" width="14.7109375" customWidth="1"/>
    <col min="8464" max="8464" width="16.85546875" customWidth="1"/>
    <col min="8465" max="8465" width="27.7109375" customWidth="1"/>
    <col min="8466" max="8466" width="34.85546875" customWidth="1"/>
    <col min="8467" max="8467" width="11.85546875" customWidth="1"/>
    <col min="8468" max="8468" width="29.42578125" customWidth="1"/>
    <col min="8469" max="8469" width="13.85546875" customWidth="1"/>
    <col min="8472" max="8472" width="26" customWidth="1"/>
    <col min="8473" max="8473" width="17.7109375" customWidth="1"/>
    <col min="8474" max="8474" width="18.5703125" customWidth="1"/>
    <col min="8476" max="8476" width="26.85546875" customWidth="1"/>
    <col min="8477" max="8477" width="15.85546875" customWidth="1"/>
    <col min="8478" max="8478" width="15.140625" customWidth="1"/>
    <col min="8480" max="8480" width="23.140625" customWidth="1"/>
    <col min="8481" max="8481" width="16.7109375" customWidth="1"/>
    <col min="8484" max="8484" width="23.85546875" customWidth="1"/>
    <col min="8485" max="8485" width="21.85546875" customWidth="1"/>
    <col min="8486" max="8486" width="14.28515625" customWidth="1"/>
    <col min="8488" max="8488" width="22.42578125" customWidth="1"/>
    <col min="8489" max="8489" width="19" customWidth="1"/>
    <col min="8492" max="8492" width="25" customWidth="1"/>
    <col min="8493" max="8493" width="15.5703125" customWidth="1"/>
    <col min="8496" max="8496" width="27.85546875" customWidth="1"/>
    <col min="8497" max="8497" width="14.7109375" customWidth="1"/>
    <col min="8500" max="8500" width="27.140625" customWidth="1"/>
    <col min="8501" max="8502" width="12" customWidth="1"/>
    <col min="8504" max="8506" width="12" customWidth="1"/>
    <col min="8508" max="8510" width="12" customWidth="1"/>
    <col min="8512" max="8514" width="12" customWidth="1"/>
    <col min="8516" max="8518" width="12" customWidth="1"/>
    <col min="8520" max="8522" width="12" customWidth="1"/>
    <col min="8524" max="8526" width="12" customWidth="1"/>
    <col min="8528" max="8530" width="12" customWidth="1"/>
    <col min="8532" max="8534" width="12" customWidth="1"/>
    <col min="8535" max="8535" width="17.42578125" customWidth="1"/>
    <col min="8536" max="8536" width="19.7109375" customWidth="1"/>
    <col min="8709" max="8709" width="19" customWidth="1"/>
    <col min="8711" max="8711" width="15" customWidth="1"/>
    <col min="8712" max="8712" width="19.140625" customWidth="1"/>
    <col min="8715" max="8715" width="15.7109375" customWidth="1"/>
    <col min="8716" max="8716" width="22.7109375" customWidth="1"/>
    <col min="8718" max="8718" width="11.85546875" customWidth="1"/>
    <col min="8719" max="8719" width="14.7109375" customWidth="1"/>
    <col min="8720" max="8720" width="16.85546875" customWidth="1"/>
    <col min="8721" max="8721" width="27.7109375" customWidth="1"/>
    <col min="8722" max="8722" width="34.85546875" customWidth="1"/>
    <col min="8723" max="8723" width="11.85546875" customWidth="1"/>
    <col min="8724" max="8724" width="29.42578125" customWidth="1"/>
    <col min="8725" max="8725" width="13.85546875" customWidth="1"/>
    <col min="8728" max="8728" width="26" customWidth="1"/>
    <col min="8729" max="8729" width="17.7109375" customWidth="1"/>
    <col min="8730" max="8730" width="18.5703125" customWidth="1"/>
    <col min="8732" max="8732" width="26.85546875" customWidth="1"/>
    <col min="8733" max="8733" width="15.85546875" customWidth="1"/>
    <col min="8734" max="8734" width="15.140625" customWidth="1"/>
    <col min="8736" max="8736" width="23.140625" customWidth="1"/>
    <col min="8737" max="8737" width="16.7109375" customWidth="1"/>
    <col min="8740" max="8740" width="23.85546875" customWidth="1"/>
    <col min="8741" max="8741" width="21.85546875" customWidth="1"/>
    <col min="8742" max="8742" width="14.28515625" customWidth="1"/>
    <col min="8744" max="8744" width="22.42578125" customWidth="1"/>
    <col min="8745" max="8745" width="19" customWidth="1"/>
    <col min="8748" max="8748" width="25" customWidth="1"/>
    <col min="8749" max="8749" width="15.5703125" customWidth="1"/>
    <col min="8752" max="8752" width="27.85546875" customWidth="1"/>
    <col min="8753" max="8753" width="14.7109375" customWidth="1"/>
    <col min="8756" max="8756" width="27.140625" customWidth="1"/>
    <col min="8757" max="8758" width="12" customWidth="1"/>
    <col min="8760" max="8762" width="12" customWidth="1"/>
    <col min="8764" max="8766" width="12" customWidth="1"/>
    <col min="8768" max="8770" width="12" customWidth="1"/>
    <col min="8772" max="8774" width="12" customWidth="1"/>
    <col min="8776" max="8778" width="12" customWidth="1"/>
    <col min="8780" max="8782" width="12" customWidth="1"/>
    <col min="8784" max="8786" width="12" customWidth="1"/>
    <col min="8788" max="8790" width="12" customWidth="1"/>
    <col min="8791" max="8791" width="17.42578125" customWidth="1"/>
    <col min="8792" max="8792" width="19.7109375" customWidth="1"/>
    <col min="8965" max="8965" width="19" customWidth="1"/>
    <col min="8967" max="8967" width="15" customWidth="1"/>
    <col min="8968" max="8968" width="19.140625" customWidth="1"/>
    <col min="8971" max="8971" width="15.7109375" customWidth="1"/>
    <col min="8972" max="8972" width="22.7109375" customWidth="1"/>
    <col min="8974" max="8974" width="11.85546875" customWidth="1"/>
    <col min="8975" max="8975" width="14.7109375" customWidth="1"/>
    <col min="8976" max="8976" width="16.85546875" customWidth="1"/>
    <col min="8977" max="8977" width="27.7109375" customWidth="1"/>
    <col min="8978" max="8978" width="34.85546875" customWidth="1"/>
    <col min="8979" max="8979" width="11.85546875" customWidth="1"/>
    <col min="8980" max="8980" width="29.42578125" customWidth="1"/>
    <col min="8981" max="8981" width="13.85546875" customWidth="1"/>
    <col min="8984" max="8984" width="26" customWidth="1"/>
    <col min="8985" max="8985" width="17.7109375" customWidth="1"/>
    <col min="8986" max="8986" width="18.5703125" customWidth="1"/>
    <col min="8988" max="8988" width="26.85546875" customWidth="1"/>
    <col min="8989" max="8989" width="15.85546875" customWidth="1"/>
    <col min="8990" max="8990" width="15.140625" customWidth="1"/>
    <col min="8992" max="8992" width="23.140625" customWidth="1"/>
    <col min="8993" max="8993" width="16.7109375" customWidth="1"/>
    <col min="8996" max="8996" width="23.85546875" customWidth="1"/>
    <col min="8997" max="8997" width="21.85546875" customWidth="1"/>
    <col min="8998" max="8998" width="14.28515625" customWidth="1"/>
    <col min="9000" max="9000" width="22.42578125" customWidth="1"/>
    <col min="9001" max="9001" width="19" customWidth="1"/>
    <col min="9004" max="9004" width="25" customWidth="1"/>
    <col min="9005" max="9005" width="15.5703125" customWidth="1"/>
    <col min="9008" max="9008" width="27.85546875" customWidth="1"/>
    <col min="9009" max="9009" width="14.7109375" customWidth="1"/>
    <col min="9012" max="9012" width="27.140625" customWidth="1"/>
    <col min="9013" max="9014" width="12" customWidth="1"/>
    <col min="9016" max="9018" width="12" customWidth="1"/>
    <col min="9020" max="9022" width="12" customWidth="1"/>
    <col min="9024" max="9026" width="12" customWidth="1"/>
    <col min="9028" max="9030" width="12" customWidth="1"/>
    <col min="9032" max="9034" width="12" customWidth="1"/>
    <col min="9036" max="9038" width="12" customWidth="1"/>
    <col min="9040" max="9042" width="12" customWidth="1"/>
    <col min="9044" max="9046" width="12" customWidth="1"/>
    <col min="9047" max="9047" width="17.42578125" customWidth="1"/>
    <col min="9048" max="9048" width="19.7109375" customWidth="1"/>
    <col min="9221" max="9221" width="19" customWidth="1"/>
    <col min="9223" max="9223" width="15" customWidth="1"/>
    <col min="9224" max="9224" width="19.140625" customWidth="1"/>
    <col min="9227" max="9227" width="15.7109375" customWidth="1"/>
    <col min="9228" max="9228" width="22.7109375" customWidth="1"/>
    <col min="9230" max="9230" width="11.85546875" customWidth="1"/>
    <col min="9231" max="9231" width="14.7109375" customWidth="1"/>
    <col min="9232" max="9232" width="16.85546875" customWidth="1"/>
    <col min="9233" max="9233" width="27.7109375" customWidth="1"/>
    <col min="9234" max="9234" width="34.85546875" customWidth="1"/>
    <col min="9235" max="9235" width="11.85546875" customWidth="1"/>
    <col min="9236" max="9236" width="29.42578125" customWidth="1"/>
    <col min="9237" max="9237" width="13.85546875" customWidth="1"/>
    <col min="9240" max="9240" width="26" customWidth="1"/>
    <col min="9241" max="9241" width="17.7109375" customWidth="1"/>
    <col min="9242" max="9242" width="18.5703125" customWidth="1"/>
    <col min="9244" max="9244" width="26.85546875" customWidth="1"/>
    <col min="9245" max="9245" width="15.85546875" customWidth="1"/>
    <col min="9246" max="9246" width="15.140625" customWidth="1"/>
    <col min="9248" max="9248" width="23.140625" customWidth="1"/>
    <col min="9249" max="9249" width="16.7109375" customWidth="1"/>
    <col min="9252" max="9252" width="23.85546875" customWidth="1"/>
    <col min="9253" max="9253" width="21.85546875" customWidth="1"/>
    <col min="9254" max="9254" width="14.28515625" customWidth="1"/>
    <col min="9256" max="9256" width="22.42578125" customWidth="1"/>
    <col min="9257" max="9257" width="19" customWidth="1"/>
    <col min="9260" max="9260" width="25" customWidth="1"/>
    <col min="9261" max="9261" width="15.5703125" customWidth="1"/>
    <col min="9264" max="9264" width="27.85546875" customWidth="1"/>
    <col min="9265" max="9265" width="14.7109375" customWidth="1"/>
    <col min="9268" max="9268" width="27.140625" customWidth="1"/>
    <col min="9269" max="9270" width="12" customWidth="1"/>
    <col min="9272" max="9274" width="12" customWidth="1"/>
    <col min="9276" max="9278" width="12" customWidth="1"/>
    <col min="9280" max="9282" width="12" customWidth="1"/>
    <col min="9284" max="9286" width="12" customWidth="1"/>
    <col min="9288" max="9290" width="12" customWidth="1"/>
    <col min="9292" max="9294" width="12" customWidth="1"/>
    <col min="9296" max="9298" width="12" customWidth="1"/>
    <col min="9300" max="9302" width="12" customWidth="1"/>
    <col min="9303" max="9303" width="17.42578125" customWidth="1"/>
    <col min="9304" max="9304" width="19.7109375" customWidth="1"/>
    <col min="9477" max="9477" width="19" customWidth="1"/>
    <col min="9479" max="9479" width="15" customWidth="1"/>
    <col min="9480" max="9480" width="19.140625" customWidth="1"/>
    <col min="9483" max="9483" width="15.7109375" customWidth="1"/>
    <col min="9484" max="9484" width="22.7109375" customWidth="1"/>
    <col min="9486" max="9486" width="11.85546875" customWidth="1"/>
    <col min="9487" max="9487" width="14.7109375" customWidth="1"/>
    <col min="9488" max="9488" width="16.85546875" customWidth="1"/>
    <col min="9489" max="9489" width="27.7109375" customWidth="1"/>
    <col min="9490" max="9490" width="34.85546875" customWidth="1"/>
    <col min="9491" max="9491" width="11.85546875" customWidth="1"/>
    <col min="9492" max="9492" width="29.42578125" customWidth="1"/>
    <col min="9493" max="9493" width="13.85546875" customWidth="1"/>
    <col min="9496" max="9496" width="26" customWidth="1"/>
    <col min="9497" max="9497" width="17.7109375" customWidth="1"/>
    <col min="9498" max="9498" width="18.5703125" customWidth="1"/>
    <col min="9500" max="9500" width="26.85546875" customWidth="1"/>
    <col min="9501" max="9501" width="15.85546875" customWidth="1"/>
    <col min="9502" max="9502" width="15.140625" customWidth="1"/>
    <col min="9504" max="9504" width="23.140625" customWidth="1"/>
    <col min="9505" max="9505" width="16.7109375" customWidth="1"/>
    <col min="9508" max="9508" width="23.85546875" customWidth="1"/>
    <col min="9509" max="9509" width="21.85546875" customWidth="1"/>
    <col min="9510" max="9510" width="14.28515625" customWidth="1"/>
    <col min="9512" max="9512" width="22.42578125" customWidth="1"/>
    <col min="9513" max="9513" width="19" customWidth="1"/>
    <col min="9516" max="9516" width="25" customWidth="1"/>
    <col min="9517" max="9517" width="15.5703125" customWidth="1"/>
    <col min="9520" max="9520" width="27.85546875" customWidth="1"/>
    <col min="9521" max="9521" width="14.7109375" customWidth="1"/>
    <col min="9524" max="9524" width="27.140625" customWidth="1"/>
    <col min="9525" max="9526" width="12" customWidth="1"/>
    <col min="9528" max="9530" width="12" customWidth="1"/>
    <col min="9532" max="9534" width="12" customWidth="1"/>
    <col min="9536" max="9538" width="12" customWidth="1"/>
    <col min="9540" max="9542" width="12" customWidth="1"/>
    <col min="9544" max="9546" width="12" customWidth="1"/>
    <col min="9548" max="9550" width="12" customWidth="1"/>
    <col min="9552" max="9554" width="12" customWidth="1"/>
    <col min="9556" max="9558" width="12" customWidth="1"/>
    <col min="9559" max="9559" width="17.42578125" customWidth="1"/>
    <col min="9560" max="9560" width="19.7109375" customWidth="1"/>
    <col min="9733" max="9733" width="19" customWidth="1"/>
    <col min="9735" max="9735" width="15" customWidth="1"/>
    <col min="9736" max="9736" width="19.140625" customWidth="1"/>
    <col min="9739" max="9739" width="15.7109375" customWidth="1"/>
    <col min="9740" max="9740" width="22.7109375" customWidth="1"/>
    <col min="9742" max="9742" width="11.85546875" customWidth="1"/>
    <col min="9743" max="9743" width="14.7109375" customWidth="1"/>
    <col min="9744" max="9744" width="16.85546875" customWidth="1"/>
    <col min="9745" max="9745" width="27.7109375" customWidth="1"/>
    <col min="9746" max="9746" width="34.85546875" customWidth="1"/>
    <col min="9747" max="9747" width="11.85546875" customWidth="1"/>
    <col min="9748" max="9748" width="29.42578125" customWidth="1"/>
    <col min="9749" max="9749" width="13.85546875" customWidth="1"/>
    <col min="9752" max="9752" width="26" customWidth="1"/>
    <col min="9753" max="9753" width="17.7109375" customWidth="1"/>
    <col min="9754" max="9754" width="18.5703125" customWidth="1"/>
    <col min="9756" max="9756" width="26.85546875" customWidth="1"/>
    <col min="9757" max="9757" width="15.85546875" customWidth="1"/>
    <col min="9758" max="9758" width="15.140625" customWidth="1"/>
    <col min="9760" max="9760" width="23.140625" customWidth="1"/>
    <col min="9761" max="9761" width="16.7109375" customWidth="1"/>
    <col min="9764" max="9764" width="23.85546875" customWidth="1"/>
    <col min="9765" max="9765" width="21.85546875" customWidth="1"/>
    <col min="9766" max="9766" width="14.28515625" customWidth="1"/>
    <col min="9768" max="9768" width="22.42578125" customWidth="1"/>
    <col min="9769" max="9769" width="19" customWidth="1"/>
    <col min="9772" max="9772" width="25" customWidth="1"/>
    <col min="9773" max="9773" width="15.5703125" customWidth="1"/>
    <col min="9776" max="9776" width="27.85546875" customWidth="1"/>
    <col min="9777" max="9777" width="14.7109375" customWidth="1"/>
    <col min="9780" max="9780" width="27.140625" customWidth="1"/>
    <col min="9781" max="9782" width="12" customWidth="1"/>
    <col min="9784" max="9786" width="12" customWidth="1"/>
    <col min="9788" max="9790" width="12" customWidth="1"/>
    <col min="9792" max="9794" width="12" customWidth="1"/>
    <col min="9796" max="9798" width="12" customWidth="1"/>
    <col min="9800" max="9802" width="12" customWidth="1"/>
    <col min="9804" max="9806" width="12" customWidth="1"/>
    <col min="9808" max="9810" width="12" customWidth="1"/>
    <col min="9812" max="9814" width="12" customWidth="1"/>
    <col min="9815" max="9815" width="17.42578125" customWidth="1"/>
    <col min="9816" max="9816" width="19.7109375" customWidth="1"/>
    <col min="9989" max="9989" width="19" customWidth="1"/>
    <col min="9991" max="9991" width="15" customWidth="1"/>
    <col min="9992" max="9992" width="19.140625" customWidth="1"/>
    <col min="9995" max="9995" width="15.7109375" customWidth="1"/>
    <col min="9996" max="9996" width="22.7109375" customWidth="1"/>
    <col min="9998" max="9998" width="11.85546875" customWidth="1"/>
    <col min="9999" max="9999" width="14.7109375" customWidth="1"/>
    <col min="10000" max="10000" width="16.85546875" customWidth="1"/>
    <col min="10001" max="10001" width="27.7109375" customWidth="1"/>
    <col min="10002" max="10002" width="34.85546875" customWidth="1"/>
    <col min="10003" max="10003" width="11.85546875" customWidth="1"/>
    <col min="10004" max="10004" width="29.42578125" customWidth="1"/>
    <col min="10005" max="10005" width="13.85546875" customWidth="1"/>
    <col min="10008" max="10008" width="26" customWidth="1"/>
    <col min="10009" max="10009" width="17.7109375" customWidth="1"/>
    <col min="10010" max="10010" width="18.5703125" customWidth="1"/>
    <col min="10012" max="10012" width="26.85546875" customWidth="1"/>
    <col min="10013" max="10013" width="15.85546875" customWidth="1"/>
    <col min="10014" max="10014" width="15.140625" customWidth="1"/>
    <col min="10016" max="10016" width="23.140625" customWidth="1"/>
    <col min="10017" max="10017" width="16.7109375" customWidth="1"/>
    <col min="10020" max="10020" width="23.85546875" customWidth="1"/>
    <col min="10021" max="10021" width="21.85546875" customWidth="1"/>
    <col min="10022" max="10022" width="14.28515625" customWidth="1"/>
    <col min="10024" max="10024" width="22.42578125" customWidth="1"/>
    <col min="10025" max="10025" width="19" customWidth="1"/>
    <col min="10028" max="10028" width="25" customWidth="1"/>
    <col min="10029" max="10029" width="15.5703125" customWidth="1"/>
    <col min="10032" max="10032" width="27.85546875" customWidth="1"/>
    <col min="10033" max="10033" width="14.7109375" customWidth="1"/>
    <col min="10036" max="10036" width="27.140625" customWidth="1"/>
    <col min="10037" max="10038" width="12" customWidth="1"/>
    <col min="10040" max="10042" width="12" customWidth="1"/>
    <col min="10044" max="10046" width="12" customWidth="1"/>
    <col min="10048" max="10050" width="12" customWidth="1"/>
    <col min="10052" max="10054" width="12" customWidth="1"/>
    <col min="10056" max="10058" width="12" customWidth="1"/>
    <col min="10060" max="10062" width="12" customWidth="1"/>
    <col min="10064" max="10066" width="12" customWidth="1"/>
    <col min="10068" max="10070" width="12" customWidth="1"/>
    <col min="10071" max="10071" width="17.42578125" customWidth="1"/>
    <col min="10072" max="10072" width="19.7109375" customWidth="1"/>
    <col min="10245" max="10245" width="19" customWidth="1"/>
    <col min="10247" max="10247" width="15" customWidth="1"/>
    <col min="10248" max="10248" width="19.140625" customWidth="1"/>
    <col min="10251" max="10251" width="15.7109375" customWidth="1"/>
    <col min="10252" max="10252" width="22.7109375" customWidth="1"/>
    <col min="10254" max="10254" width="11.85546875" customWidth="1"/>
    <col min="10255" max="10255" width="14.7109375" customWidth="1"/>
    <col min="10256" max="10256" width="16.85546875" customWidth="1"/>
    <col min="10257" max="10257" width="27.7109375" customWidth="1"/>
    <col min="10258" max="10258" width="34.85546875" customWidth="1"/>
    <col min="10259" max="10259" width="11.85546875" customWidth="1"/>
    <col min="10260" max="10260" width="29.42578125" customWidth="1"/>
    <col min="10261" max="10261" width="13.85546875" customWidth="1"/>
    <col min="10264" max="10264" width="26" customWidth="1"/>
    <col min="10265" max="10265" width="17.7109375" customWidth="1"/>
    <col min="10266" max="10266" width="18.5703125" customWidth="1"/>
    <col min="10268" max="10268" width="26.85546875" customWidth="1"/>
    <col min="10269" max="10269" width="15.85546875" customWidth="1"/>
    <col min="10270" max="10270" width="15.140625" customWidth="1"/>
    <col min="10272" max="10272" width="23.140625" customWidth="1"/>
    <col min="10273" max="10273" width="16.7109375" customWidth="1"/>
    <col min="10276" max="10276" width="23.85546875" customWidth="1"/>
    <col min="10277" max="10277" width="21.85546875" customWidth="1"/>
    <col min="10278" max="10278" width="14.28515625" customWidth="1"/>
    <col min="10280" max="10280" width="22.42578125" customWidth="1"/>
    <col min="10281" max="10281" width="19" customWidth="1"/>
    <col min="10284" max="10284" width="25" customWidth="1"/>
    <col min="10285" max="10285" width="15.5703125" customWidth="1"/>
    <col min="10288" max="10288" width="27.85546875" customWidth="1"/>
    <col min="10289" max="10289" width="14.7109375" customWidth="1"/>
    <col min="10292" max="10292" width="27.140625" customWidth="1"/>
    <col min="10293" max="10294" width="12" customWidth="1"/>
    <col min="10296" max="10298" width="12" customWidth="1"/>
    <col min="10300" max="10302" width="12" customWidth="1"/>
    <col min="10304" max="10306" width="12" customWidth="1"/>
    <col min="10308" max="10310" width="12" customWidth="1"/>
    <col min="10312" max="10314" width="12" customWidth="1"/>
    <col min="10316" max="10318" width="12" customWidth="1"/>
    <col min="10320" max="10322" width="12" customWidth="1"/>
    <col min="10324" max="10326" width="12" customWidth="1"/>
    <col min="10327" max="10327" width="17.42578125" customWidth="1"/>
    <col min="10328" max="10328" width="19.7109375" customWidth="1"/>
    <col min="10501" max="10501" width="19" customWidth="1"/>
    <col min="10503" max="10503" width="15" customWidth="1"/>
    <col min="10504" max="10504" width="19.140625" customWidth="1"/>
    <col min="10507" max="10507" width="15.7109375" customWidth="1"/>
    <col min="10508" max="10508" width="22.7109375" customWidth="1"/>
    <col min="10510" max="10510" width="11.85546875" customWidth="1"/>
    <col min="10511" max="10511" width="14.7109375" customWidth="1"/>
    <col min="10512" max="10512" width="16.85546875" customWidth="1"/>
    <col min="10513" max="10513" width="27.7109375" customWidth="1"/>
    <col min="10514" max="10514" width="34.85546875" customWidth="1"/>
    <col min="10515" max="10515" width="11.85546875" customWidth="1"/>
    <col min="10516" max="10516" width="29.42578125" customWidth="1"/>
    <col min="10517" max="10517" width="13.85546875" customWidth="1"/>
    <col min="10520" max="10520" width="26" customWidth="1"/>
    <col min="10521" max="10521" width="17.7109375" customWidth="1"/>
    <col min="10522" max="10522" width="18.5703125" customWidth="1"/>
    <col min="10524" max="10524" width="26.85546875" customWidth="1"/>
    <col min="10525" max="10525" width="15.85546875" customWidth="1"/>
    <col min="10526" max="10526" width="15.140625" customWidth="1"/>
    <col min="10528" max="10528" width="23.140625" customWidth="1"/>
    <col min="10529" max="10529" width="16.7109375" customWidth="1"/>
    <col min="10532" max="10532" width="23.85546875" customWidth="1"/>
    <col min="10533" max="10533" width="21.85546875" customWidth="1"/>
    <col min="10534" max="10534" width="14.28515625" customWidth="1"/>
    <col min="10536" max="10536" width="22.42578125" customWidth="1"/>
    <col min="10537" max="10537" width="19" customWidth="1"/>
    <col min="10540" max="10540" width="25" customWidth="1"/>
    <col min="10541" max="10541" width="15.5703125" customWidth="1"/>
    <col min="10544" max="10544" width="27.85546875" customWidth="1"/>
    <col min="10545" max="10545" width="14.7109375" customWidth="1"/>
    <col min="10548" max="10548" width="27.140625" customWidth="1"/>
    <col min="10549" max="10550" width="12" customWidth="1"/>
    <col min="10552" max="10554" width="12" customWidth="1"/>
    <col min="10556" max="10558" width="12" customWidth="1"/>
    <col min="10560" max="10562" width="12" customWidth="1"/>
    <col min="10564" max="10566" width="12" customWidth="1"/>
    <col min="10568" max="10570" width="12" customWidth="1"/>
    <col min="10572" max="10574" width="12" customWidth="1"/>
    <col min="10576" max="10578" width="12" customWidth="1"/>
    <col min="10580" max="10582" width="12" customWidth="1"/>
    <col min="10583" max="10583" width="17.42578125" customWidth="1"/>
    <col min="10584" max="10584" width="19.7109375" customWidth="1"/>
    <col min="10757" max="10757" width="19" customWidth="1"/>
    <col min="10759" max="10759" width="15" customWidth="1"/>
    <col min="10760" max="10760" width="19.140625" customWidth="1"/>
    <col min="10763" max="10763" width="15.7109375" customWidth="1"/>
    <col min="10764" max="10764" width="22.7109375" customWidth="1"/>
    <col min="10766" max="10766" width="11.85546875" customWidth="1"/>
    <col min="10767" max="10767" width="14.7109375" customWidth="1"/>
    <col min="10768" max="10768" width="16.85546875" customWidth="1"/>
    <col min="10769" max="10769" width="27.7109375" customWidth="1"/>
    <col min="10770" max="10770" width="34.85546875" customWidth="1"/>
    <col min="10771" max="10771" width="11.85546875" customWidth="1"/>
    <col min="10772" max="10772" width="29.42578125" customWidth="1"/>
    <col min="10773" max="10773" width="13.85546875" customWidth="1"/>
    <col min="10776" max="10776" width="26" customWidth="1"/>
    <col min="10777" max="10777" width="17.7109375" customWidth="1"/>
    <col min="10778" max="10778" width="18.5703125" customWidth="1"/>
    <col min="10780" max="10780" width="26.85546875" customWidth="1"/>
    <col min="10781" max="10781" width="15.85546875" customWidth="1"/>
    <col min="10782" max="10782" width="15.140625" customWidth="1"/>
    <col min="10784" max="10784" width="23.140625" customWidth="1"/>
    <col min="10785" max="10785" width="16.7109375" customWidth="1"/>
    <col min="10788" max="10788" width="23.85546875" customWidth="1"/>
    <col min="10789" max="10789" width="21.85546875" customWidth="1"/>
    <col min="10790" max="10790" width="14.28515625" customWidth="1"/>
    <col min="10792" max="10792" width="22.42578125" customWidth="1"/>
    <col min="10793" max="10793" width="19" customWidth="1"/>
    <col min="10796" max="10796" width="25" customWidth="1"/>
    <col min="10797" max="10797" width="15.5703125" customWidth="1"/>
    <col min="10800" max="10800" width="27.85546875" customWidth="1"/>
    <col min="10801" max="10801" width="14.7109375" customWidth="1"/>
    <col min="10804" max="10804" width="27.140625" customWidth="1"/>
    <col min="10805" max="10806" width="12" customWidth="1"/>
    <col min="10808" max="10810" width="12" customWidth="1"/>
    <col min="10812" max="10814" width="12" customWidth="1"/>
    <col min="10816" max="10818" width="12" customWidth="1"/>
    <col min="10820" max="10822" width="12" customWidth="1"/>
    <col min="10824" max="10826" width="12" customWidth="1"/>
    <col min="10828" max="10830" width="12" customWidth="1"/>
    <col min="10832" max="10834" width="12" customWidth="1"/>
    <col min="10836" max="10838" width="12" customWidth="1"/>
    <col min="10839" max="10839" width="17.42578125" customWidth="1"/>
    <col min="10840" max="10840" width="19.7109375" customWidth="1"/>
    <col min="11013" max="11013" width="19" customWidth="1"/>
    <col min="11015" max="11015" width="15" customWidth="1"/>
    <col min="11016" max="11016" width="19.140625" customWidth="1"/>
    <col min="11019" max="11019" width="15.7109375" customWidth="1"/>
    <col min="11020" max="11020" width="22.7109375" customWidth="1"/>
    <col min="11022" max="11022" width="11.85546875" customWidth="1"/>
    <col min="11023" max="11023" width="14.7109375" customWidth="1"/>
    <col min="11024" max="11024" width="16.85546875" customWidth="1"/>
    <col min="11025" max="11025" width="27.7109375" customWidth="1"/>
    <col min="11026" max="11026" width="34.85546875" customWidth="1"/>
    <col min="11027" max="11027" width="11.85546875" customWidth="1"/>
    <col min="11028" max="11028" width="29.42578125" customWidth="1"/>
    <col min="11029" max="11029" width="13.85546875" customWidth="1"/>
    <col min="11032" max="11032" width="26" customWidth="1"/>
    <col min="11033" max="11033" width="17.7109375" customWidth="1"/>
    <col min="11034" max="11034" width="18.5703125" customWidth="1"/>
    <col min="11036" max="11036" width="26.85546875" customWidth="1"/>
    <col min="11037" max="11037" width="15.85546875" customWidth="1"/>
    <col min="11038" max="11038" width="15.140625" customWidth="1"/>
    <col min="11040" max="11040" width="23.140625" customWidth="1"/>
    <col min="11041" max="11041" width="16.7109375" customWidth="1"/>
    <col min="11044" max="11044" width="23.85546875" customWidth="1"/>
    <col min="11045" max="11045" width="21.85546875" customWidth="1"/>
    <col min="11046" max="11046" width="14.28515625" customWidth="1"/>
    <col min="11048" max="11048" width="22.42578125" customWidth="1"/>
    <col min="11049" max="11049" width="19" customWidth="1"/>
    <col min="11052" max="11052" width="25" customWidth="1"/>
    <col min="11053" max="11053" width="15.5703125" customWidth="1"/>
    <col min="11056" max="11056" width="27.85546875" customWidth="1"/>
    <col min="11057" max="11057" width="14.7109375" customWidth="1"/>
    <col min="11060" max="11060" width="27.140625" customWidth="1"/>
    <col min="11061" max="11062" width="12" customWidth="1"/>
    <col min="11064" max="11066" width="12" customWidth="1"/>
    <col min="11068" max="11070" width="12" customWidth="1"/>
    <col min="11072" max="11074" width="12" customWidth="1"/>
    <col min="11076" max="11078" width="12" customWidth="1"/>
    <col min="11080" max="11082" width="12" customWidth="1"/>
    <col min="11084" max="11086" width="12" customWidth="1"/>
    <col min="11088" max="11090" width="12" customWidth="1"/>
    <col min="11092" max="11094" width="12" customWidth="1"/>
    <col min="11095" max="11095" width="17.42578125" customWidth="1"/>
    <col min="11096" max="11096" width="19.7109375" customWidth="1"/>
    <col min="11269" max="11269" width="19" customWidth="1"/>
    <col min="11271" max="11271" width="15" customWidth="1"/>
    <col min="11272" max="11272" width="19.140625" customWidth="1"/>
    <col min="11275" max="11275" width="15.7109375" customWidth="1"/>
    <col min="11276" max="11276" width="22.7109375" customWidth="1"/>
    <col min="11278" max="11278" width="11.85546875" customWidth="1"/>
    <col min="11279" max="11279" width="14.7109375" customWidth="1"/>
    <col min="11280" max="11280" width="16.85546875" customWidth="1"/>
    <col min="11281" max="11281" width="27.7109375" customWidth="1"/>
    <col min="11282" max="11282" width="34.85546875" customWidth="1"/>
    <col min="11283" max="11283" width="11.85546875" customWidth="1"/>
    <col min="11284" max="11284" width="29.42578125" customWidth="1"/>
    <col min="11285" max="11285" width="13.85546875" customWidth="1"/>
    <col min="11288" max="11288" width="26" customWidth="1"/>
    <col min="11289" max="11289" width="17.7109375" customWidth="1"/>
    <col min="11290" max="11290" width="18.5703125" customWidth="1"/>
    <col min="11292" max="11292" width="26.85546875" customWidth="1"/>
    <col min="11293" max="11293" width="15.85546875" customWidth="1"/>
    <col min="11294" max="11294" width="15.140625" customWidth="1"/>
    <col min="11296" max="11296" width="23.140625" customWidth="1"/>
    <col min="11297" max="11297" width="16.7109375" customWidth="1"/>
    <col min="11300" max="11300" width="23.85546875" customWidth="1"/>
    <col min="11301" max="11301" width="21.85546875" customWidth="1"/>
    <col min="11302" max="11302" width="14.28515625" customWidth="1"/>
    <col min="11304" max="11304" width="22.42578125" customWidth="1"/>
    <col min="11305" max="11305" width="19" customWidth="1"/>
    <col min="11308" max="11308" width="25" customWidth="1"/>
    <col min="11309" max="11309" width="15.5703125" customWidth="1"/>
    <col min="11312" max="11312" width="27.85546875" customWidth="1"/>
    <col min="11313" max="11313" width="14.7109375" customWidth="1"/>
    <col min="11316" max="11316" width="27.140625" customWidth="1"/>
    <col min="11317" max="11318" width="12" customWidth="1"/>
    <col min="11320" max="11322" width="12" customWidth="1"/>
    <col min="11324" max="11326" width="12" customWidth="1"/>
    <col min="11328" max="11330" width="12" customWidth="1"/>
    <col min="11332" max="11334" width="12" customWidth="1"/>
    <col min="11336" max="11338" width="12" customWidth="1"/>
    <col min="11340" max="11342" width="12" customWidth="1"/>
    <col min="11344" max="11346" width="12" customWidth="1"/>
    <col min="11348" max="11350" width="12" customWidth="1"/>
    <col min="11351" max="11351" width="17.42578125" customWidth="1"/>
    <col min="11352" max="11352" width="19.7109375" customWidth="1"/>
    <col min="11525" max="11525" width="19" customWidth="1"/>
    <col min="11527" max="11527" width="15" customWidth="1"/>
    <col min="11528" max="11528" width="19.140625" customWidth="1"/>
    <col min="11531" max="11531" width="15.7109375" customWidth="1"/>
    <col min="11532" max="11532" width="22.7109375" customWidth="1"/>
    <col min="11534" max="11534" width="11.85546875" customWidth="1"/>
    <col min="11535" max="11535" width="14.7109375" customWidth="1"/>
    <col min="11536" max="11536" width="16.85546875" customWidth="1"/>
    <col min="11537" max="11537" width="27.7109375" customWidth="1"/>
    <col min="11538" max="11538" width="34.85546875" customWidth="1"/>
    <col min="11539" max="11539" width="11.85546875" customWidth="1"/>
    <col min="11540" max="11540" width="29.42578125" customWidth="1"/>
    <col min="11541" max="11541" width="13.85546875" customWidth="1"/>
    <col min="11544" max="11544" width="26" customWidth="1"/>
    <col min="11545" max="11545" width="17.7109375" customWidth="1"/>
    <col min="11546" max="11546" width="18.5703125" customWidth="1"/>
    <col min="11548" max="11548" width="26.85546875" customWidth="1"/>
    <col min="11549" max="11549" width="15.85546875" customWidth="1"/>
    <col min="11550" max="11550" width="15.140625" customWidth="1"/>
    <col min="11552" max="11552" width="23.140625" customWidth="1"/>
    <col min="11553" max="11553" width="16.7109375" customWidth="1"/>
    <col min="11556" max="11556" width="23.85546875" customWidth="1"/>
    <col min="11557" max="11557" width="21.85546875" customWidth="1"/>
    <col min="11558" max="11558" width="14.28515625" customWidth="1"/>
    <col min="11560" max="11560" width="22.42578125" customWidth="1"/>
    <col min="11561" max="11561" width="19" customWidth="1"/>
    <col min="11564" max="11564" width="25" customWidth="1"/>
    <col min="11565" max="11565" width="15.5703125" customWidth="1"/>
    <col min="11568" max="11568" width="27.85546875" customWidth="1"/>
    <col min="11569" max="11569" width="14.7109375" customWidth="1"/>
    <col min="11572" max="11572" width="27.140625" customWidth="1"/>
    <col min="11573" max="11574" width="12" customWidth="1"/>
    <col min="11576" max="11578" width="12" customWidth="1"/>
    <col min="11580" max="11582" width="12" customWidth="1"/>
    <col min="11584" max="11586" width="12" customWidth="1"/>
    <col min="11588" max="11590" width="12" customWidth="1"/>
    <col min="11592" max="11594" width="12" customWidth="1"/>
    <col min="11596" max="11598" width="12" customWidth="1"/>
    <col min="11600" max="11602" width="12" customWidth="1"/>
    <col min="11604" max="11606" width="12" customWidth="1"/>
    <col min="11607" max="11607" width="17.42578125" customWidth="1"/>
    <col min="11608" max="11608" width="19.7109375" customWidth="1"/>
    <col min="11781" max="11781" width="19" customWidth="1"/>
    <col min="11783" max="11783" width="15" customWidth="1"/>
    <col min="11784" max="11784" width="19.140625" customWidth="1"/>
    <col min="11787" max="11787" width="15.7109375" customWidth="1"/>
    <col min="11788" max="11788" width="22.7109375" customWidth="1"/>
    <col min="11790" max="11790" width="11.85546875" customWidth="1"/>
    <col min="11791" max="11791" width="14.7109375" customWidth="1"/>
    <col min="11792" max="11792" width="16.85546875" customWidth="1"/>
    <col min="11793" max="11793" width="27.7109375" customWidth="1"/>
    <col min="11794" max="11794" width="34.85546875" customWidth="1"/>
    <col min="11795" max="11795" width="11.85546875" customWidth="1"/>
    <col min="11796" max="11796" width="29.42578125" customWidth="1"/>
    <col min="11797" max="11797" width="13.85546875" customWidth="1"/>
    <col min="11800" max="11800" width="26" customWidth="1"/>
    <col min="11801" max="11801" width="17.7109375" customWidth="1"/>
    <col min="11802" max="11802" width="18.5703125" customWidth="1"/>
    <col min="11804" max="11804" width="26.85546875" customWidth="1"/>
    <col min="11805" max="11805" width="15.85546875" customWidth="1"/>
    <col min="11806" max="11806" width="15.140625" customWidth="1"/>
    <col min="11808" max="11808" width="23.140625" customWidth="1"/>
    <col min="11809" max="11809" width="16.7109375" customWidth="1"/>
    <col min="11812" max="11812" width="23.85546875" customWidth="1"/>
    <col min="11813" max="11813" width="21.85546875" customWidth="1"/>
    <col min="11814" max="11814" width="14.28515625" customWidth="1"/>
    <col min="11816" max="11816" width="22.42578125" customWidth="1"/>
    <col min="11817" max="11817" width="19" customWidth="1"/>
    <col min="11820" max="11820" width="25" customWidth="1"/>
    <col min="11821" max="11821" width="15.5703125" customWidth="1"/>
    <col min="11824" max="11824" width="27.85546875" customWidth="1"/>
    <col min="11825" max="11825" width="14.7109375" customWidth="1"/>
    <col min="11828" max="11828" width="27.140625" customWidth="1"/>
    <col min="11829" max="11830" width="12" customWidth="1"/>
    <col min="11832" max="11834" width="12" customWidth="1"/>
    <col min="11836" max="11838" width="12" customWidth="1"/>
    <col min="11840" max="11842" width="12" customWidth="1"/>
    <col min="11844" max="11846" width="12" customWidth="1"/>
    <col min="11848" max="11850" width="12" customWidth="1"/>
    <col min="11852" max="11854" width="12" customWidth="1"/>
    <col min="11856" max="11858" width="12" customWidth="1"/>
    <col min="11860" max="11862" width="12" customWidth="1"/>
    <col min="11863" max="11863" width="17.42578125" customWidth="1"/>
    <col min="11864" max="11864" width="19.7109375" customWidth="1"/>
    <col min="12037" max="12037" width="19" customWidth="1"/>
    <col min="12039" max="12039" width="15" customWidth="1"/>
    <col min="12040" max="12040" width="19.140625" customWidth="1"/>
    <col min="12043" max="12043" width="15.7109375" customWidth="1"/>
    <col min="12044" max="12044" width="22.7109375" customWidth="1"/>
    <col min="12046" max="12046" width="11.85546875" customWidth="1"/>
    <col min="12047" max="12047" width="14.7109375" customWidth="1"/>
    <col min="12048" max="12048" width="16.85546875" customWidth="1"/>
    <col min="12049" max="12049" width="27.7109375" customWidth="1"/>
    <col min="12050" max="12050" width="34.85546875" customWidth="1"/>
    <col min="12051" max="12051" width="11.85546875" customWidth="1"/>
    <col min="12052" max="12052" width="29.42578125" customWidth="1"/>
    <col min="12053" max="12053" width="13.85546875" customWidth="1"/>
    <col min="12056" max="12056" width="26" customWidth="1"/>
    <col min="12057" max="12057" width="17.7109375" customWidth="1"/>
    <col min="12058" max="12058" width="18.5703125" customWidth="1"/>
    <col min="12060" max="12060" width="26.85546875" customWidth="1"/>
    <col min="12061" max="12061" width="15.85546875" customWidth="1"/>
    <col min="12062" max="12062" width="15.140625" customWidth="1"/>
    <col min="12064" max="12064" width="23.140625" customWidth="1"/>
    <col min="12065" max="12065" width="16.7109375" customWidth="1"/>
    <col min="12068" max="12068" width="23.85546875" customWidth="1"/>
    <col min="12069" max="12069" width="21.85546875" customWidth="1"/>
    <col min="12070" max="12070" width="14.28515625" customWidth="1"/>
    <col min="12072" max="12072" width="22.42578125" customWidth="1"/>
    <col min="12073" max="12073" width="19" customWidth="1"/>
    <col min="12076" max="12076" width="25" customWidth="1"/>
    <col min="12077" max="12077" width="15.5703125" customWidth="1"/>
    <col min="12080" max="12080" width="27.85546875" customWidth="1"/>
    <col min="12081" max="12081" width="14.7109375" customWidth="1"/>
    <col min="12084" max="12084" width="27.140625" customWidth="1"/>
    <col min="12085" max="12086" width="12" customWidth="1"/>
    <col min="12088" max="12090" width="12" customWidth="1"/>
    <col min="12092" max="12094" width="12" customWidth="1"/>
    <col min="12096" max="12098" width="12" customWidth="1"/>
    <col min="12100" max="12102" width="12" customWidth="1"/>
    <col min="12104" max="12106" width="12" customWidth="1"/>
    <col min="12108" max="12110" width="12" customWidth="1"/>
    <col min="12112" max="12114" width="12" customWidth="1"/>
    <col min="12116" max="12118" width="12" customWidth="1"/>
    <col min="12119" max="12119" width="17.42578125" customWidth="1"/>
    <col min="12120" max="12120" width="19.7109375" customWidth="1"/>
    <col min="12293" max="12293" width="19" customWidth="1"/>
    <col min="12295" max="12295" width="15" customWidth="1"/>
    <col min="12296" max="12296" width="19.140625" customWidth="1"/>
    <col min="12299" max="12299" width="15.7109375" customWidth="1"/>
    <col min="12300" max="12300" width="22.7109375" customWidth="1"/>
    <col min="12302" max="12302" width="11.85546875" customWidth="1"/>
    <col min="12303" max="12303" width="14.7109375" customWidth="1"/>
    <col min="12304" max="12304" width="16.85546875" customWidth="1"/>
    <col min="12305" max="12305" width="27.7109375" customWidth="1"/>
    <col min="12306" max="12306" width="34.85546875" customWidth="1"/>
    <col min="12307" max="12307" width="11.85546875" customWidth="1"/>
    <col min="12308" max="12308" width="29.42578125" customWidth="1"/>
    <col min="12309" max="12309" width="13.85546875" customWidth="1"/>
    <col min="12312" max="12312" width="26" customWidth="1"/>
    <col min="12313" max="12313" width="17.7109375" customWidth="1"/>
    <col min="12314" max="12314" width="18.5703125" customWidth="1"/>
    <col min="12316" max="12316" width="26.85546875" customWidth="1"/>
    <col min="12317" max="12317" width="15.85546875" customWidth="1"/>
    <col min="12318" max="12318" width="15.140625" customWidth="1"/>
    <col min="12320" max="12320" width="23.140625" customWidth="1"/>
    <col min="12321" max="12321" width="16.7109375" customWidth="1"/>
    <col min="12324" max="12324" width="23.85546875" customWidth="1"/>
    <col min="12325" max="12325" width="21.85546875" customWidth="1"/>
    <col min="12326" max="12326" width="14.28515625" customWidth="1"/>
    <col min="12328" max="12328" width="22.42578125" customWidth="1"/>
    <col min="12329" max="12329" width="19" customWidth="1"/>
    <col min="12332" max="12332" width="25" customWidth="1"/>
    <col min="12333" max="12333" width="15.5703125" customWidth="1"/>
    <col min="12336" max="12336" width="27.85546875" customWidth="1"/>
    <col min="12337" max="12337" width="14.7109375" customWidth="1"/>
    <col min="12340" max="12340" width="27.140625" customWidth="1"/>
    <col min="12341" max="12342" width="12" customWidth="1"/>
    <col min="12344" max="12346" width="12" customWidth="1"/>
    <col min="12348" max="12350" width="12" customWidth="1"/>
    <col min="12352" max="12354" width="12" customWidth="1"/>
    <col min="12356" max="12358" width="12" customWidth="1"/>
    <col min="12360" max="12362" width="12" customWidth="1"/>
    <col min="12364" max="12366" width="12" customWidth="1"/>
    <col min="12368" max="12370" width="12" customWidth="1"/>
    <col min="12372" max="12374" width="12" customWidth="1"/>
    <col min="12375" max="12375" width="17.42578125" customWidth="1"/>
    <col min="12376" max="12376" width="19.7109375" customWidth="1"/>
    <col min="12549" max="12549" width="19" customWidth="1"/>
    <col min="12551" max="12551" width="15" customWidth="1"/>
    <col min="12552" max="12552" width="19.140625" customWidth="1"/>
    <col min="12555" max="12555" width="15.7109375" customWidth="1"/>
    <col min="12556" max="12556" width="22.7109375" customWidth="1"/>
    <col min="12558" max="12558" width="11.85546875" customWidth="1"/>
    <col min="12559" max="12559" width="14.7109375" customWidth="1"/>
    <col min="12560" max="12560" width="16.85546875" customWidth="1"/>
    <col min="12561" max="12561" width="27.7109375" customWidth="1"/>
    <col min="12562" max="12562" width="34.85546875" customWidth="1"/>
    <col min="12563" max="12563" width="11.85546875" customWidth="1"/>
    <col min="12564" max="12564" width="29.42578125" customWidth="1"/>
    <col min="12565" max="12565" width="13.85546875" customWidth="1"/>
    <col min="12568" max="12568" width="26" customWidth="1"/>
    <col min="12569" max="12569" width="17.7109375" customWidth="1"/>
    <col min="12570" max="12570" width="18.5703125" customWidth="1"/>
    <col min="12572" max="12572" width="26.85546875" customWidth="1"/>
    <col min="12573" max="12573" width="15.85546875" customWidth="1"/>
    <col min="12574" max="12574" width="15.140625" customWidth="1"/>
    <col min="12576" max="12576" width="23.140625" customWidth="1"/>
    <col min="12577" max="12577" width="16.7109375" customWidth="1"/>
    <col min="12580" max="12580" width="23.85546875" customWidth="1"/>
    <col min="12581" max="12581" width="21.85546875" customWidth="1"/>
    <col min="12582" max="12582" width="14.28515625" customWidth="1"/>
    <col min="12584" max="12584" width="22.42578125" customWidth="1"/>
    <col min="12585" max="12585" width="19" customWidth="1"/>
    <col min="12588" max="12588" width="25" customWidth="1"/>
    <col min="12589" max="12589" width="15.5703125" customWidth="1"/>
    <col min="12592" max="12592" width="27.85546875" customWidth="1"/>
    <col min="12593" max="12593" width="14.7109375" customWidth="1"/>
    <col min="12596" max="12596" width="27.140625" customWidth="1"/>
    <col min="12597" max="12598" width="12" customWidth="1"/>
    <col min="12600" max="12602" width="12" customWidth="1"/>
    <col min="12604" max="12606" width="12" customWidth="1"/>
    <col min="12608" max="12610" width="12" customWidth="1"/>
    <col min="12612" max="12614" width="12" customWidth="1"/>
    <col min="12616" max="12618" width="12" customWidth="1"/>
    <col min="12620" max="12622" width="12" customWidth="1"/>
    <col min="12624" max="12626" width="12" customWidth="1"/>
    <col min="12628" max="12630" width="12" customWidth="1"/>
    <col min="12631" max="12631" width="17.42578125" customWidth="1"/>
    <col min="12632" max="12632" width="19.7109375" customWidth="1"/>
    <col min="12805" max="12805" width="19" customWidth="1"/>
    <col min="12807" max="12807" width="15" customWidth="1"/>
    <col min="12808" max="12808" width="19.140625" customWidth="1"/>
    <col min="12811" max="12811" width="15.7109375" customWidth="1"/>
    <col min="12812" max="12812" width="22.7109375" customWidth="1"/>
    <col min="12814" max="12814" width="11.85546875" customWidth="1"/>
    <col min="12815" max="12815" width="14.7109375" customWidth="1"/>
    <col min="12816" max="12816" width="16.85546875" customWidth="1"/>
    <col min="12817" max="12817" width="27.7109375" customWidth="1"/>
    <col min="12818" max="12818" width="34.85546875" customWidth="1"/>
    <col min="12819" max="12819" width="11.85546875" customWidth="1"/>
    <col min="12820" max="12820" width="29.42578125" customWidth="1"/>
    <col min="12821" max="12821" width="13.85546875" customWidth="1"/>
    <col min="12824" max="12824" width="26" customWidth="1"/>
    <col min="12825" max="12825" width="17.7109375" customWidth="1"/>
    <col min="12826" max="12826" width="18.5703125" customWidth="1"/>
    <col min="12828" max="12828" width="26.85546875" customWidth="1"/>
    <col min="12829" max="12829" width="15.85546875" customWidth="1"/>
    <col min="12830" max="12830" width="15.140625" customWidth="1"/>
    <col min="12832" max="12832" width="23.140625" customWidth="1"/>
    <col min="12833" max="12833" width="16.7109375" customWidth="1"/>
    <col min="12836" max="12836" width="23.85546875" customWidth="1"/>
    <col min="12837" max="12837" width="21.85546875" customWidth="1"/>
    <col min="12838" max="12838" width="14.28515625" customWidth="1"/>
    <col min="12840" max="12840" width="22.42578125" customWidth="1"/>
    <col min="12841" max="12841" width="19" customWidth="1"/>
    <col min="12844" max="12844" width="25" customWidth="1"/>
    <col min="12845" max="12845" width="15.5703125" customWidth="1"/>
    <col min="12848" max="12848" width="27.85546875" customWidth="1"/>
    <col min="12849" max="12849" width="14.7109375" customWidth="1"/>
    <col min="12852" max="12852" width="27.140625" customWidth="1"/>
    <col min="12853" max="12854" width="12" customWidth="1"/>
    <col min="12856" max="12858" width="12" customWidth="1"/>
    <col min="12860" max="12862" width="12" customWidth="1"/>
    <col min="12864" max="12866" width="12" customWidth="1"/>
    <col min="12868" max="12870" width="12" customWidth="1"/>
    <col min="12872" max="12874" width="12" customWidth="1"/>
    <col min="12876" max="12878" width="12" customWidth="1"/>
    <col min="12880" max="12882" width="12" customWidth="1"/>
    <col min="12884" max="12886" width="12" customWidth="1"/>
    <col min="12887" max="12887" width="17.42578125" customWidth="1"/>
    <col min="12888" max="12888" width="19.7109375" customWidth="1"/>
    <col min="13061" max="13061" width="19" customWidth="1"/>
    <col min="13063" max="13063" width="15" customWidth="1"/>
    <col min="13064" max="13064" width="19.140625" customWidth="1"/>
    <col min="13067" max="13067" width="15.7109375" customWidth="1"/>
    <col min="13068" max="13068" width="22.7109375" customWidth="1"/>
    <col min="13070" max="13070" width="11.85546875" customWidth="1"/>
    <col min="13071" max="13071" width="14.7109375" customWidth="1"/>
    <col min="13072" max="13072" width="16.85546875" customWidth="1"/>
    <col min="13073" max="13073" width="27.7109375" customWidth="1"/>
    <col min="13074" max="13074" width="34.85546875" customWidth="1"/>
    <col min="13075" max="13075" width="11.85546875" customWidth="1"/>
    <col min="13076" max="13076" width="29.42578125" customWidth="1"/>
    <col min="13077" max="13077" width="13.85546875" customWidth="1"/>
    <col min="13080" max="13080" width="26" customWidth="1"/>
    <col min="13081" max="13081" width="17.7109375" customWidth="1"/>
    <col min="13082" max="13082" width="18.5703125" customWidth="1"/>
    <col min="13084" max="13084" width="26.85546875" customWidth="1"/>
    <col min="13085" max="13085" width="15.85546875" customWidth="1"/>
    <col min="13086" max="13086" width="15.140625" customWidth="1"/>
    <col min="13088" max="13088" width="23.140625" customWidth="1"/>
    <col min="13089" max="13089" width="16.7109375" customWidth="1"/>
    <col min="13092" max="13092" width="23.85546875" customWidth="1"/>
    <col min="13093" max="13093" width="21.85546875" customWidth="1"/>
    <col min="13094" max="13094" width="14.28515625" customWidth="1"/>
    <col min="13096" max="13096" width="22.42578125" customWidth="1"/>
    <col min="13097" max="13097" width="19" customWidth="1"/>
    <col min="13100" max="13100" width="25" customWidth="1"/>
    <col min="13101" max="13101" width="15.5703125" customWidth="1"/>
    <col min="13104" max="13104" width="27.85546875" customWidth="1"/>
    <col min="13105" max="13105" width="14.7109375" customWidth="1"/>
    <col min="13108" max="13108" width="27.140625" customWidth="1"/>
    <col min="13109" max="13110" width="12" customWidth="1"/>
    <col min="13112" max="13114" width="12" customWidth="1"/>
    <col min="13116" max="13118" width="12" customWidth="1"/>
    <col min="13120" max="13122" width="12" customWidth="1"/>
    <col min="13124" max="13126" width="12" customWidth="1"/>
    <col min="13128" max="13130" width="12" customWidth="1"/>
    <col min="13132" max="13134" width="12" customWidth="1"/>
    <col min="13136" max="13138" width="12" customWidth="1"/>
    <col min="13140" max="13142" width="12" customWidth="1"/>
    <col min="13143" max="13143" width="17.42578125" customWidth="1"/>
    <col min="13144" max="13144" width="19.7109375" customWidth="1"/>
    <col min="13317" max="13317" width="19" customWidth="1"/>
    <col min="13319" max="13319" width="15" customWidth="1"/>
    <col min="13320" max="13320" width="19.140625" customWidth="1"/>
    <col min="13323" max="13323" width="15.7109375" customWidth="1"/>
    <col min="13324" max="13324" width="22.7109375" customWidth="1"/>
    <col min="13326" max="13326" width="11.85546875" customWidth="1"/>
    <col min="13327" max="13327" width="14.7109375" customWidth="1"/>
    <col min="13328" max="13328" width="16.85546875" customWidth="1"/>
    <col min="13329" max="13329" width="27.7109375" customWidth="1"/>
    <col min="13330" max="13330" width="34.85546875" customWidth="1"/>
    <col min="13331" max="13331" width="11.85546875" customWidth="1"/>
    <col min="13332" max="13332" width="29.42578125" customWidth="1"/>
    <col min="13333" max="13333" width="13.85546875" customWidth="1"/>
    <col min="13336" max="13336" width="26" customWidth="1"/>
    <col min="13337" max="13337" width="17.7109375" customWidth="1"/>
    <col min="13338" max="13338" width="18.5703125" customWidth="1"/>
    <col min="13340" max="13340" width="26.85546875" customWidth="1"/>
    <col min="13341" max="13341" width="15.85546875" customWidth="1"/>
    <col min="13342" max="13342" width="15.140625" customWidth="1"/>
    <col min="13344" max="13344" width="23.140625" customWidth="1"/>
    <col min="13345" max="13345" width="16.7109375" customWidth="1"/>
    <col min="13348" max="13348" width="23.85546875" customWidth="1"/>
    <col min="13349" max="13349" width="21.85546875" customWidth="1"/>
    <col min="13350" max="13350" width="14.28515625" customWidth="1"/>
    <col min="13352" max="13352" width="22.42578125" customWidth="1"/>
    <col min="13353" max="13353" width="19" customWidth="1"/>
    <col min="13356" max="13356" width="25" customWidth="1"/>
    <col min="13357" max="13357" width="15.5703125" customWidth="1"/>
    <col min="13360" max="13360" width="27.85546875" customWidth="1"/>
    <col min="13361" max="13361" width="14.7109375" customWidth="1"/>
    <col min="13364" max="13364" width="27.140625" customWidth="1"/>
    <col min="13365" max="13366" width="12" customWidth="1"/>
    <col min="13368" max="13370" width="12" customWidth="1"/>
    <col min="13372" max="13374" width="12" customWidth="1"/>
    <col min="13376" max="13378" width="12" customWidth="1"/>
    <col min="13380" max="13382" width="12" customWidth="1"/>
    <col min="13384" max="13386" width="12" customWidth="1"/>
    <col min="13388" max="13390" width="12" customWidth="1"/>
    <col min="13392" max="13394" width="12" customWidth="1"/>
    <col min="13396" max="13398" width="12" customWidth="1"/>
    <col min="13399" max="13399" width="17.42578125" customWidth="1"/>
    <col min="13400" max="13400" width="19.7109375" customWidth="1"/>
    <col min="13573" max="13573" width="19" customWidth="1"/>
    <col min="13575" max="13575" width="15" customWidth="1"/>
    <col min="13576" max="13576" width="19.140625" customWidth="1"/>
    <col min="13579" max="13579" width="15.7109375" customWidth="1"/>
    <col min="13580" max="13580" width="22.7109375" customWidth="1"/>
    <col min="13582" max="13582" width="11.85546875" customWidth="1"/>
    <col min="13583" max="13583" width="14.7109375" customWidth="1"/>
    <col min="13584" max="13584" width="16.85546875" customWidth="1"/>
    <col min="13585" max="13585" width="27.7109375" customWidth="1"/>
    <col min="13586" max="13586" width="34.85546875" customWidth="1"/>
    <col min="13587" max="13587" width="11.85546875" customWidth="1"/>
    <col min="13588" max="13588" width="29.42578125" customWidth="1"/>
    <col min="13589" max="13589" width="13.85546875" customWidth="1"/>
    <col min="13592" max="13592" width="26" customWidth="1"/>
    <col min="13593" max="13593" width="17.7109375" customWidth="1"/>
    <col min="13594" max="13594" width="18.5703125" customWidth="1"/>
    <col min="13596" max="13596" width="26.85546875" customWidth="1"/>
    <col min="13597" max="13597" width="15.85546875" customWidth="1"/>
    <col min="13598" max="13598" width="15.140625" customWidth="1"/>
    <col min="13600" max="13600" width="23.140625" customWidth="1"/>
    <col min="13601" max="13601" width="16.7109375" customWidth="1"/>
    <col min="13604" max="13604" width="23.85546875" customWidth="1"/>
    <col min="13605" max="13605" width="21.85546875" customWidth="1"/>
    <col min="13606" max="13606" width="14.28515625" customWidth="1"/>
    <col min="13608" max="13608" width="22.42578125" customWidth="1"/>
    <col min="13609" max="13609" width="19" customWidth="1"/>
    <col min="13612" max="13612" width="25" customWidth="1"/>
    <col min="13613" max="13613" width="15.5703125" customWidth="1"/>
    <col min="13616" max="13616" width="27.85546875" customWidth="1"/>
    <col min="13617" max="13617" width="14.7109375" customWidth="1"/>
    <col min="13620" max="13620" width="27.140625" customWidth="1"/>
    <col min="13621" max="13622" width="12" customWidth="1"/>
    <col min="13624" max="13626" width="12" customWidth="1"/>
    <col min="13628" max="13630" width="12" customWidth="1"/>
    <col min="13632" max="13634" width="12" customWidth="1"/>
    <col min="13636" max="13638" width="12" customWidth="1"/>
    <col min="13640" max="13642" width="12" customWidth="1"/>
    <col min="13644" max="13646" width="12" customWidth="1"/>
    <col min="13648" max="13650" width="12" customWidth="1"/>
    <col min="13652" max="13654" width="12" customWidth="1"/>
    <col min="13655" max="13655" width="17.42578125" customWidth="1"/>
    <col min="13656" max="13656" width="19.7109375" customWidth="1"/>
    <col min="13829" max="13829" width="19" customWidth="1"/>
    <col min="13831" max="13831" width="15" customWidth="1"/>
    <col min="13832" max="13832" width="19.140625" customWidth="1"/>
    <col min="13835" max="13835" width="15.7109375" customWidth="1"/>
    <col min="13836" max="13836" width="22.7109375" customWidth="1"/>
    <col min="13838" max="13838" width="11.85546875" customWidth="1"/>
    <col min="13839" max="13839" width="14.7109375" customWidth="1"/>
    <col min="13840" max="13840" width="16.85546875" customWidth="1"/>
    <col min="13841" max="13841" width="27.7109375" customWidth="1"/>
    <col min="13842" max="13842" width="34.85546875" customWidth="1"/>
    <col min="13843" max="13843" width="11.85546875" customWidth="1"/>
    <col min="13844" max="13844" width="29.42578125" customWidth="1"/>
    <col min="13845" max="13845" width="13.85546875" customWidth="1"/>
    <col min="13848" max="13848" width="26" customWidth="1"/>
    <col min="13849" max="13849" width="17.7109375" customWidth="1"/>
    <col min="13850" max="13850" width="18.5703125" customWidth="1"/>
    <col min="13852" max="13852" width="26.85546875" customWidth="1"/>
    <col min="13853" max="13853" width="15.85546875" customWidth="1"/>
    <col min="13854" max="13854" width="15.140625" customWidth="1"/>
    <col min="13856" max="13856" width="23.140625" customWidth="1"/>
    <col min="13857" max="13857" width="16.7109375" customWidth="1"/>
    <col min="13860" max="13860" width="23.85546875" customWidth="1"/>
    <col min="13861" max="13861" width="21.85546875" customWidth="1"/>
    <col min="13862" max="13862" width="14.28515625" customWidth="1"/>
    <col min="13864" max="13864" width="22.42578125" customWidth="1"/>
    <col min="13865" max="13865" width="19" customWidth="1"/>
    <col min="13868" max="13868" width="25" customWidth="1"/>
    <col min="13869" max="13869" width="15.5703125" customWidth="1"/>
    <col min="13872" max="13872" width="27.85546875" customWidth="1"/>
    <col min="13873" max="13873" width="14.7109375" customWidth="1"/>
    <col min="13876" max="13876" width="27.140625" customWidth="1"/>
    <col min="13877" max="13878" width="12" customWidth="1"/>
    <col min="13880" max="13882" width="12" customWidth="1"/>
    <col min="13884" max="13886" width="12" customWidth="1"/>
    <col min="13888" max="13890" width="12" customWidth="1"/>
    <col min="13892" max="13894" width="12" customWidth="1"/>
    <col min="13896" max="13898" width="12" customWidth="1"/>
    <col min="13900" max="13902" width="12" customWidth="1"/>
    <col min="13904" max="13906" width="12" customWidth="1"/>
    <col min="13908" max="13910" width="12" customWidth="1"/>
    <col min="13911" max="13911" width="17.42578125" customWidth="1"/>
    <col min="13912" max="13912" width="19.7109375" customWidth="1"/>
    <col min="14085" max="14085" width="19" customWidth="1"/>
    <col min="14087" max="14087" width="15" customWidth="1"/>
    <col min="14088" max="14088" width="19.140625" customWidth="1"/>
    <col min="14091" max="14091" width="15.7109375" customWidth="1"/>
    <col min="14092" max="14092" width="22.7109375" customWidth="1"/>
    <col min="14094" max="14094" width="11.85546875" customWidth="1"/>
    <col min="14095" max="14095" width="14.7109375" customWidth="1"/>
    <col min="14096" max="14096" width="16.85546875" customWidth="1"/>
    <col min="14097" max="14097" width="27.7109375" customWidth="1"/>
    <col min="14098" max="14098" width="34.85546875" customWidth="1"/>
    <col min="14099" max="14099" width="11.85546875" customWidth="1"/>
    <col min="14100" max="14100" width="29.42578125" customWidth="1"/>
    <col min="14101" max="14101" width="13.85546875" customWidth="1"/>
    <col min="14104" max="14104" width="26" customWidth="1"/>
    <col min="14105" max="14105" width="17.7109375" customWidth="1"/>
    <col min="14106" max="14106" width="18.5703125" customWidth="1"/>
    <col min="14108" max="14108" width="26.85546875" customWidth="1"/>
    <col min="14109" max="14109" width="15.85546875" customWidth="1"/>
    <col min="14110" max="14110" width="15.140625" customWidth="1"/>
    <col min="14112" max="14112" width="23.140625" customWidth="1"/>
    <col min="14113" max="14113" width="16.7109375" customWidth="1"/>
    <col min="14116" max="14116" width="23.85546875" customWidth="1"/>
    <col min="14117" max="14117" width="21.85546875" customWidth="1"/>
    <col min="14118" max="14118" width="14.28515625" customWidth="1"/>
    <col min="14120" max="14120" width="22.42578125" customWidth="1"/>
    <col min="14121" max="14121" width="19" customWidth="1"/>
    <col min="14124" max="14124" width="25" customWidth="1"/>
    <col min="14125" max="14125" width="15.5703125" customWidth="1"/>
    <col min="14128" max="14128" width="27.85546875" customWidth="1"/>
    <col min="14129" max="14129" width="14.7109375" customWidth="1"/>
    <col min="14132" max="14132" width="27.140625" customWidth="1"/>
    <col min="14133" max="14134" width="12" customWidth="1"/>
    <col min="14136" max="14138" width="12" customWidth="1"/>
    <col min="14140" max="14142" width="12" customWidth="1"/>
    <col min="14144" max="14146" width="12" customWidth="1"/>
    <col min="14148" max="14150" width="12" customWidth="1"/>
    <col min="14152" max="14154" width="12" customWidth="1"/>
    <col min="14156" max="14158" width="12" customWidth="1"/>
    <col min="14160" max="14162" width="12" customWidth="1"/>
    <col min="14164" max="14166" width="12" customWidth="1"/>
    <col min="14167" max="14167" width="17.42578125" customWidth="1"/>
    <col min="14168" max="14168" width="19.7109375" customWidth="1"/>
    <col min="14341" max="14341" width="19" customWidth="1"/>
    <col min="14343" max="14343" width="15" customWidth="1"/>
    <col min="14344" max="14344" width="19.140625" customWidth="1"/>
    <col min="14347" max="14347" width="15.7109375" customWidth="1"/>
    <col min="14348" max="14348" width="22.7109375" customWidth="1"/>
    <col min="14350" max="14350" width="11.85546875" customWidth="1"/>
    <col min="14351" max="14351" width="14.7109375" customWidth="1"/>
    <col min="14352" max="14352" width="16.85546875" customWidth="1"/>
    <col min="14353" max="14353" width="27.7109375" customWidth="1"/>
    <col min="14354" max="14354" width="34.85546875" customWidth="1"/>
    <col min="14355" max="14355" width="11.85546875" customWidth="1"/>
    <col min="14356" max="14356" width="29.42578125" customWidth="1"/>
    <col min="14357" max="14357" width="13.85546875" customWidth="1"/>
    <col min="14360" max="14360" width="26" customWidth="1"/>
    <col min="14361" max="14361" width="17.7109375" customWidth="1"/>
    <col min="14362" max="14362" width="18.5703125" customWidth="1"/>
    <col min="14364" max="14364" width="26.85546875" customWidth="1"/>
    <col min="14365" max="14365" width="15.85546875" customWidth="1"/>
    <col min="14366" max="14366" width="15.140625" customWidth="1"/>
    <col min="14368" max="14368" width="23.140625" customWidth="1"/>
    <col min="14369" max="14369" width="16.7109375" customWidth="1"/>
    <col min="14372" max="14372" width="23.85546875" customWidth="1"/>
    <col min="14373" max="14373" width="21.85546875" customWidth="1"/>
    <col min="14374" max="14374" width="14.28515625" customWidth="1"/>
    <col min="14376" max="14376" width="22.42578125" customWidth="1"/>
    <col min="14377" max="14377" width="19" customWidth="1"/>
    <col min="14380" max="14380" width="25" customWidth="1"/>
    <col min="14381" max="14381" width="15.5703125" customWidth="1"/>
    <col min="14384" max="14384" width="27.85546875" customWidth="1"/>
    <col min="14385" max="14385" width="14.7109375" customWidth="1"/>
    <col min="14388" max="14388" width="27.140625" customWidth="1"/>
    <col min="14389" max="14390" width="12" customWidth="1"/>
    <col min="14392" max="14394" width="12" customWidth="1"/>
    <col min="14396" max="14398" width="12" customWidth="1"/>
    <col min="14400" max="14402" width="12" customWidth="1"/>
    <col min="14404" max="14406" width="12" customWidth="1"/>
    <col min="14408" max="14410" width="12" customWidth="1"/>
    <col min="14412" max="14414" width="12" customWidth="1"/>
    <col min="14416" max="14418" width="12" customWidth="1"/>
    <col min="14420" max="14422" width="12" customWidth="1"/>
    <col min="14423" max="14423" width="17.42578125" customWidth="1"/>
    <col min="14424" max="14424" width="19.7109375" customWidth="1"/>
    <col min="14597" max="14597" width="19" customWidth="1"/>
    <col min="14599" max="14599" width="15" customWidth="1"/>
    <col min="14600" max="14600" width="19.140625" customWidth="1"/>
    <col min="14603" max="14603" width="15.7109375" customWidth="1"/>
    <col min="14604" max="14604" width="22.7109375" customWidth="1"/>
    <col min="14606" max="14606" width="11.85546875" customWidth="1"/>
    <col min="14607" max="14607" width="14.7109375" customWidth="1"/>
    <col min="14608" max="14608" width="16.85546875" customWidth="1"/>
    <col min="14609" max="14609" width="27.7109375" customWidth="1"/>
    <col min="14610" max="14610" width="34.85546875" customWidth="1"/>
    <col min="14611" max="14611" width="11.85546875" customWidth="1"/>
    <col min="14612" max="14612" width="29.42578125" customWidth="1"/>
    <col min="14613" max="14613" width="13.85546875" customWidth="1"/>
    <col min="14616" max="14616" width="26" customWidth="1"/>
    <col min="14617" max="14617" width="17.7109375" customWidth="1"/>
    <col min="14618" max="14618" width="18.5703125" customWidth="1"/>
    <col min="14620" max="14620" width="26.85546875" customWidth="1"/>
    <col min="14621" max="14621" width="15.85546875" customWidth="1"/>
    <col min="14622" max="14622" width="15.140625" customWidth="1"/>
    <col min="14624" max="14624" width="23.140625" customWidth="1"/>
    <col min="14625" max="14625" width="16.7109375" customWidth="1"/>
    <col min="14628" max="14628" width="23.85546875" customWidth="1"/>
    <col min="14629" max="14629" width="21.85546875" customWidth="1"/>
    <col min="14630" max="14630" width="14.28515625" customWidth="1"/>
    <col min="14632" max="14632" width="22.42578125" customWidth="1"/>
    <col min="14633" max="14633" width="19" customWidth="1"/>
    <col min="14636" max="14636" width="25" customWidth="1"/>
    <col min="14637" max="14637" width="15.5703125" customWidth="1"/>
    <col min="14640" max="14640" width="27.85546875" customWidth="1"/>
    <col min="14641" max="14641" width="14.7109375" customWidth="1"/>
    <col min="14644" max="14644" width="27.140625" customWidth="1"/>
    <col min="14645" max="14646" width="12" customWidth="1"/>
    <col min="14648" max="14650" width="12" customWidth="1"/>
    <col min="14652" max="14654" width="12" customWidth="1"/>
    <col min="14656" max="14658" width="12" customWidth="1"/>
    <col min="14660" max="14662" width="12" customWidth="1"/>
    <col min="14664" max="14666" width="12" customWidth="1"/>
    <col min="14668" max="14670" width="12" customWidth="1"/>
    <col min="14672" max="14674" width="12" customWidth="1"/>
    <col min="14676" max="14678" width="12" customWidth="1"/>
    <col min="14679" max="14679" width="17.42578125" customWidth="1"/>
    <col min="14680" max="14680" width="19.7109375" customWidth="1"/>
    <col min="14853" max="14853" width="19" customWidth="1"/>
    <col min="14855" max="14855" width="15" customWidth="1"/>
    <col min="14856" max="14856" width="19.140625" customWidth="1"/>
    <col min="14859" max="14859" width="15.7109375" customWidth="1"/>
    <col min="14860" max="14860" width="22.7109375" customWidth="1"/>
    <col min="14862" max="14862" width="11.85546875" customWidth="1"/>
    <col min="14863" max="14863" width="14.7109375" customWidth="1"/>
    <col min="14864" max="14864" width="16.85546875" customWidth="1"/>
    <col min="14865" max="14865" width="27.7109375" customWidth="1"/>
    <col min="14866" max="14866" width="34.85546875" customWidth="1"/>
    <col min="14867" max="14867" width="11.85546875" customWidth="1"/>
    <col min="14868" max="14868" width="29.42578125" customWidth="1"/>
    <col min="14869" max="14869" width="13.85546875" customWidth="1"/>
    <col min="14872" max="14872" width="26" customWidth="1"/>
    <col min="14873" max="14873" width="17.7109375" customWidth="1"/>
    <col min="14874" max="14874" width="18.5703125" customWidth="1"/>
    <col min="14876" max="14876" width="26.85546875" customWidth="1"/>
    <col min="14877" max="14877" width="15.85546875" customWidth="1"/>
    <col min="14878" max="14878" width="15.140625" customWidth="1"/>
    <col min="14880" max="14880" width="23.140625" customWidth="1"/>
    <col min="14881" max="14881" width="16.7109375" customWidth="1"/>
    <col min="14884" max="14884" width="23.85546875" customWidth="1"/>
    <col min="14885" max="14885" width="21.85546875" customWidth="1"/>
    <col min="14886" max="14886" width="14.28515625" customWidth="1"/>
    <col min="14888" max="14888" width="22.42578125" customWidth="1"/>
    <col min="14889" max="14889" width="19" customWidth="1"/>
    <col min="14892" max="14892" width="25" customWidth="1"/>
    <col min="14893" max="14893" width="15.5703125" customWidth="1"/>
    <col min="14896" max="14896" width="27.85546875" customWidth="1"/>
    <col min="14897" max="14897" width="14.7109375" customWidth="1"/>
    <col min="14900" max="14900" width="27.140625" customWidth="1"/>
    <col min="14901" max="14902" width="12" customWidth="1"/>
    <col min="14904" max="14906" width="12" customWidth="1"/>
    <col min="14908" max="14910" width="12" customWidth="1"/>
    <col min="14912" max="14914" width="12" customWidth="1"/>
    <col min="14916" max="14918" width="12" customWidth="1"/>
    <col min="14920" max="14922" width="12" customWidth="1"/>
    <col min="14924" max="14926" width="12" customWidth="1"/>
    <col min="14928" max="14930" width="12" customWidth="1"/>
    <col min="14932" max="14934" width="12" customWidth="1"/>
    <col min="14935" max="14935" width="17.42578125" customWidth="1"/>
    <col min="14936" max="14936" width="19.7109375" customWidth="1"/>
    <col min="15109" max="15109" width="19" customWidth="1"/>
    <col min="15111" max="15111" width="15" customWidth="1"/>
    <col min="15112" max="15112" width="19.140625" customWidth="1"/>
    <col min="15115" max="15115" width="15.7109375" customWidth="1"/>
    <col min="15116" max="15116" width="22.7109375" customWidth="1"/>
    <col min="15118" max="15118" width="11.85546875" customWidth="1"/>
    <col min="15119" max="15119" width="14.7109375" customWidth="1"/>
    <col min="15120" max="15120" width="16.85546875" customWidth="1"/>
    <col min="15121" max="15121" width="27.7109375" customWidth="1"/>
    <col min="15122" max="15122" width="34.85546875" customWidth="1"/>
    <col min="15123" max="15123" width="11.85546875" customWidth="1"/>
    <col min="15124" max="15124" width="29.42578125" customWidth="1"/>
    <col min="15125" max="15125" width="13.85546875" customWidth="1"/>
    <col min="15128" max="15128" width="26" customWidth="1"/>
    <col min="15129" max="15129" width="17.7109375" customWidth="1"/>
    <col min="15130" max="15130" width="18.5703125" customWidth="1"/>
    <col min="15132" max="15132" width="26.85546875" customWidth="1"/>
    <col min="15133" max="15133" width="15.85546875" customWidth="1"/>
    <col min="15134" max="15134" width="15.140625" customWidth="1"/>
    <col min="15136" max="15136" width="23.140625" customWidth="1"/>
    <col min="15137" max="15137" width="16.7109375" customWidth="1"/>
    <col min="15140" max="15140" width="23.85546875" customWidth="1"/>
    <col min="15141" max="15141" width="21.85546875" customWidth="1"/>
    <col min="15142" max="15142" width="14.28515625" customWidth="1"/>
    <col min="15144" max="15144" width="22.42578125" customWidth="1"/>
    <col min="15145" max="15145" width="19" customWidth="1"/>
    <col min="15148" max="15148" width="25" customWidth="1"/>
    <col min="15149" max="15149" width="15.5703125" customWidth="1"/>
    <col min="15152" max="15152" width="27.85546875" customWidth="1"/>
    <col min="15153" max="15153" width="14.7109375" customWidth="1"/>
    <col min="15156" max="15156" width="27.140625" customWidth="1"/>
    <col min="15157" max="15158" width="12" customWidth="1"/>
    <col min="15160" max="15162" width="12" customWidth="1"/>
    <col min="15164" max="15166" width="12" customWidth="1"/>
    <col min="15168" max="15170" width="12" customWidth="1"/>
    <col min="15172" max="15174" width="12" customWidth="1"/>
    <col min="15176" max="15178" width="12" customWidth="1"/>
    <col min="15180" max="15182" width="12" customWidth="1"/>
    <col min="15184" max="15186" width="12" customWidth="1"/>
    <col min="15188" max="15190" width="12" customWidth="1"/>
    <col min="15191" max="15191" width="17.42578125" customWidth="1"/>
    <col min="15192" max="15192" width="19.7109375" customWidth="1"/>
    <col min="15365" max="15365" width="19" customWidth="1"/>
    <col min="15367" max="15367" width="15" customWidth="1"/>
    <col min="15368" max="15368" width="19.140625" customWidth="1"/>
    <col min="15371" max="15371" width="15.7109375" customWidth="1"/>
    <col min="15372" max="15372" width="22.7109375" customWidth="1"/>
    <col min="15374" max="15374" width="11.85546875" customWidth="1"/>
    <col min="15375" max="15375" width="14.7109375" customWidth="1"/>
    <col min="15376" max="15376" width="16.85546875" customWidth="1"/>
    <col min="15377" max="15377" width="27.7109375" customWidth="1"/>
    <col min="15378" max="15378" width="34.85546875" customWidth="1"/>
    <col min="15379" max="15379" width="11.85546875" customWidth="1"/>
    <col min="15380" max="15380" width="29.42578125" customWidth="1"/>
    <col min="15381" max="15381" width="13.85546875" customWidth="1"/>
    <col min="15384" max="15384" width="26" customWidth="1"/>
    <col min="15385" max="15385" width="17.7109375" customWidth="1"/>
    <col min="15386" max="15386" width="18.5703125" customWidth="1"/>
    <col min="15388" max="15388" width="26.85546875" customWidth="1"/>
    <col min="15389" max="15389" width="15.85546875" customWidth="1"/>
    <col min="15390" max="15390" width="15.140625" customWidth="1"/>
    <col min="15392" max="15392" width="23.140625" customWidth="1"/>
    <col min="15393" max="15393" width="16.7109375" customWidth="1"/>
    <col min="15396" max="15396" width="23.85546875" customWidth="1"/>
    <col min="15397" max="15397" width="21.85546875" customWidth="1"/>
    <col min="15398" max="15398" width="14.28515625" customWidth="1"/>
    <col min="15400" max="15400" width="22.42578125" customWidth="1"/>
    <col min="15401" max="15401" width="19" customWidth="1"/>
    <col min="15404" max="15404" width="25" customWidth="1"/>
    <col min="15405" max="15405" width="15.5703125" customWidth="1"/>
    <col min="15408" max="15408" width="27.85546875" customWidth="1"/>
    <col min="15409" max="15409" width="14.7109375" customWidth="1"/>
    <col min="15412" max="15412" width="27.140625" customWidth="1"/>
    <col min="15413" max="15414" width="12" customWidth="1"/>
    <col min="15416" max="15418" width="12" customWidth="1"/>
    <col min="15420" max="15422" width="12" customWidth="1"/>
    <col min="15424" max="15426" width="12" customWidth="1"/>
    <col min="15428" max="15430" width="12" customWidth="1"/>
    <col min="15432" max="15434" width="12" customWidth="1"/>
    <col min="15436" max="15438" width="12" customWidth="1"/>
    <col min="15440" max="15442" width="12" customWidth="1"/>
    <col min="15444" max="15446" width="12" customWidth="1"/>
    <col min="15447" max="15447" width="17.42578125" customWidth="1"/>
    <col min="15448" max="15448" width="19.7109375" customWidth="1"/>
    <col min="15621" max="15621" width="19" customWidth="1"/>
    <col min="15623" max="15623" width="15" customWidth="1"/>
    <col min="15624" max="15624" width="19.140625" customWidth="1"/>
    <col min="15627" max="15627" width="15.7109375" customWidth="1"/>
    <col min="15628" max="15628" width="22.7109375" customWidth="1"/>
    <col min="15630" max="15630" width="11.85546875" customWidth="1"/>
    <col min="15631" max="15631" width="14.7109375" customWidth="1"/>
    <col min="15632" max="15632" width="16.85546875" customWidth="1"/>
    <col min="15633" max="15633" width="27.7109375" customWidth="1"/>
    <col min="15634" max="15634" width="34.85546875" customWidth="1"/>
    <col min="15635" max="15635" width="11.85546875" customWidth="1"/>
    <col min="15636" max="15636" width="29.42578125" customWidth="1"/>
    <col min="15637" max="15637" width="13.85546875" customWidth="1"/>
    <col min="15640" max="15640" width="26" customWidth="1"/>
    <col min="15641" max="15641" width="17.7109375" customWidth="1"/>
    <col min="15642" max="15642" width="18.5703125" customWidth="1"/>
    <col min="15644" max="15644" width="26.85546875" customWidth="1"/>
    <col min="15645" max="15645" width="15.85546875" customWidth="1"/>
    <col min="15646" max="15646" width="15.140625" customWidth="1"/>
    <col min="15648" max="15648" width="23.140625" customWidth="1"/>
    <col min="15649" max="15649" width="16.7109375" customWidth="1"/>
    <col min="15652" max="15652" width="23.85546875" customWidth="1"/>
    <col min="15653" max="15653" width="21.85546875" customWidth="1"/>
    <col min="15654" max="15654" width="14.28515625" customWidth="1"/>
    <col min="15656" max="15656" width="22.42578125" customWidth="1"/>
    <col min="15657" max="15657" width="19" customWidth="1"/>
    <col min="15660" max="15660" width="25" customWidth="1"/>
    <col min="15661" max="15661" width="15.5703125" customWidth="1"/>
    <col min="15664" max="15664" width="27.85546875" customWidth="1"/>
    <col min="15665" max="15665" width="14.7109375" customWidth="1"/>
    <col min="15668" max="15668" width="27.140625" customWidth="1"/>
    <col min="15669" max="15670" width="12" customWidth="1"/>
    <col min="15672" max="15674" width="12" customWidth="1"/>
    <col min="15676" max="15678" width="12" customWidth="1"/>
    <col min="15680" max="15682" width="12" customWidth="1"/>
    <col min="15684" max="15686" width="12" customWidth="1"/>
    <col min="15688" max="15690" width="12" customWidth="1"/>
    <col min="15692" max="15694" width="12" customWidth="1"/>
    <col min="15696" max="15698" width="12" customWidth="1"/>
    <col min="15700" max="15702" width="12" customWidth="1"/>
    <col min="15703" max="15703" width="17.42578125" customWidth="1"/>
    <col min="15704" max="15704" width="19.7109375" customWidth="1"/>
    <col min="15877" max="15877" width="19" customWidth="1"/>
    <col min="15879" max="15879" width="15" customWidth="1"/>
    <col min="15880" max="15880" width="19.140625" customWidth="1"/>
    <col min="15883" max="15883" width="15.7109375" customWidth="1"/>
    <col min="15884" max="15884" width="22.7109375" customWidth="1"/>
    <col min="15886" max="15886" width="11.85546875" customWidth="1"/>
    <col min="15887" max="15887" width="14.7109375" customWidth="1"/>
    <col min="15888" max="15888" width="16.85546875" customWidth="1"/>
    <col min="15889" max="15889" width="27.7109375" customWidth="1"/>
    <col min="15890" max="15890" width="34.85546875" customWidth="1"/>
    <col min="15891" max="15891" width="11.85546875" customWidth="1"/>
    <col min="15892" max="15892" width="29.42578125" customWidth="1"/>
    <col min="15893" max="15893" width="13.85546875" customWidth="1"/>
    <col min="15896" max="15896" width="26" customWidth="1"/>
    <col min="15897" max="15897" width="17.7109375" customWidth="1"/>
    <col min="15898" max="15898" width="18.5703125" customWidth="1"/>
    <col min="15900" max="15900" width="26.85546875" customWidth="1"/>
    <col min="15901" max="15901" width="15.85546875" customWidth="1"/>
    <col min="15902" max="15902" width="15.140625" customWidth="1"/>
    <col min="15904" max="15904" width="23.140625" customWidth="1"/>
    <col min="15905" max="15905" width="16.7109375" customWidth="1"/>
    <col min="15908" max="15908" width="23.85546875" customWidth="1"/>
    <col min="15909" max="15909" width="21.85546875" customWidth="1"/>
    <col min="15910" max="15910" width="14.28515625" customWidth="1"/>
    <col min="15912" max="15912" width="22.42578125" customWidth="1"/>
    <col min="15913" max="15913" width="19" customWidth="1"/>
    <col min="15916" max="15916" width="25" customWidth="1"/>
    <col min="15917" max="15917" width="15.5703125" customWidth="1"/>
    <col min="15920" max="15920" width="27.85546875" customWidth="1"/>
    <col min="15921" max="15921" width="14.7109375" customWidth="1"/>
    <col min="15924" max="15924" width="27.140625" customWidth="1"/>
    <col min="15925" max="15926" width="12" customWidth="1"/>
    <col min="15928" max="15930" width="12" customWidth="1"/>
    <col min="15932" max="15934" width="12" customWidth="1"/>
    <col min="15936" max="15938" width="12" customWidth="1"/>
    <col min="15940" max="15942" width="12" customWidth="1"/>
    <col min="15944" max="15946" width="12" customWidth="1"/>
    <col min="15948" max="15950" width="12" customWidth="1"/>
    <col min="15952" max="15954" width="12" customWidth="1"/>
    <col min="15956" max="15958" width="12" customWidth="1"/>
    <col min="15959" max="15959" width="17.42578125" customWidth="1"/>
    <col min="15960" max="15960" width="19.7109375" customWidth="1"/>
    <col min="16133" max="16133" width="19" customWidth="1"/>
    <col min="16135" max="16135" width="15" customWidth="1"/>
    <col min="16136" max="16136" width="19.140625" customWidth="1"/>
    <col min="16139" max="16139" width="15.7109375" customWidth="1"/>
    <col min="16140" max="16140" width="22.7109375" customWidth="1"/>
    <col min="16142" max="16142" width="11.85546875" customWidth="1"/>
    <col min="16143" max="16143" width="14.7109375" customWidth="1"/>
    <col min="16144" max="16144" width="16.85546875" customWidth="1"/>
    <col min="16145" max="16145" width="27.7109375" customWidth="1"/>
    <col min="16146" max="16146" width="34.85546875" customWidth="1"/>
    <col min="16147" max="16147" width="11.85546875" customWidth="1"/>
    <col min="16148" max="16148" width="29.42578125" customWidth="1"/>
    <col min="16149" max="16149" width="13.85546875" customWidth="1"/>
    <col min="16152" max="16152" width="26" customWidth="1"/>
    <col min="16153" max="16153" width="17.7109375" customWidth="1"/>
    <col min="16154" max="16154" width="18.5703125" customWidth="1"/>
    <col min="16156" max="16156" width="26.85546875" customWidth="1"/>
    <col min="16157" max="16157" width="15.85546875" customWidth="1"/>
    <col min="16158" max="16158" width="15.140625" customWidth="1"/>
    <col min="16160" max="16160" width="23.140625" customWidth="1"/>
    <col min="16161" max="16161" width="16.7109375" customWidth="1"/>
    <col min="16164" max="16164" width="23.85546875" customWidth="1"/>
    <col min="16165" max="16165" width="21.85546875" customWidth="1"/>
    <col min="16166" max="16166" width="14.28515625" customWidth="1"/>
    <col min="16168" max="16168" width="22.42578125" customWidth="1"/>
    <col min="16169" max="16169" width="19" customWidth="1"/>
    <col min="16172" max="16172" width="25" customWidth="1"/>
    <col min="16173" max="16173" width="15.5703125" customWidth="1"/>
    <col min="16176" max="16176" width="27.85546875" customWidth="1"/>
    <col min="16177" max="16177" width="14.7109375" customWidth="1"/>
    <col min="16180" max="16180" width="27.140625" customWidth="1"/>
    <col min="16181" max="16182" width="12" customWidth="1"/>
    <col min="16184" max="16186" width="12" customWidth="1"/>
    <col min="16188" max="16190" width="12" customWidth="1"/>
    <col min="16192" max="16194" width="12" customWidth="1"/>
    <col min="16196" max="16198" width="12" customWidth="1"/>
    <col min="16200" max="16202" width="12" customWidth="1"/>
    <col min="16204" max="16206" width="12" customWidth="1"/>
    <col min="16208" max="16210" width="12" customWidth="1"/>
    <col min="16212" max="16214" width="12" customWidth="1"/>
    <col min="16215" max="16215" width="17.42578125" customWidth="1"/>
    <col min="16216" max="16216" width="19.7109375" customWidth="1"/>
  </cols>
  <sheetData>
    <row r="1" spans="5:88" x14ac:dyDescent="0.25">
      <c r="E1" t="s">
        <v>0</v>
      </c>
      <c r="F1" s="1" t="s">
        <v>1</v>
      </c>
    </row>
    <row r="2" spans="5:88" x14ac:dyDescent="0.25">
      <c r="E2" t="s">
        <v>2</v>
      </c>
      <c r="F2" s="2">
        <v>30.1</v>
      </c>
    </row>
    <row r="3" spans="5:88" x14ac:dyDescent="0.25">
      <c r="E3" s="3" t="s">
        <v>3</v>
      </c>
      <c r="F3" s="4">
        <v>32</v>
      </c>
    </row>
    <row r="4" spans="5:88" ht="30" x14ac:dyDescent="0.4">
      <c r="E4" s="5" t="s">
        <v>4</v>
      </c>
      <c r="F4" s="6">
        <f>(1.2875-0.001875*F3)*F3</f>
        <v>39.28</v>
      </c>
      <c r="G4" s="5" t="s">
        <v>5</v>
      </c>
      <c r="H4" s="7">
        <v>550</v>
      </c>
      <c r="J4" t="s">
        <v>6</v>
      </c>
      <c r="K4" s="8">
        <v>500</v>
      </c>
      <c r="M4" t="s">
        <v>7</v>
      </c>
      <c r="N4" t="s">
        <v>8</v>
      </c>
      <c r="P4" s="9" t="s">
        <v>9</v>
      </c>
      <c r="Q4" s="10">
        <v>20000</v>
      </c>
      <c r="R4" s="11" t="s">
        <v>10</v>
      </c>
      <c r="S4" s="12">
        <v>5000</v>
      </c>
      <c r="T4" s="13" t="s">
        <v>11</v>
      </c>
      <c r="U4" s="14">
        <f>V35+V152-$Q$4</f>
        <v>-17623.316184006515</v>
      </c>
      <c r="W4" s="12">
        <f>IF(S4&gt;0,S4+(U4/V35)*($K$5-S4)/3,S4*(1+U4*1000/($K$4*$K$5*30000)))</f>
        <v>4541.603787276742</v>
      </c>
      <c r="X4" s="13" t="s">
        <v>11</v>
      </c>
      <c r="Y4" s="14">
        <f>Z35+Z152-$Q$4</f>
        <v>-9359.5748392965106</v>
      </c>
      <c r="AA4" s="12">
        <f>IF(W4&gt;0,W4+(Y4/Z35)*($K$5-W4)/3,W4*(1+Y4*1000/($K$4*$K$5*30000)))</f>
        <v>4297.0516924728472</v>
      </c>
      <c r="AB4" s="13" t="s">
        <v>11</v>
      </c>
      <c r="AC4" s="14">
        <f>AD35+AD152-$Q$4</f>
        <v>-5043.6850805335198</v>
      </c>
      <c r="AE4" s="12">
        <f>IF(AA4&gt;0,AA4+(AC4/AD35)*($K$5-AA4)/3,AA4*(1+AC4*1000/($K$4*$K$5*30000)))</f>
        <v>4164.7486524457145</v>
      </c>
      <c r="AF4" s="13" t="s">
        <v>11</v>
      </c>
      <c r="AG4" s="14">
        <f>AH35+AH152-$Q$4</f>
        <v>-2578.1368024882722</v>
      </c>
      <c r="AI4" s="12">
        <f>IF(AE4&gt;0,AE4+(AG4/AH35)*($K$5-AE4)/3,AE4*(1+AG4*1000/($K$4*$K$5*30000)))</f>
        <v>4097.3794798803365</v>
      </c>
      <c r="AJ4" s="13" t="s">
        <v>11</v>
      </c>
      <c r="AK4" s="14">
        <f>AL35+AL152-$Q$4</f>
        <v>-1456.0795749293538</v>
      </c>
      <c r="AM4" s="12">
        <f>IF(AI4&gt;0,AI4+(AK4/AL35)*($K$5-AI4)/3,AI4*(1+AK4*1000/($K$4*$K$5*30000)))</f>
        <v>4059.1984524821328</v>
      </c>
      <c r="AN4" s="13" t="s">
        <v>11</v>
      </c>
      <c r="AO4" s="14">
        <f>AP35+AP152-$Q$4</f>
        <v>-708.78990505627735</v>
      </c>
      <c r="AQ4" s="12">
        <f>IF(AM4&gt;0,AM4+(AO4/AP35)*($K$5-AM4)/3,AM4*(1+AO4*1000/($K$4*$K$5*30000)))</f>
        <v>4040.6578532110843</v>
      </c>
      <c r="AR4" s="13" t="s">
        <v>11</v>
      </c>
      <c r="AS4" s="14">
        <f>AT35+AT152-$Q$4</f>
        <v>-359.59779226656246</v>
      </c>
      <c r="AU4" s="12">
        <f>IF(AQ4&gt;0,AQ4+(AS4/AT35)*($K$5-AQ4)/3,AQ4*(1+AS4*1000/($K$4*$K$5*30000)))</f>
        <v>4031.2581379861326</v>
      </c>
      <c r="AV4" s="13" t="s">
        <v>11</v>
      </c>
      <c r="AW4" s="14">
        <f>AX35+AX152-$Q$4</f>
        <v>-185.86973349480832</v>
      </c>
      <c r="AY4" s="12">
        <f>IF(AU4&gt;0,AU4+(AW4/AX35)*($K$5-AU4)/3,AU4*(1+AW4*1000/($K$4*$K$5*30000)))</f>
        <v>4026.400808689099</v>
      </c>
      <c r="AZ4" s="13" t="s">
        <v>11</v>
      </c>
      <c r="BA4" s="14">
        <f>BB35+BB152-$Q$4</f>
        <v>-96.952559686753375</v>
      </c>
      <c r="BC4" s="12">
        <f>IF(AY4&gt;0,AY4+(BA4/BB35)*($K$5-AY4)/3,AY4*(1+BA4*1000/($K$4*$K$5*30000)))</f>
        <v>4023.8674069390872</v>
      </c>
      <c r="BD4" s="13" t="s">
        <v>11</v>
      </c>
      <c r="BE4" s="14">
        <f>BF35+BF152-$Q$4</f>
        <v>-50.806523462524638</v>
      </c>
      <c r="BG4" s="12">
        <f>IF(BC4&gt;0,BC4+(BE4/BF35)*($K$5-BC4)/3,BC4*(1+BE4*1000/($K$4*$K$5*30000)))</f>
        <v>4022.5398764624447</v>
      </c>
      <c r="BH4" s="13" t="s">
        <v>11</v>
      </c>
      <c r="BI4" s="14">
        <f>BJ35+BJ152-$Q$4</f>
        <v>-26.68813581190625</v>
      </c>
      <c r="BK4" s="12">
        <f>IF(BG4&gt;0,BG4+(BI4/BJ35)*($K$5-BG4)/3,BG4*(1+BI4*1000/($K$4*$K$5*30000)))</f>
        <v>4021.8425538004049</v>
      </c>
      <c r="BL4" s="13" t="s">
        <v>11</v>
      </c>
      <c r="BM4" s="14">
        <f>BN35+BN152-$Q$4</f>
        <v>-14.036493482581136</v>
      </c>
      <c r="BO4" s="12">
        <f>IF(BK4&gt;0,BK4+(BM4/BN35)*($K$5-BK4)/3,BK4*(1+BM4*1000/($K$4*$K$5*30000)))</f>
        <v>4021.4758043864085</v>
      </c>
      <c r="BP4" s="13" t="s">
        <v>11</v>
      </c>
      <c r="BQ4" s="14">
        <f>BR35+BR152-$Q$4</f>
        <v>-7.387250302486791</v>
      </c>
      <c r="BS4" s="12">
        <f>IF(BO4&gt;0,BO4+(BQ4/BR35)*($K$5-BO4)/3,BO4*(1+BQ4*1000/($K$4*$K$5*30000)))</f>
        <v>4021.2827893300782</v>
      </c>
      <c r="BT4" s="13" t="s">
        <v>11</v>
      </c>
      <c r="BU4" s="14">
        <f>BV35+BV152-$Q$4</f>
        <v>-3.8891622819865006</v>
      </c>
      <c r="BW4" s="12">
        <f>IF(BS4&gt;0,BS4+(BU4/BV35)*($K$5-BS4)/3,BS4*(1+BU4*1000/($K$4*$K$5*30000)))</f>
        <v>4021.1811730763657</v>
      </c>
      <c r="BX4" s="13" t="s">
        <v>11</v>
      </c>
      <c r="BY4" s="14">
        <f>BZ35+BZ152-$Q$4</f>
        <v>-2.0478951267796219</v>
      </c>
      <c r="CA4" s="12">
        <f>IF(BW4&gt;0,BW4+(BY4/BZ35)*($K$5-BW4)/3,BW4*(1+BY4*1000/($K$4*$K$5*30000)))</f>
        <v>4021.1276656368336</v>
      </c>
      <c r="CB4" s="13" t="s">
        <v>11</v>
      </c>
      <c r="CC4" s="14">
        <f>CD35+CD152-$Q$4</f>
        <v>-1.0784514985170972</v>
      </c>
      <c r="CE4" s="12">
        <f>IF(CA4&gt;0,CA4+(CC4/CD35)*($K$5-CA4)/3,CA4*(1+CC4*1000/($K$4*$K$5*30000)))</f>
        <v>4021.0994878596803</v>
      </c>
      <c r="CF4" s="13" t="s">
        <v>11</v>
      </c>
      <c r="CG4" s="14">
        <f>CH35+CH152-$Q$4</f>
        <v>-0.56795672329462832</v>
      </c>
      <c r="CI4" s="15" t="s">
        <v>12</v>
      </c>
      <c r="CJ4" s="16">
        <f>$R$5/(($R$6-CE4)*0.001)</f>
        <v>1.2633277846272699E-3</v>
      </c>
    </row>
    <row r="5" spans="5:88" ht="36" x14ac:dyDescent="0.6">
      <c r="E5" t="s">
        <v>13</v>
      </c>
      <c r="F5" s="6">
        <f>0.9*F4</f>
        <v>35.352000000000004</v>
      </c>
      <c r="G5" s="5" t="s">
        <v>14</v>
      </c>
      <c r="H5" s="3">
        <v>200</v>
      </c>
      <c r="J5" t="s">
        <v>15</v>
      </c>
      <c r="K5" s="8">
        <v>6000</v>
      </c>
      <c r="M5">
        <v>0</v>
      </c>
      <c r="N5">
        <v>0</v>
      </c>
      <c r="O5" s="17" t="s">
        <v>8</v>
      </c>
      <c r="P5" s="18" t="s">
        <v>16</v>
      </c>
      <c r="Q5" s="19" t="s">
        <v>17</v>
      </c>
      <c r="R5" s="20">
        <v>2.5000000000000001E-3</v>
      </c>
      <c r="S5" s="21" t="s">
        <v>18</v>
      </c>
      <c r="T5" s="21" t="s">
        <v>19</v>
      </c>
      <c r="U5" s="22" t="s">
        <v>20</v>
      </c>
      <c r="W5" s="21" t="s">
        <v>18</v>
      </c>
      <c r="X5" s="21" t="s">
        <v>19</v>
      </c>
      <c r="Y5" s="22" t="s">
        <v>20</v>
      </c>
      <c r="AA5" s="21" t="s">
        <v>18</v>
      </c>
      <c r="AB5" s="21" t="s">
        <v>19</v>
      </c>
      <c r="AC5" s="22" t="s">
        <v>20</v>
      </c>
      <c r="AE5" s="21" t="s">
        <v>18</v>
      </c>
      <c r="AF5" s="21" t="s">
        <v>19</v>
      </c>
      <c r="AG5" s="22" t="s">
        <v>20</v>
      </c>
      <c r="AI5" s="21" t="s">
        <v>18</v>
      </c>
      <c r="AJ5" s="21" t="s">
        <v>19</v>
      </c>
      <c r="AK5" s="22" t="s">
        <v>20</v>
      </c>
      <c r="AM5" s="21" t="s">
        <v>18</v>
      </c>
      <c r="AN5" s="21" t="s">
        <v>19</v>
      </c>
      <c r="AO5" s="22" t="s">
        <v>20</v>
      </c>
      <c r="AQ5" s="21" t="s">
        <v>18</v>
      </c>
      <c r="AR5" s="21" t="s">
        <v>19</v>
      </c>
      <c r="AS5" s="22" t="s">
        <v>20</v>
      </c>
      <c r="AU5" s="21" t="s">
        <v>18</v>
      </c>
      <c r="AV5" s="21" t="s">
        <v>19</v>
      </c>
      <c r="AW5" s="22" t="s">
        <v>20</v>
      </c>
      <c r="AY5" s="21" t="s">
        <v>18</v>
      </c>
      <c r="AZ5" s="21" t="s">
        <v>19</v>
      </c>
      <c r="BA5" s="22" t="s">
        <v>20</v>
      </c>
      <c r="BB5" s="22"/>
      <c r="BC5" s="21" t="s">
        <v>18</v>
      </c>
      <c r="BD5" s="21" t="s">
        <v>19</v>
      </c>
      <c r="BE5" s="22" t="s">
        <v>20</v>
      </c>
      <c r="BF5" s="22"/>
      <c r="BG5" s="21" t="s">
        <v>18</v>
      </c>
      <c r="BH5" s="21" t="s">
        <v>19</v>
      </c>
      <c r="BI5" s="22" t="s">
        <v>20</v>
      </c>
      <c r="BJ5" s="22"/>
      <c r="BK5" s="21" t="s">
        <v>18</v>
      </c>
      <c r="BL5" s="21" t="s">
        <v>19</v>
      </c>
      <c r="BM5" s="22" t="s">
        <v>20</v>
      </c>
      <c r="BN5" s="22"/>
      <c r="BO5" s="21" t="s">
        <v>18</v>
      </c>
      <c r="BP5" s="21" t="s">
        <v>19</v>
      </c>
      <c r="BQ5" s="22" t="s">
        <v>20</v>
      </c>
      <c r="BR5" s="22"/>
      <c r="BS5" s="21" t="s">
        <v>18</v>
      </c>
      <c r="BT5" s="21" t="s">
        <v>19</v>
      </c>
      <c r="BU5" s="22" t="s">
        <v>20</v>
      </c>
      <c r="BV5" s="22"/>
      <c r="BW5" s="21" t="s">
        <v>18</v>
      </c>
      <c r="BX5" s="21" t="s">
        <v>19</v>
      </c>
      <c r="BY5" s="22" t="s">
        <v>20</v>
      </c>
      <c r="BZ5" s="22"/>
      <c r="CA5" s="21" t="s">
        <v>18</v>
      </c>
      <c r="CB5" s="21" t="s">
        <v>19</v>
      </c>
      <c r="CC5" s="22" t="s">
        <v>20</v>
      </c>
      <c r="CD5" s="22"/>
      <c r="CE5" s="21" t="s">
        <v>18</v>
      </c>
      <c r="CF5" s="21" t="s">
        <v>19</v>
      </c>
      <c r="CG5" s="22" t="s">
        <v>20</v>
      </c>
      <c r="CH5" s="22"/>
      <c r="CI5" s="23" t="s">
        <v>21</v>
      </c>
      <c r="CJ5" s="24">
        <f>CJ35+CJ152</f>
        <v>74228.130983821742</v>
      </c>
    </row>
    <row r="6" spans="5:88" ht="18" x14ac:dyDescent="0.25">
      <c r="E6" s="3" t="s">
        <v>22</v>
      </c>
      <c r="F6" s="25">
        <f>(4.11*F5^0.75)/(F2*1000)</f>
        <v>1.9796381641439772E-3</v>
      </c>
      <c r="G6" s="5" t="s">
        <v>23</v>
      </c>
      <c r="H6" s="7">
        <v>660</v>
      </c>
      <c r="M6">
        <f>K4</f>
        <v>500</v>
      </c>
      <c r="N6">
        <v>0</v>
      </c>
      <c r="O6" s="18">
        <f>K$5-M24/2</f>
        <v>5900</v>
      </c>
      <c r="P6" s="18">
        <f t="shared" ref="P6:P35" si="0">K$4*M$24</f>
        <v>100000</v>
      </c>
      <c r="Q6" s="19" t="s">
        <v>24</v>
      </c>
      <c r="R6" s="12">
        <v>6000</v>
      </c>
      <c r="S6" s="26">
        <f>($R$5/($R$6-S$4))*($O6-S$4)</f>
        <v>2.2500000000000003E-3</v>
      </c>
      <c r="T6" s="27">
        <f>IF(S6&gt;0,IF(S6&lt;=$F$6,$F$5*($F$8*(S6/$F$6))/($F$8-1+(S6/$F$6)^$F$8),$F$5*($F$8*(S6/$F$6))/($F$8-1+(S6/$F$6)^$F$10)),0)</f>
        <v>33.645715616050225</v>
      </c>
      <c r="U6" s="28">
        <f>$P6*T6*0.001</f>
        <v>3364.5715616050225</v>
      </c>
      <c r="W6" s="26">
        <f>($R$5/($R$6-W$4))*($O6-W$4)</f>
        <v>2.3285788197891875E-3</v>
      </c>
      <c r="X6" s="27">
        <f>IF(W6&gt;0,IF(W6&lt;=$F$6,$F$5*($F$8*(W6/$F$6))/($F$8-1+(W6/$F$6)^$F$8),$F$5*($F$8*(W6/$F$6))/($F$8-1+(W6/$F$6)^$F$10)),0)</f>
        <v>32.988938179064476</v>
      </c>
      <c r="Y6" s="28">
        <f>$P6*X6*0.001</f>
        <v>3298.8938179064476</v>
      </c>
      <c r="AA6" s="26">
        <f>($R$5/($R$6-AA$4))*($O6-AA$4)</f>
        <v>2.3531957788178407E-3</v>
      </c>
      <c r="AB6" s="27">
        <f>IF(AA6&gt;0,IF(AA6&lt;=$F$6,$F$5*($F$8*(AA6/$F$6))/($F$8-1+(AA6/$F$6)^$F$8),$F$5*($F$8*(AA6/$F$6))/($F$8-1+(AA6/$F$6)^$F$10)),0)</f>
        <v>32.772389944779775</v>
      </c>
      <c r="AC6" s="28">
        <f>$P6*AB6*0.001</f>
        <v>3277.2389944779775</v>
      </c>
      <c r="AE6" s="26">
        <f>($R$5/($R$6-AE$4))*($O6-AE$4)</f>
        <v>2.3637788767554057E-3</v>
      </c>
      <c r="AF6" s="27">
        <f>IF(AE6&gt;0,IF(AE6&lt;=$F$6,$F$5*($F$8*(AE6/$F$6))/($F$8-1+(AE6/$F$6)^$F$8),$F$5*($F$8*(AE6/$F$6))/($F$8-1+(AE6/$F$6)^$F$10)),0)</f>
        <v>32.677878231165579</v>
      </c>
      <c r="AG6" s="28">
        <f>$P6*AF6*0.001</f>
        <v>3267.7878231165578</v>
      </c>
      <c r="AI6" s="26">
        <f>($R$5/($R$6-AI$4))*($O6-AI$4)</f>
        <v>2.3686022791427285E-3</v>
      </c>
      <c r="AJ6" s="27">
        <f>IF(AI6&gt;0,IF(AI6&lt;=$F$6,$F$5*($F$8*(AI6/$F$6))/($F$8-1+(AI6/$F$6)^$F$8),$F$5*($F$8*(AI6/$F$6))/($F$8-1+(AI6/$F$6)^$F$10)),0)</f>
        <v>32.634532183403763</v>
      </c>
      <c r="AK6" s="28">
        <f>$P6*AJ6*0.001</f>
        <v>3263.4532183403767</v>
      </c>
      <c r="AM6" s="26">
        <f>($R$5/($R$6-AM$4))*($O6-AM$4)</f>
        <v>2.3711872420342358E-3</v>
      </c>
      <c r="AN6" s="27">
        <f>IF(AM6&gt;0,IF(AM6&lt;=$F$6,$F$5*($F$8*(AM6/$F$6))/($F$8-1+(AM6/$F$6)^$F$8),$F$5*($F$8*(AM6/$F$6))/($F$8-1+(AM6/$F$6)^$F$10)),0)</f>
        <v>32.611233601355742</v>
      </c>
      <c r="AO6" s="28">
        <f>$P6*AN6*0.001</f>
        <v>3261.1233601355743</v>
      </c>
      <c r="AQ6" s="26">
        <f>($R$5/($R$6-AQ$4))*($O6-AQ$4)</f>
        <v>2.3724061540707862E-3</v>
      </c>
      <c r="AR6" s="27">
        <f>IF(AQ6&gt;0,IF(AQ6&lt;=$F$6,$F$5*($F$8*(AQ6/$F$6))/($F$8-1+(AQ6/$F$6)^$F$8),$F$5*($F$8*(AQ6/$F$6))/($F$8-1+(AQ6/$F$6)^$F$10)),0)</f>
        <v>32.600230960127369</v>
      </c>
      <c r="AS6" s="28">
        <f>$P6*AR6*0.001</f>
        <v>3260.0230960127374</v>
      </c>
      <c r="AU6" s="26">
        <f>($R$5/($R$6-AU$4))*($O6-AU$4)</f>
        <v>2.3730153481146231E-3</v>
      </c>
      <c r="AV6" s="27">
        <f>IF(AU6&gt;0,IF(AU6&lt;=$F$6,$F$5*($F$8*(AU6/$F$6))/($F$8-1+(AU6/$F$6)^$F$8),$F$5*($F$8*(AU6/$F$6))/($F$8-1+(AU6/$F$6)^$F$10)),0)</f>
        <v>32.594728073858349</v>
      </c>
      <c r="AW6" s="28">
        <f>$P6*AV6*0.001</f>
        <v>3259.472807385835</v>
      </c>
      <c r="AY6" s="26">
        <f>($R$5/($R$6-AY$4))*($O6-AY$4)</f>
        <v>2.3733278767539699E-3</v>
      </c>
      <c r="AZ6" s="27">
        <f>IF(AY6&gt;0,IF(AY6&lt;=$F$6,$F$5*($F$8*(AY6/$F$6))/($F$8-1+(AY6/$F$6)^$F$8),$F$5*($F$8*(AY6/$F$6))/($F$8-1+(AY6/$F$6)^$F$10)),0)</f>
        <v>32.591903969608751</v>
      </c>
      <c r="BA6" s="28">
        <f>$P6*AZ6*0.001</f>
        <v>3259.1903969608752</v>
      </c>
      <c r="BB6" s="28"/>
      <c r="BC6" s="26">
        <f>($R$5/($R$6-BC$4))*($O6-BC$4)</f>
        <v>2.3734902704009532E-3</v>
      </c>
      <c r="BD6" s="27">
        <f>IF(BC6&gt;0,IF(BC6&lt;=$F$6,$F$5*($F$8*(BC6/$F$6))/($F$8-1+(BC6/$F$6)^$F$8),$F$5*($F$8*(BC6/$F$6))/($F$8-1+(BC6/$F$6)^$F$10)),0)</f>
        <v>32.590436259750419</v>
      </c>
      <c r="BE6" s="28">
        <f>$P6*BD6*0.001</f>
        <v>3259.0436259750422</v>
      </c>
      <c r="BF6" s="28"/>
      <c r="BG6" s="26">
        <f>($R$5/($R$6-BG$4))*($O6-BG$4)</f>
        <v>2.3735752003166744E-3</v>
      </c>
      <c r="BH6" s="27">
        <f>IF(BG6&gt;0,IF(BG6&lt;=$F$6,$F$5*($F$8*(BG6/$F$6))/($F$8-1+(BG6/$F$6)^$F$8),$F$5*($F$8*(BG6/$F$6))/($F$8-1+(BG6/$F$6)^$F$10)),0)</f>
        <v>32.589668591388971</v>
      </c>
      <c r="BI6" s="28">
        <f>$P6*BH6*0.001</f>
        <v>3258.9668591388972</v>
      </c>
      <c r="BJ6" s="28"/>
      <c r="BK6" s="26">
        <f>($R$5/($R$6-BK$4))*($O6-BK$4)</f>
        <v>2.3736197664749607E-3</v>
      </c>
      <c r="BL6" s="27">
        <f>IF(BK6&gt;0,IF(BK6&lt;=$F$6,$F$5*($F$8*(BK6/$F$6))/($F$8-1+(BK6/$F$6)^$F$8),$F$5*($F$8*(BK6/$F$6))/($F$8-1+(BK6/$F$6)^$F$10)),0)</f>
        <v>32.589265744503095</v>
      </c>
      <c r="BM6" s="28">
        <f>$P6*BL6*0.001</f>
        <v>3258.9265744503095</v>
      </c>
      <c r="BN6" s="28"/>
      <c r="BO6" s="26">
        <f>($R$5/($R$6-BO$4))*($O6-BO$4)</f>
        <v>2.3736431929646086E-3</v>
      </c>
      <c r="BP6" s="27">
        <f>IF(BO6&gt;0,IF(BO6&lt;=$F$6,$F$5*($F$8*(BO6/$F$6))/($F$8-1+(BO6/$F$6)^$F$8),$F$5*($F$8*(BO6/$F$6))/($F$8-1+(BO6/$F$6)^$F$10)),0)</f>
        <v>32.589053979833011</v>
      </c>
      <c r="BQ6" s="28">
        <f>$P6*BP6*0.001</f>
        <v>3258.9053979833011</v>
      </c>
      <c r="BR6" s="28"/>
      <c r="BS6" s="26">
        <f>($R$5/($R$6-BS$4))*($O6-BS$4)</f>
        <v>2.3736555185087018E-3</v>
      </c>
      <c r="BT6" s="27">
        <f>IF(BS6&gt;0,IF(BS6&lt;=$F$6,$F$5*($F$8*(BS6/$F$6))/($F$8-1+(BS6/$F$6)^$F$8),$F$5*($F$8*(BS6/$F$6))/($F$8-1+(BS6/$F$6)^$F$10)),0)</f>
        <v>32.588942561046657</v>
      </c>
      <c r="BU6" s="28">
        <f>$P6*BT6*0.001</f>
        <v>3258.8942561046661</v>
      </c>
      <c r="BV6" s="28"/>
      <c r="BW6" s="26">
        <f>($R$5/($R$6-BW$4))*($O6-BW$4)</f>
        <v>2.3736620065472783E-3</v>
      </c>
      <c r="BX6" s="27">
        <f>IF(BW6&gt;0,IF(BW6&lt;=$F$6,$F$5*($F$8*(BW6/$F$6))/($F$8-1+(BW6/$F$6)^$F$8),$F$5*($F$8*(BW6/$F$6))/($F$8-1+(BW6/$F$6)^$F$10)),0)</f>
        <v>32.588883910924295</v>
      </c>
      <c r="BY6" s="28">
        <f>$P6*BX6*0.001</f>
        <v>3258.8883910924296</v>
      </c>
      <c r="BZ6" s="28"/>
      <c r="CA6" s="26">
        <f>($R$5/($R$6-CA$4))*($O6-CA$4)</f>
        <v>2.3736654226456434E-3</v>
      </c>
      <c r="CB6" s="27">
        <f>IF(CA6&gt;0,IF(CA6&lt;=$F$6,$F$5*($F$8*(CA6/$F$6))/($F$8-1+(CA6/$F$6)^$F$8),$F$5*($F$8*(CA6/$F$6))/($F$8-1+(CA6/$F$6)^$F$10)),0)</f>
        <v>32.588853030195715</v>
      </c>
      <c r="CC6" s="28">
        <f>$P6*CB6*0.001</f>
        <v>3258.8853030195714</v>
      </c>
      <c r="CD6" s="28"/>
      <c r="CE6" s="26">
        <f>($R$5/($R$6-CE$4))*($O6-CE$4)</f>
        <v>2.3736672215372728E-3</v>
      </c>
      <c r="CF6" s="27">
        <f>IF(CE6&gt;0,IF(CE6&lt;=$F$6,$F$5*($F$8*(CE6/$F$6))/($F$8-1+(CE6/$F$6)^$F$8),$F$5*($F$8*(CE6/$F$6))/($F$8-1+(CE6/$F$6)^$F$10)),0)</f>
        <v>32.588836768604054</v>
      </c>
      <c r="CG6" s="28">
        <f>$P6*CF6*0.001</f>
        <v>3258.8836768604056</v>
      </c>
      <c r="CH6" s="28"/>
      <c r="CI6" s="29">
        <f>CG6*(O6-$K$5/2)*0.001</f>
        <v>9450.7626628951766</v>
      </c>
    </row>
    <row r="7" spans="5:88" ht="15.75" x14ac:dyDescent="0.3">
      <c r="E7" s="30" t="s">
        <v>25</v>
      </c>
      <c r="F7" s="31">
        <f>(F5/F6)/1000</f>
        <v>17.857808886649092</v>
      </c>
      <c r="G7" s="32" t="s">
        <v>26</v>
      </c>
      <c r="H7">
        <f>H4/(H5*1000)</f>
        <v>2.7499999999999998E-3</v>
      </c>
      <c r="M7">
        <f>K4</f>
        <v>500</v>
      </c>
      <c r="N7">
        <f>K5</f>
        <v>6000</v>
      </c>
      <c r="O7" s="18">
        <f t="shared" ref="O7:O35" si="1">IF(O6-M$24&gt;0,O6-M$24)</f>
        <v>5700</v>
      </c>
      <c r="P7" s="18">
        <f t="shared" si="0"/>
        <v>100000</v>
      </c>
      <c r="S7" s="26">
        <f t="shared" ref="S7:S70" si="2">($R$5/($R$6-S$4))*($O7-S$4)</f>
        <v>1.75E-3</v>
      </c>
      <c r="T7" s="27">
        <f t="shared" ref="T7:T35" si="3">IF(S7&gt;0,IF(S7&lt;=$F$6,$F$5*($F$8*(S7/$F$6))/($F$8-1+(S7/$F$6)^$F$8),$F$5*($F$8*(S7/$F$6))/($F$8-1+(S7/$F$6)^$F$10)),0)</f>
        <v>34.970751301609965</v>
      </c>
      <c r="U7" s="28">
        <f t="shared" ref="U7:U35" si="4">$P7*T7*0.001</f>
        <v>3497.0751301609967</v>
      </c>
      <c r="W7" s="26">
        <f t="shared" ref="W7:W70" si="5">($R$5/($R$6-W$4))*($O7-W$4)</f>
        <v>1.9857364593675627E-3</v>
      </c>
      <c r="X7" s="27">
        <f t="shared" ref="X7:X35" si="6">IF(W7&gt;0,IF(W7&lt;=$F$6,$F$5*($F$8*(W7/$F$6))/($F$8-1+(W7/$F$6)^$F$8),$F$5*($F$8*(W7/$F$6))/($F$8-1+(W7/$F$6)^$F$10)),0)</f>
        <v>35.325517128815832</v>
      </c>
      <c r="Y7" s="28">
        <f t="shared" ref="Y7:Y35" si="7">$P7*X7*0.001</f>
        <v>3532.5517128815832</v>
      </c>
      <c r="AA7" s="26">
        <f t="shared" ref="AA7:AA70" si="8">($R$5/($R$6-AA$4))*($O7-AA$4)</f>
        <v>2.059587336453522E-3</v>
      </c>
      <c r="AB7" s="27">
        <f t="shared" ref="AB7:AB35" si="9">IF(AA7&gt;0,IF(AA7&lt;=$F$6,$F$5*($F$8*(AA7/$F$6))/($F$8-1+(AA7/$F$6)^$F$8),$F$5*($F$8*(AA7/$F$6))/($F$8-1+(AA7/$F$6)^$F$10)),0)</f>
        <v>34.95546004371284</v>
      </c>
      <c r="AC7" s="28">
        <f t="shared" ref="AC7:AC35" si="10">$P7*AB7*0.001</f>
        <v>3495.5460043712842</v>
      </c>
      <c r="AE7" s="26">
        <f t="shared" ref="AE7:AE70" si="11">($R$5/($R$6-AE$4))*($O7-AE$4)</f>
        <v>2.0913366302662173E-3</v>
      </c>
      <c r="AF7" s="27">
        <f t="shared" ref="AF7:AF35" si="12">IF(AE7&gt;0,IF(AE7&lt;=$F$6,$F$5*($F$8*(AE7/$F$6))/($F$8-1+(AE7/$F$6)^$F$8),$F$5*($F$8*(AE7/$F$6))/($F$8-1+(AE7/$F$6)^$F$10)),0)</f>
        <v>34.77015938030349</v>
      </c>
      <c r="AG7" s="28">
        <f t="shared" ref="AG7:AG35" si="13">$P7*AF7*0.001</f>
        <v>3477.0159380303494</v>
      </c>
      <c r="AI7" s="26">
        <f t="shared" ref="AI7:AI70" si="14">($R$5/($R$6-AI$4))*($O7-AI$4)</f>
        <v>2.1058068374281858E-3</v>
      </c>
      <c r="AJ7" s="27">
        <f t="shared" ref="AJ7:AJ35" si="15">IF(AI7&gt;0,IF(AI7&lt;=$F$6,$F$5*($F$8*(AI7/$F$6))/($F$8-1+(AI7/$F$6)^$F$8),$F$5*($F$8*(AI7/$F$6))/($F$8-1+(AI7/$F$6)^$F$10)),0)</f>
        <v>34.680863342162937</v>
      </c>
      <c r="AK7" s="28">
        <f t="shared" ref="AK7:AK35" si="16">$P7*AJ7*0.001</f>
        <v>3468.0863342162938</v>
      </c>
      <c r="AM7" s="26">
        <f t="shared" ref="AM7:AM70" si="17">($R$5/($R$6-AM$4))*($O7-AM$4)</f>
        <v>2.113561726102707E-3</v>
      </c>
      <c r="AN7" s="27">
        <f t="shared" ref="AN7:AN35" si="18">IF(AM7&gt;0,IF(AM7&lt;=$F$6,$F$5*($F$8*(AM7/$F$6))/($F$8-1+(AM7/$F$6)^$F$8),$F$5*($F$8*(AM7/$F$6))/($F$8-1+(AM7/$F$6)^$F$10)),0)</f>
        <v>34.631803966127194</v>
      </c>
      <c r="AO7" s="28">
        <f t="shared" ref="AO7:AO35" si="19">$P7*AN7*0.001</f>
        <v>3463.1803966127191</v>
      </c>
      <c r="AQ7" s="26">
        <f t="shared" ref="AQ7:AQ70" si="20">($R$5/($R$6-AQ$4))*($O7-AQ$4)</f>
        <v>2.1172184622123584E-3</v>
      </c>
      <c r="AR7" s="27">
        <f t="shared" ref="AR7:AR35" si="21">IF(AQ7&gt;0,IF(AQ7&lt;=$F$6,$F$5*($F$8*(AQ7/$F$6))/($F$8-1+(AQ7/$F$6)^$F$8),$F$5*($F$8*(AQ7/$F$6))/($F$8-1+(AQ7/$F$6)^$F$10)),0)</f>
        <v>34.608384185435042</v>
      </c>
      <c r="AS7" s="28">
        <f t="shared" ref="AS7:AS35" si="22">$P7*AR7*0.001</f>
        <v>3460.8384185435043</v>
      </c>
      <c r="AU7" s="26">
        <f t="shared" ref="AU7:AU70" si="23">($R$5/($R$6-AU$4))*($O7-AU$4)</f>
        <v>2.1190460443438692E-3</v>
      </c>
      <c r="AV7" s="27">
        <f t="shared" ref="AV7:AV35" si="24">IF(AU7&gt;0,IF(AU7&lt;=$F$6,$F$5*($F$8*(AU7/$F$6))/($F$8-1+(AU7/$F$6)^$F$8),$F$5*($F$8*(AU7/$F$6))/($F$8-1+(AU7/$F$6)^$F$10)),0)</f>
        <v>34.596611174188169</v>
      </c>
      <c r="AW7" s="28">
        <f t="shared" ref="AW7:AW35" si="25">$P7*AV7*0.001</f>
        <v>3459.661117418817</v>
      </c>
      <c r="AY7" s="26">
        <f t="shared" ref="AY7:AY70" si="26">($R$5/($R$6-AY$4))*($O7-AY$4)</f>
        <v>2.1199836302619093E-3</v>
      </c>
      <c r="AZ7" s="27">
        <f t="shared" ref="AZ7:AZ35" si="27">IF(AY7&gt;0,IF(AY7&lt;=$F$6,$F$5*($F$8*(AY7/$F$6))/($F$8-1+(AY7/$F$6)^$F$8),$F$5*($F$8*(AY7/$F$6))/($F$8-1+(AY7/$F$6)^$F$10)),0)</f>
        <v>34.590553834886997</v>
      </c>
      <c r="BA7" s="28">
        <f t="shared" ref="BA7:BA35" si="28">$P7*AZ7*0.001</f>
        <v>3459.0553834887</v>
      </c>
      <c r="BB7" s="28"/>
      <c r="BC7" s="26">
        <f t="shared" ref="BC7:BC70" si="29">($R$5/($R$6-BC$4))*($O7-BC$4)</f>
        <v>2.1204708112028585E-3</v>
      </c>
      <c r="BD7" s="27">
        <f t="shared" ref="BD7:BD35" si="30">IF(BC7&gt;0,IF(BC7&lt;=$F$6,$F$5*($F$8*(BC7/$F$6))/($F$8-1+(BC7/$F$6)^$F$8),$F$5*($F$8*(BC7/$F$6))/($F$8-1+(BC7/$F$6)^$F$10)),0)</f>
        <v>34.58740168006419</v>
      </c>
      <c r="BE7" s="28">
        <f t="shared" ref="BE7:BE35" si="31">$P7*BD7*0.001</f>
        <v>3458.740168006419</v>
      </c>
      <c r="BF7" s="28"/>
      <c r="BG7" s="26">
        <f t="shared" ref="BG7:BG70" si="32">($R$5/($R$6-BG$4))*($O7-BG$4)</f>
        <v>2.1207256009500228E-3</v>
      </c>
      <c r="BH7" s="27">
        <f t="shared" ref="BH7:BH35" si="33">IF(BG7&gt;0,IF(BG7&lt;=$F$6,$F$5*($F$8*(BG7/$F$6))/($F$8-1+(BG7/$F$6)^$F$8),$F$5*($F$8*(BG7/$F$6))/($F$8-1+(BG7/$F$6)^$F$10)),0)</f>
        <v>34.585751865769403</v>
      </c>
      <c r="BI7" s="28">
        <f t="shared" ref="BI7:BI35" si="34">$P7*BH7*0.001</f>
        <v>3458.5751865769403</v>
      </c>
      <c r="BJ7" s="28"/>
      <c r="BK7" s="26">
        <f t="shared" ref="BK7:BK70" si="35">($R$5/($R$6-BK$4))*($O7-BK$4)</f>
        <v>2.1208592994248826E-3</v>
      </c>
      <c r="BL7" s="27">
        <f t="shared" ref="BL7:BL35" si="36">IF(BK7&gt;0,IF(BK7&lt;=$F$6,$F$5*($F$8*(BK7/$F$6))/($F$8-1+(BK7/$F$6)^$F$8),$F$5*($F$8*(BK7/$F$6))/($F$8-1+(BK7/$F$6)^$F$10)),0)</f>
        <v>34.58488579134881</v>
      </c>
      <c r="BM7" s="28">
        <f t="shared" ref="BM7:BM35" si="37">$P7*BL7*0.001</f>
        <v>3458.4885791348811</v>
      </c>
      <c r="BN7" s="28"/>
      <c r="BO7" s="26">
        <f t="shared" ref="BO7:BO70" si="38">($R$5/($R$6-BO$4))*($O7-BO$4)</f>
        <v>2.1209295788938254E-3</v>
      </c>
      <c r="BP7" s="27">
        <f t="shared" ref="BP7:BP35" si="39">IF(BO7&gt;0,IF(BO7&lt;=$F$6,$F$5*($F$8*(BO7/$F$6))/($F$8-1+(BO7/$F$6)^$F$8),$F$5*($F$8*(BO7/$F$6))/($F$8-1+(BO7/$F$6)^$F$10)),0)</f>
        <v>34.584430437097943</v>
      </c>
      <c r="BQ7" s="28">
        <f t="shared" ref="BQ7:BQ35" si="40">$P7*BP7*0.001</f>
        <v>3458.4430437097944</v>
      </c>
      <c r="BR7" s="28"/>
      <c r="BS7" s="26">
        <f t="shared" ref="BS7:BS70" si="41">($R$5/($R$6-BS$4))*($O7-BS$4)</f>
        <v>2.1209665555261045E-3</v>
      </c>
      <c r="BT7" s="27">
        <f t="shared" ref="BT7:BT35" si="42">IF(BS7&gt;0,IF(BS7&lt;=$F$6,$F$5*($F$8*(BS7/$F$6))/($F$8-1+(BS7/$F$6)^$F$8),$F$5*($F$8*(BS7/$F$6))/($F$8-1+(BS7/$F$6)^$F$10)),0)</f>
        <v>34.584190831629833</v>
      </c>
      <c r="BU7" s="28">
        <f t="shared" ref="BU7:BU35" si="43">$P7*BT7*0.001</f>
        <v>3458.4190831629835</v>
      </c>
      <c r="BV7" s="28"/>
      <c r="BW7" s="26">
        <f t="shared" ref="BW7:BW70" si="44">($R$5/($R$6-BW$4))*($O7-BW$4)</f>
        <v>2.1209860196418355E-3</v>
      </c>
      <c r="BX7" s="27">
        <f t="shared" ref="BX7:BX35" si="45">IF(BW7&gt;0,IF(BW7&lt;=$F$6,$F$5*($F$8*(BW7/$F$6))/($F$8-1+(BW7/$F$6)^$F$8),$F$5*($F$8*(BW7/$F$6))/($F$8-1+(BW7/$F$6)^$F$10)),0)</f>
        <v>34.58406469839376</v>
      </c>
      <c r="BY7" s="28">
        <f t="shared" ref="BY7:BY35" si="46">$P7*BX7*0.001</f>
        <v>3458.4064698393759</v>
      </c>
      <c r="BZ7" s="28"/>
      <c r="CA7" s="26">
        <f t="shared" ref="CA7:CA70" si="47">($R$5/($R$6-CA$4))*($O7-CA$4)</f>
        <v>2.1209962679369296E-3</v>
      </c>
      <c r="CB7" s="27">
        <f t="shared" ref="CB7:CB35" si="48">IF(CA7&gt;0,IF(CA7&lt;=$F$6,$F$5*($F$8*(CA7/$F$6))/($F$8-1+(CA7/$F$6)^$F$8),$F$5*($F$8*(CA7/$F$6))/($F$8-1+(CA7/$F$6)^$F$10)),0)</f>
        <v>34.583998284353761</v>
      </c>
      <c r="CC7" s="28">
        <f t="shared" ref="CC7:CC35" si="49">$P7*CB7*0.001</f>
        <v>3458.3998284353765</v>
      </c>
      <c r="CD7" s="28"/>
      <c r="CE7" s="26">
        <f t="shared" ref="CE7:CE70" si="50">($R$5/($R$6-CE$4))*($O7-CE$4)</f>
        <v>2.1210016646118191E-3</v>
      </c>
      <c r="CF7" s="27">
        <f t="shared" ref="CF7:CF35" si="51">IF(CE7&gt;0,IF(CE7&lt;=$F$6,$F$5*($F$8*(CE7/$F$6))/($F$8-1+(CE7/$F$6)^$F$8),$F$5*($F$8*(CE7/$F$6))/($F$8-1+(CE7/$F$6)^$F$10)),0)</f>
        <v>34.583963310652386</v>
      </c>
      <c r="CG7" s="28">
        <f t="shared" ref="CG7:CG35" si="52">$P7*CF7*0.001</f>
        <v>3458.3963310652384</v>
      </c>
      <c r="CH7" s="28"/>
      <c r="CI7" s="29">
        <f t="shared" ref="CI7:CI35" si="53">CG7*(O7-$K$5/2)*0.001</f>
        <v>9337.6700938761442</v>
      </c>
    </row>
    <row r="8" spans="5:88" ht="15.75" x14ac:dyDescent="0.3">
      <c r="E8" s="30" t="s">
        <v>27</v>
      </c>
      <c r="F8" s="33">
        <f>F2/(F2-F7)</f>
        <v>2.45871018686957</v>
      </c>
      <c r="G8" s="32" t="s">
        <v>28</v>
      </c>
      <c r="H8" s="3">
        <f>H7</f>
        <v>2.7499999999999998E-3</v>
      </c>
      <c r="M8">
        <f>0</f>
        <v>0</v>
      </c>
      <c r="N8">
        <f>K5</f>
        <v>6000</v>
      </c>
      <c r="O8" s="18">
        <f t="shared" si="1"/>
        <v>5500</v>
      </c>
      <c r="P8" s="18">
        <f t="shared" si="0"/>
        <v>100000</v>
      </c>
      <c r="S8" s="26">
        <f t="shared" si="2"/>
        <v>1.25E-3</v>
      </c>
      <c r="T8" s="27">
        <f t="shared" si="3"/>
        <v>30.805991390235356</v>
      </c>
      <c r="U8" s="28">
        <f t="shared" si="4"/>
        <v>3080.5991390235354</v>
      </c>
      <c r="W8" s="26">
        <f t="shared" si="5"/>
        <v>1.6428940989459378E-3</v>
      </c>
      <c r="X8" s="27">
        <f t="shared" si="6"/>
        <v>34.498091780652629</v>
      </c>
      <c r="Y8" s="28">
        <f t="shared" si="7"/>
        <v>3449.8091780652626</v>
      </c>
      <c r="AA8" s="26">
        <f t="shared" si="8"/>
        <v>1.7659788940892036E-3</v>
      </c>
      <c r="AB8" s="27">
        <f t="shared" si="9"/>
        <v>35.024025347987184</v>
      </c>
      <c r="AC8" s="28">
        <f t="shared" si="10"/>
        <v>3502.4025347987185</v>
      </c>
      <c r="AE8" s="26">
        <f t="shared" si="11"/>
        <v>1.8188943837770288E-3</v>
      </c>
      <c r="AF8" s="27">
        <f t="shared" si="12"/>
        <v>35.170238421439223</v>
      </c>
      <c r="AG8" s="28">
        <f t="shared" si="13"/>
        <v>3517.0238421439221</v>
      </c>
      <c r="AI8" s="26">
        <f t="shared" si="14"/>
        <v>1.8430113957136431E-3</v>
      </c>
      <c r="AJ8" s="27">
        <f t="shared" si="15"/>
        <v>35.221965443222309</v>
      </c>
      <c r="AK8" s="28">
        <f t="shared" si="16"/>
        <v>3522.1965443222311</v>
      </c>
      <c r="AM8" s="26">
        <f t="shared" si="17"/>
        <v>1.8559362101711783E-3</v>
      </c>
      <c r="AN8" s="27">
        <f t="shared" si="18"/>
        <v>35.245965511866572</v>
      </c>
      <c r="AO8" s="28">
        <f t="shared" si="19"/>
        <v>3524.5965511866571</v>
      </c>
      <c r="AQ8" s="26">
        <f t="shared" si="20"/>
        <v>1.8620307703539308E-3</v>
      </c>
      <c r="AR8" s="27">
        <f t="shared" si="21"/>
        <v>35.256395607427628</v>
      </c>
      <c r="AS8" s="28">
        <f t="shared" si="22"/>
        <v>3525.639560742763</v>
      </c>
      <c r="AU8" s="26">
        <f t="shared" si="23"/>
        <v>1.8650767405731148E-3</v>
      </c>
      <c r="AV8" s="27">
        <f t="shared" si="24"/>
        <v>35.261397133323065</v>
      </c>
      <c r="AW8" s="28">
        <f t="shared" si="25"/>
        <v>3526.1397133323067</v>
      </c>
      <c r="AY8" s="26">
        <f t="shared" si="26"/>
        <v>1.866639383769849E-3</v>
      </c>
      <c r="AZ8" s="27">
        <f t="shared" si="27"/>
        <v>35.263908583947789</v>
      </c>
      <c r="BA8" s="28">
        <f t="shared" si="28"/>
        <v>3526.3908583947787</v>
      </c>
      <c r="BB8" s="28"/>
      <c r="BC8" s="26">
        <f t="shared" si="29"/>
        <v>1.8674513520047643E-3</v>
      </c>
      <c r="BD8" s="27">
        <f t="shared" si="30"/>
        <v>35.265199020541743</v>
      </c>
      <c r="BE8" s="28">
        <f t="shared" si="31"/>
        <v>3526.5199020541745</v>
      </c>
      <c r="BF8" s="28"/>
      <c r="BG8" s="26">
        <f t="shared" si="32"/>
        <v>1.8678760015833713E-3</v>
      </c>
      <c r="BH8" s="27">
        <f t="shared" si="33"/>
        <v>35.265869946501468</v>
      </c>
      <c r="BI8" s="28">
        <f t="shared" si="34"/>
        <v>3526.5869946501471</v>
      </c>
      <c r="BJ8" s="28"/>
      <c r="BK8" s="26">
        <f t="shared" si="35"/>
        <v>1.868098832374804E-3</v>
      </c>
      <c r="BL8" s="27">
        <f t="shared" si="36"/>
        <v>35.266220921935421</v>
      </c>
      <c r="BM8" s="28">
        <f t="shared" si="37"/>
        <v>3526.6220921935419</v>
      </c>
      <c r="BN8" s="28"/>
      <c r="BO8" s="26">
        <f t="shared" si="38"/>
        <v>1.8682159648230421E-3</v>
      </c>
      <c r="BP8" s="27">
        <f t="shared" si="39"/>
        <v>35.266405114651363</v>
      </c>
      <c r="BQ8" s="28">
        <f t="shared" si="40"/>
        <v>3526.6405114651366</v>
      </c>
      <c r="BR8" s="28"/>
      <c r="BS8" s="26">
        <f t="shared" si="41"/>
        <v>1.8682775925435071E-3</v>
      </c>
      <c r="BT8" s="27">
        <f t="shared" si="42"/>
        <v>35.266501942336483</v>
      </c>
      <c r="BU8" s="28">
        <f t="shared" si="43"/>
        <v>3526.6501942336486</v>
      </c>
      <c r="BV8" s="28"/>
      <c r="BW8" s="26">
        <f t="shared" si="44"/>
        <v>1.8683100327363928E-3</v>
      </c>
      <c r="BX8" s="27">
        <f t="shared" si="45"/>
        <v>35.266552888456935</v>
      </c>
      <c r="BY8" s="28">
        <f t="shared" si="46"/>
        <v>3526.6552888456936</v>
      </c>
      <c r="BZ8" s="28"/>
      <c r="CA8" s="26">
        <f t="shared" si="47"/>
        <v>1.868327113228216E-3</v>
      </c>
      <c r="CB8" s="27">
        <f t="shared" si="48"/>
        <v>35.266579706370003</v>
      </c>
      <c r="CC8" s="28">
        <f t="shared" si="49"/>
        <v>3526.6579706370003</v>
      </c>
      <c r="CD8" s="28"/>
      <c r="CE8" s="26">
        <f t="shared" si="50"/>
        <v>1.868336107686365E-3</v>
      </c>
      <c r="CF8" s="27">
        <f t="shared" si="51"/>
        <v>35.266593826715578</v>
      </c>
      <c r="CG8" s="28">
        <f t="shared" si="52"/>
        <v>3526.659382671558</v>
      </c>
      <c r="CH8" s="28"/>
      <c r="CI8" s="29">
        <f t="shared" si="53"/>
        <v>8816.6484566788949</v>
      </c>
    </row>
    <row r="9" spans="5:88" ht="15.75" x14ac:dyDescent="0.3">
      <c r="E9" s="30" t="s">
        <v>29</v>
      </c>
      <c r="F9" s="34">
        <f>IF(0.67+F5/62&gt;=1,0.67+F5/62,1)</f>
        <v>1.2401935483870967</v>
      </c>
      <c r="G9" s="32" t="s">
        <v>30</v>
      </c>
      <c r="H9" s="7">
        <v>9.5000000000000001E-2</v>
      </c>
      <c r="M9">
        <v>0</v>
      </c>
      <c r="N9">
        <v>0</v>
      </c>
      <c r="O9" s="18">
        <f t="shared" si="1"/>
        <v>5300</v>
      </c>
      <c r="P9" s="18">
        <f t="shared" si="0"/>
        <v>100000</v>
      </c>
      <c r="S9" s="26">
        <f t="shared" si="2"/>
        <v>7.5000000000000002E-4</v>
      </c>
      <c r="T9" s="27">
        <f t="shared" si="3"/>
        <v>21.236242420024507</v>
      </c>
      <c r="U9" s="28">
        <f t="shared" si="4"/>
        <v>2123.624242002451</v>
      </c>
      <c r="W9" s="26">
        <f t="shared" si="5"/>
        <v>1.3000517385243129E-3</v>
      </c>
      <c r="X9" s="27">
        <f t="shared" si="6"/>
        <v>31.461650437703</v>
      </c>
      <c r="Y9" s="28">
        <f t="shared" si="7"/>
        <v>3146.1650437702997</v>
      </c>
      <c r="AA9" s="26">
        <f t="shared" si="8"/>
        <v>1.4723704517248849E-3</v>
      </c>
      <c r="AB9" s="27">
        <f t="shared" si="9"/>
        <v>33.295321298534468</v>
      </c>
      <c r="AC9" s="28">
        <f t="shared" si="10"/>
        <v>3329.5321298534473</v>
      </c>
      <c r="AE9" s="26">
        <f t="shared" si="11"/>
        <v>1.5464521372878402E-3</v>
      </c>
      <c r="AF9" s="27">
        <f t="shared" si="12"/>
        <v>33.889252002317214</v>
      </c>
      <c r="AG9" s="28">
        <f t="shared" si="13"/>
        <v>3388.9252002317212</v>
      </c>
      <c r="AI9" s="26">
        <f t="shared" si="14"/>
        <v>1.5802159539991005E-3</v>
      </c>
      <c r="AJ9" s="27">
        <f t="shared" si="15"/>
        <v>34.123044044917854</v>
      </c>
      <c r="AK9" s="28">
        <f t="shared" si="16"/>
        <v>3412.3044044917856</v>
      </c>
      <c r="AM9" s="26">
        <f t="shared" si="17"/>
        <v>1.5983106942396494E-3</v>
      </c>
      <c r="AN9" s="27">
        <f t="shared" si="18"/>
        <v>34.239087557228473</v>
      </c>
      <c r="AO9" s="28">
        <f t="shared" si="19"/>
        <v>3423.9087557228472</v>
      </c>
      <c r="AQ9" s="26">
        <f t="shared" si="20"/>
        <v>1.6068430784955032E-3</v>
      </c>
      <c r="AR9" s="27">
        <f t="shared" si="21"/>
        <v>34.291598792601107</v>
      </c>
      <c r="AS9" s="28">
        <f t="shared" si="22"/>
        <v>3429.1598792601108</v>
      </c>
      <c r="AU9" s="26">
        <f t="shared" si="23"/>
        <v>1.6111074368023606E-3</v>
      </c>
      <c r="AV9" s="27">
        <f t="shared" si="24"/>
        <v>34.31731682150167</v>
      </c>
      <c r="AW9" s="28">
        <f t="shared" si="25"/>
        <v>3431.7316821501672</v>
      </c>
      <c r="AY9" s="26">
        <f t="shared" si="26"/>
        <v>1.6132951372777886E-3</v>
      </c>
      <c r="AZ9" s="27">
        <f t="shared" si="27"/>
        <v>34.330375054914306</v>
      </c>
      <c r="BA9" s="28">
        <f t="shared" si="28"/>
        <v>3433.0375054914307</v>
      </c>
      <c r="BB9" s="28"/>
      <c r="BC9" s="26">
        <f t="shared" si="29"/>
        <v>1.6144318928066699E-3</v>
      </c>
      <c r="BD9" s="27">
        <f t="shared" si="30"/>
        <v>34.337124028166393</v>
      </c>
      <c r="BE9" s="28">
        <f t="shared" si="31"/>
        <v>3433.7124028166395</v>
      </c>
      <c r="BF9" s="28"/>
      <c r="BG9" s="26">
        <f t="shared" si="32"/>
        <v>1.6150264022167199E-3</v>
      </c>
      <c r="BH9" s="27">
        <f t="shared" si="33"/>
        <v>34.340643798709564</v>
      </c>
      <c r="BI9" s="28">
        <f t="shared" si="34"/>
        <v>3434.0643798709561</v>
      </c>
      <c r="BJ9" s="28"/>
      <c r="BK9" s="26">
        <f t="shared" si="35"/>
        <v>1.6153383653247256E-3</v>
      </c>
      <c r="BL9" s="27">
        <f t="shared" si="36"/>
        <v>34.342488056648136</v>
      </c>
      <c r="BM9" s="28">
        <f t="shared" si="37"/>
        <v>3434.2488056648135</v>
      </c>
      <c r="BN9" s="28"/>
      <c r="BO9" s="26">
        <f t="shared" si="38"/>
        <v>1.6155023507522588E-3</v>
      </c>
      <c r="BP9" s="27">
        <f t="shared" si="39"/>
        <v>34.343456755605764</v>
      </c>
      <c r="BQ9" s="28">
        <f t="shared" si="40"/>
        <v>3434.3456755605766</v>
      </c>
      <c r="BR9" s="28"/>
      <c r="BS9" s="26">
        <f t="shared" si="41"/>
        <v>1.6155886295609097E-3</v>
      </c>
      <c r="BT9" s="27">
        <f t="shared" si="42"/>
        <v>34.343966217337126</v>
      </c>
      <c r="BU9" s="28">
        <f t="shared" si="43"/>
        <v>3434.3966217337124</v>
      </c>
      <c r="BV9" s="28"/>
      <c r="BW9" s="26">
        <f t="shared" si="44"/>
        <v>1.6156340458309501E-3</v>
      </c>
      <c r="BX9" s="27">
        <f t="shared" si="45"/>
        <v>34.344234335463391</v>
      </c>
      <c r="BY9" s="28">
        <f t="shared" si="46"/>
        <v>3434.4234335463393</v>
      </c>
      <c r="BZ9" s="28"/>
      <c r="CA9" s="26">
        <f t="shared" si="47"/>
        <v>1.6156579585195026E-3</v>
      </c>
      <c r="CB9" s="27">
        <f t="shared" si="48"/>
        <v>34.344375489825929</v>
      </c>
      <c r="CC9" s="28">
        <f t="shared" si="49"/>
        <v>3434.4375489825929</v>
      </c>
      <c r="CD9" s="28"/>
      <c r="CE9" s="26">
        <f t="shared" si="50"/>
        <v>1.6156705507609109E-3</v>
      </c>
      <c r="CF9" s="27">
        <f t="shared" si="51"/>
        <v>34.34444981624911</v>
      </c>
      <c r="CG9" s="28">
        <f t="shared" si="52"/>
        <v>3434.4449816249112</v>
      </c>
      <c r="CH9" s="28"/>
      <c r="CI9" s="29">
        <f t="shared" si="53"/>
        <v>7899.2234577372965</v>
      </c>
    </row>
    <row r="10" spans="5:88" ht="15.75" x14ac:dyDescent="0.3">
      <c r="E10" s="30" t="s">
        <v>31</v>
      </c>
      <c r="F10" s="35">
        <f>F8*F9</f>
        <v>3.0492765111092739</v>
      </c>
      <c r="G10" t="s">
        <v>32</v>
      </c>
      <c r="H10">
        <f>H6-H4</f>
        <v>110</v>
      </c>
      <c r="L10" s="27" t="s">
        <v>33</v>
      </c>
      <c r="M10" s="27" t="s">
        <v>34</v>
      </c>
      <c r="N10" s="36">
        <v>24</v>
      </c>
      <c r="O10" s="18">
        <f t="shared" si="1"/>
        <v>5100</v>
      </c>
      <c r="P10" s="18">
        <f t="shared" si="0"/>
        <v>100000</v>
      </c>
      <c r="S10" s="26">
        <f t="shared" si="2"/>
        <v>2.5000000000000001E-4</v>
      </c>
      <c r="T10" s="27">
        <f t="shared" si="3"/>
        <v>7.4932901688431244</v>
      </c>
      <c r="U10" s="28">
        <f t="shared" si="4"/>
        <v>749.32901688431241</v>
      </c>
      <c r="W10" s="26">
        <f t="shared" si="5"/>
        <v>9.5720937810268793E-4</v>
      </c>
      <c r="X10" s="27">
        <f t="shared" si="6"/>
        <v>25.843941783172848</v>
      </c>
      <c r="Y10" s="28">
        <f t="shared" si="7"/>
        <v>2584.3941783172845</v>
      </c>
      <c r="AA10" s="26">
        <f t="shared" si="8"/>
        <v>1.1787620093605662E-3</v>
      </c>
      <c r="AB10" s="27">
        <f t="shared" si="9"/>
        <v>29.775345879552695</v>
      </c>
      <c r="AC10" s="28">
        <f t="shared" si="10"/>
        <v>2977.5345879552697</v>
      </c>
      <c r="AE10" s="26">
        <f t="shared" si="11"/>
        <v>1.2740098907986518E-3</v>
      </c>
      <c r="AF10" s="27">
        <f t="shared" si="12"/>
        <v>31.1275405055856</v>
      </c>
      <c r="AG10" s="28">
        <f t="shared" si="13"/>
        <v>3112.7540505585603</v>
      </c>
      <c r="AI10" s="26">
        <f t="shared" si="14"/>
        <v>1.3174205122845578E-3</v>
      </c>
      <c r="AJ10" s="27">
        <f t="shared" si="15"/>
        <v>31.676045303049069</v>
      </c>
      <c r="AK10" s="28">
        <f t="shared" si="16"/>
        <v>3167.6045303049068</v>
      </c>
      <c r="AM10" s="26">
        <f t="shared" si="17"/>
        <v>1.3406851783081208E-3</v>
      </c>
      <c r="AN10" s="27">
        <f t="shared" si="18"/>
        <v>31.952685399995495</v>
      </c>
      <c r="AO10" s="28">
        <f t="shared" si="19"/>
        <v>3195.2685399995498</v>
      </c>
      <c r="AQ10" s="26">
        <f t="shared" si="20"/>
        <v>1.3516553866370754E-3</v>
      </c>
      <c r="AR10" s="27">
        <f t="shared" si="21"/>
        <v>32.078966672858911</v>
      </c>
      <c r="AS10" s="28">
        <f t="shared" si="22"/>
        <v>3207.8966672858915</v>
      </c>
      <c r="AU10" s="26">
        <f t="shared" si="23"/>
        <v>1.3571381330316065E-3</v>
      </c>
      <c r="AV10" s="27">
        <f t="shared" si="24"/>
        <v>32.141083471210592</v>
      </c>
      <c r="AW10" s="28">
        <f t="shared" si="25"/>
        <v>3214.1083471210595</v>
      </c>
      <c r="AY10" s="26">
        <f t="shared" si="26"/>
        <v>1.3599508907857281E-3</v>
      </c>
      <c r="AZ10" s="27">
        <f t="shared" si="27"/>
        <v>32.172693324474309</v>
      </c>
      <c r="BA10" s="28">
        <f t="shared" si="28"/>
        <v>3217.2693324474312</v>
      </c>
      <c r="BB10" s="28"/>
      <c r="BC10" s="26">
        <f t="shared" si="29"/>
        <v>1.3614124336085755E-3</v>
      </c>
      <c r="BD10" s="27">
        <f t="shared" si="30"/>
        <v>32.189049369447389</v>
      </c>
      <c r="BE10" s="28">
        <f t="shared" si="31"/>
        <v>3218.9049369447389</v>
      </c>
      <c r="BF10" s="28"/>
      <c r="BG10" s="26">
        <f t="shared" si="32"/>
        <v>1.3621768028500684E-3</v>
      </c>
      <c r="BH10" s="27">
        <f t="shared" si="33"/>
        <v>32.197584651307061</v>
      </c>
      <c r="BI10" s="28">
        <f t="shared" si="34"/>
        <v>3219.7584651307061</v>
      </c>
      <c r="BJ10" s="28"/>
      <c r="BK10" s="26">
        <f t="shared" si="35"/>
        <v>1.3625778982746472E-3</v>
      </c>
      <c r="BL10" s="27">
        <f t="shared" si="36"/>
        <v>32.202058313410816</v>
      </c>
      <c r="BM10" s="28">
        <f t="shared" si="37"/>
        <v>3220.2058313410816</v>
      </c>
      <c r="BN10" s="28"/>
      <c r="BO10" s="26">
        <f t="shared" si="38"/>
        <v>1.3627887366814756E-3</v>
      </c>
      <c r="BP10" s="27">
        <f t="shared" si="39"/>
        <v>32.204408503018513</v>
      </c>
      <c r="BQ10" s="28">
        <f t="shared" si="40"/>
        <v>3220.4408503018517</v>
      </c>
      <c r="BR10" s="28"/>
      <c r="BS10" s="26">
        <f t="shared" si="41"/>
        <v>1.3628996665783124E-3</v>
      </c>
      <c r="BT10" s="27">
        <f t="shared" si="42"/>
        <v>32.20564463206486</v>
      </c>
      <c r="BU10" s="28">
        <f t="shared" si="43"/>
        <v>3220.5644632064859</v>
      </c>
      <c r="BV10" s="28"/>
      <c r="BW10" s="26">
        <f t="shared" si="44"/>
        <v>1.3629580589255071E-3</v>
      </c>
      <c r="BX10" s="27">
        <f t="shared" si="45"/>
        <v>32.206295208780844</v>
      </c>
      <c r="BY10" s="28">
        <f t="shared" si="46"/>
        <v>3220.6295208780843</v>
      </c>
      <c r="BZ10" s="28"/>
      <c r="CA10" s="26">
        <f t="shared" si="47"/>
        <v>1.3629888038107891E-3</v>
      </c>
      <c r="CB10" s="27">
        <f t="shared" si="48"/>
        <v>32.206637721912337</v>
      </c>
      <c r="CC10" s="28">
        <f t="shared" si="49"/>
        <v>3220.6637721912334</v>
      </c>
      <c r="CD10" s="28"/>
      <c r="CE10" s="26">
        <f t="shared" si="50"/>
        <v>1.363004993835457E-3</v>
      </c>
      <c r="CF10" s="27">
        <f t="shared" si="51"/>
        <v>32.206818078382575</v>
      </c>
      <c r="CG10" s="28">
        <f t="shared" si="52"/>
        <v>3220.6818078382576</v>
      </c>
      <c r="CH10" s="28"/>
      <c r="CI10" s="29">
        <f t="shared" si="53"/>
        <v>6763.4317964603406</v>
      </c>
    </row>
    <row r="11" spans="5:88" ht="15.75" x14ac:dyDescent="0.3">
      <c r="E11" s="30"/>
      <c r="G11" s="32" t="s">
        <v>35</v>
      </c>
      <c r="H11">
        <f>H9-H8</f>
        <v>9.2249999999999999E-2</v>
      </c>
      <c r="L11" t="s">
        <v>36</v>
      </c>
      <c r="M11" s="37" t="s">
        <v>37</v>
      </c>
      <c r="N11" s="38">
        <v>70</v>
      </c>
      <c r="O11" s="18">
        <f t="shared" si="1"/>
        <v>4900</v>
      </c>
      <c r="P11" s="18">
        <f t="shared" si="0"/>
        <v>100000</v>
      </c>
      <c r="S11" s="26">
        <f t="shared" si="2"/>
        <v>-2.5000000000000001E-4</v>
      </c>
      <c r="T11" s="27">
        <f t="shared" si="3"/>
        <v>0</v>
      </c>
      <c r="U11" s="28">
        <f t="shared" si="4"/>
        <v>0</v>
      </c>
      <c r="W11" s="26">
        <f t="shared" si="5"/>
        <v>6.1436701768106299E-4</v>
      </c>
      <c r="X11" s="27">
        <f t="shared" si="6"/>
        <v>17.805121111117277</v>
      </c>
      <c r="Y11" s="28">
        <f t="shared" si="7"/>
        <v>1780.5121111117278</v>
      </c>
      <c r="AA11" s="26">
        <f t="shared" si="8"/>
        <v>8.8515356699624755E-4</v>
      </c>
      <c r="AB11" s="27">
        <f t="shared" si="9"/>
        <v>24.337333407518237</v>
      </c>
      <c r="AC11" s="28">
        <f t="shared" si="10"/>
        <v>2433.7333407518236</v>
      </c>
      <c r="AE11" s="26">
        <f t="shared" si="11"/>
        <v>1.0015676443094633E-3</v>
      </c>
      <c r="AF11" s="27">
        <f t="shared" si="12"/>
        <v>26.717314634188963</v>
      </c>
      <c r="AG11" s="28">
        <f t="shared" si="13"/>
        <v>2671.7314634188965</v>
      </c>
      <c r="AI11" s="26">
        <f t="shared" si="14"/>
        <v>1.0546250705700151E-3</v>
      </c>
      <c r="AJ11" s="27">
        <f t="shared" si="15"/>
        <v>27.70609448254331</v>
      </c>
      <c r="AK11" s="28">
        <f t="shared" si="16"/>
        <v>2770.6094482543313</v>
      </c>
      <c r="AM11" s="26">
        <f t="shared" si="17"/>
        <v>1.0830596623765919E-3</v>
      </c>
      <c r="AN11" s="27">
        <f t="shared" si="18"/>
        <v>28.210510287329281</v>
      </c>
      <c r="AO11" s="28">
        <f t="shared" si="19"/>
        <v>2821.051028732928</v>
      </c>
      <c r="AQ11" s="26">
        <f t="shared" si="20"/>
        <v>1.0964676947786479E-3</v>
      </c>
      <c r="AR11" s="27">
        <f t="shared" si="21"/>
        <v>28.442125489040944</v>
      </c>
      <c r="AS11" s="28">
        <f t="shared" si="22"/>
        <v>2844.2125489040945</v>
      </c>
      <c r="AU11" s="26">
        <f t="shared" si="23"/>
        <v>1.1031688292608523E-3</v>
      </c>
      <c r="AV11" s="27">
        <f t="shared" si="24"/>
        <v>28.556378799309265</v>
      </c>
      <c r="AW11" s="28">
        <f t="shared" si="25"/>
        <v>2855.6378799309264</v>
      </c>
      <c r="AY11" s="26">
        <f t="shared" si="26"/>
        <v>1.1066066442936677E-3</v>
      </c>
      <c r="AZ11" s="27">
        <f t="shared" si="27"/>
        <v>28.614603134755733</v>
      </c>
      <c r="BA11" s="28">
        <f t="shared" si="28"/>
        <v>2861.4603134755735</v>
      </c>
      <c r="BB11" s="28"/>
      <c r="BC11" s="26">
        <f t="shared" si="29"/>
        <v>1.1083929744104813E-3</v>
      </c>
      <c r="BD11" s="27">
        <f t="shared" si="30"/>
        <v>28.644752725525088</v>
      </c>
      <c r="BE11" s="28">
        <f t="shared" si="31"/>
        <v>2864.4752725525091</v>
      </c>
      <c r="BF11" s="28"/>
      <c r="BG11" s="26">
        <f t="shared" si="32"/>
        <v>1.1093272034834168E-3</v>
      </c>
      <c r="BH11" s="27">
        <f t="shared" si="33"/>
        <v>28.660492130473227</v>
      </c>
      <c r="BI11" s="28">
        <f t="shared" si="34"/>
        <v>2866.0492130473231</v>
      </c>
      <c r="BJ11" s="28"/>
      <c r="BK11" s="26">
        <f t="shared" si="35"/>
        <v>1.1098174312245688E-3</v>
      </c>
      <c r="BL11" s="27">
        <f t="shared" si="36"/>
        <v>28.668743409210425</v>
      </c>
      <c r="BM11" s="28">
        <f t="shared" si="37"/>
        <v>2866.8743409210424</v>
      </c>
      <c r="BN11" s="28"/>
      <c r="BO11" s="26">
        <f t="shared" si="38"/>
        <v>1.1100751226106923E-3</v>
      </c>
      <c r="BP11" s="27">
        <f t="shared" si="39"/>
        <v>28.673078587918766</v>
      </c>
      <c r="BQ11" s="28">
        <f t="shared" si="40"/>
        <v>2867.3078587918767</v>
      </c>
      <c r="BR11" s="28"/>
      <c r="BS11" s="26">
        <f t="shared" si="41"/>
        <v>1.110210703595715E-3</v>
      </c>
      <c r="BT11" s="27">
        <f t="shared" si="42"/>
        <v>28.675358888604972</v>
      </c>
      <c r="BU11" s="28">
        <f t="shared" si="43"/>
        <v>2867.5358888604974</v>
      </c>
      <c r="BV11" s="28"/>
      <c r="BW11" s="26">
        <f t="shared" si="44"/>
        <v>1.1102820720200644E-3</v>
      </c>
      <c r="BX11" s="27">
        <f t="shared" si="45"/>
        <v>28.67655904974098</v>
      </c>
      <c r="BY11" s="28">
        <f t="shared" si="46"/>
        <v>2867.6559049740981</v>
      </c>
      <c r="BZ11" s="28"/>
      <c r="CA11" s="26">
        <f t="shared" si="47"/>
        <v>1.1103196491020755E-3</v>
      </c>
      <c r="CB11" s="27">
        <f t="shared" si="48"/>
        <v>28.677190915723433</v>
      </c>
      <c r="CC11" s="28">
        <f t="shared" si="49"/>
        <v>2867.7190915723436</v>
      </c>
      <c r="CD11" s="28"/>
      <c r="CE11" s="26">
        <f t="shared" si="50"/>
        <v>1.1103394369100031E-3</v>
      </c>
      <c r="CF11" s="27">
        <f t="shared" si="51"/>
        <v>28.677523638863857</v>
      </c>
      <c r="CG11" s="28">
        <f t="shared" si="52"/>
        <v>2867.7523638863859</v>
      </c>
      <c r="CH11" s="28"/>
      <c r="CI11" s="29">
        <f t="shared" si="53"/>
        <v>5448.7294913841333</v>
      </c>
    </row>
    <row r="12" spans="5:88" ht="18" x14ac:dyDescent="0.25">
      <c r="E12" s="39" t="s">
        <v>38</v>
      </c>
      <c r="F12" s="40" t="s">
        <v>39</v>
      </c>
      <c r="G12" s="41" t="s">
        <v>38</v>
      </c>
      <c r="H12" s="42" t="s">
        <v>39</v>
      </c>
      <c r="L12" t="s">
        <v>40</v>
      </c>
      <c r="M12" s="37" t="s">
        <v>41</v>
      </c>
      <c r="N12" s="38">
        <v>200</v>
      </c>
      <c r="O12" s="18">
        <f t="shared" si="1"/>
        <v>4700</v>
      </c>
      <c r="P12" s="18">
        <f t="shared" si="0"/>
        <v>100000</v>
      </c>
      <c r="S12" s="26">
        <f t="shared" si="2"/>
        <v>-7.5000000000000002E-4</v>
      </c>
      <c r="T12" s="27">
        <f t="shared" si="3"/>
        <v>0</v>
      </c>
      <c r="U12" s="28">
        <f t="shared" si="4"/>
        <v>0</v>
      </c>
      <c r="W12" s="26">
        <f t="shared" si="5"/>
        <v>2.7152465725943799E-4</v>
      </c>
      <c r="X12" s="27">
        <f t="shared" si="6"/>
        <v>8.1307377303355395</v>
      </c>
      <c r="Y12" s="28">
        <f t="shared" si="7"/>
        <v>813.07377303355395</v>
      </c>
      <c r="AA12" s="26">
        <f t="shared" si="8"/>
        <v>5.9154512463192898E-4</v>
      </c>
      <c r="AB12" s="27">
        <f t="shared" si="9"/>
        <v>17.200531674216347</v>
      </c>
      <c r="AC12" s="28">
        <f t="shared" si="10"/>
        <v>1720.0531674216345</v>
      </c>
      <c r="AE12" s="26">
        <f t="shared" si="11"/>
        <v>7.2912539782027472E-4</v>
      </c>
      <c r="AF12" s="27">
        <f t="shared" si="12"/>
        <v>20.727595677365137</v>
      </c>
      <c r="AG12" s="28">
        <f t="shared" si="13"/>
        <v>2072.7595677365139</v>
      </c>
      <c r="AI12" s="26">
        <f t="shared" si="14"/>
        <v>7.9182962885547233E-4</v>
      </c>
      <c r="AJ12" s="27">
        <f t="shared" si="15"/>
        <v>22.232434159283347</v>
      </c>
      <c r="AK12" s="28">
        <f t="shared" si="16"/>
        <v>2223.2434159283348</v>
      </c>
      <c r="AM12" s="26">
        <f t="shared" si="17"/>
        <v>8.25434146445063E-4</v>
      </c>
      <c r="AN12" s="27">
        <f t="shared" si="18"/>
        <v>23.009589571816786</v>
      </c>
      <c r="AO12" s="28">
        <f t="shared" si="19"/>
        <v>2300.9589571816787</v>
      </c>
      <c r="AQ12" s="26">
        <f t="shared" si="20"/>
        <v>8.4128000292022008E-4</v>
      </c>
      <c r="AR12" s="27">
        <f t="shared" si="21"/>
        <v>23.368653407252655</v>
      </c>
      <c r="AS12" s="28">
        <f t="shared" si="22"/>
        <v>2336.8653407252655</v>
      </c>
      <c r="AU12" s="26">
        <f t="shared" si="23"/>
        <v>8.4919952549009818E-4</v>
      </c>
      <c r="AV12" s="27">
        <f t="shared" si="24"/>
        <v>23.546297627091125</v>
      </c>
      <c r="AW12" s="28">
        <f t="shared" si="25"/>
        <v>2354.6297627091126</v>
      </c>
      <c r="AY12" s="26">
        <f t="shared" si="26"/>
        <v>8.5326239780160733E-4</v>
      </c>
      <c r="AZ12" s="27">
        <f t="shared" si="27"/>
        <v>23.636960194719855</v>
      </c>
      <c r="BA12" s="28">
        <f t="shared" si="28"/>
        <v>2363.6960194719854</v>
      </c>
      <c r="BB12" s="28"/>
      <c r="BC12" s="26">
        <f t="shared" si="29"/>
        <v>8.5537351521238684E-4</v>
      </c>
      <c r="BD12" s="27">
        <f t="shared" si="30"/>
        <v>23.68394251925022</v>
      </c>
      <c r="BE12" s="28">
        <f t="shared" si="31"/>
        <v>2368.3942519250218</v>
      </c>
      <c r="BF12" s="28"/>
      <c r="BG12" s="26">
        <f t="shared" si="32"/>
        <v>8.5647760411676542E-4</v>
      </c>
      <c r="BH12" s="27">
        <f t="shared" si="33"/>
        <v>23.708479031547007</v>
      </c>
      <c r="BI12" s="28">
        <f t="shared" si="34"/>
        <v>2370.8479031547004</v>
      </c>
      <c r="BJ12" s="28"/>
      <c r="BK12" s="26">
        <f t="shared" si="35"/>
        <v>8.5705696417449038E-4</v>
      </c>
      <c r="BL12" s="27">
        <f t="shared" si="36"/>
        <v>23.721344792860815</v>
      </c>
      <c r="BM12" s="28">
        <f t="shared" si="37"/>
        <v>2372.1344792860818</v>
      </c>
      <c r="BN12" s="28"/>
      <c r="BO12" s="26">
        <f t="shared" si="38"/>
        <v>8.5736150853990903E-4</v>
      </c>
      <c r="BP12" s="27">
        <f t="shared" si="39"/>
        <v>23.728105129528281</v>
      </c>
      <c r="BQ12" s="28">
        <f t="shared" si="40"/>
        <v>2372.810512952828</v>
      </c>
      <c r="BR12" s="28"/>
      <c r="BS12" s="26">
        <f t="shared" si="41"/>
        <v>8.5752174061311779E-4</v>
      </c>
      <c r="BT12" s="27">
        <f t="shared" si="42"/>
        <v>23.731661264147164</v>
      </c>
      <c r="BU12" s="28">
        <f t="shared" si="43"/>
        <v>2373.1661264147165</v>
      </c>
      <c r="BV12" s="28"/>
      <c r="BW12" s="26">
        <f t="shared" si="44"/>
        <v>8.5760608511462142E-4</v>
      </c>
      <c r="BX12" s="27">
        <f t="shared" si="45"/>
        <v>23.733532974575599</v>
      </c>
      <c r="BY12" s="28">
        <f t="shared" si="46"/>
        <v>2373.3532974575601</v>
      </c>
      <c r="BZ12" s="28"/>
      <c r="CA12" s="26">
        <f t="shared" si="47"/>
        <v>8.5765049439336192E-4</v>
      </c>
      <c r="CB12" s="27">
        <f t="shared" si="48"/>
        <v>23.734518416268539</v>
      </c>
      <c r="CC12" s="28">
        <f t="shared" si="49"/>
        <v>2373.4518416268543</v>
      </c>
      <c r="CD12" s="28"/>
      <c r="CE12" s="26">
        <f t="shared" si="50"/>
        <v>8.5767387998454908E-4</v>
      </c>
      <c r="CF12" s="27">
        <f t="shared" si="51"/>
        <v>23.735037326907264</v>
      </c>
      <c r="CG12" s="28">
        <f t="shared" si="52"/>
        <v>2373.5037326907263</v>
      </c>
      <c r="CH12" s="28"/>
      <c r="CI12" s="29">
        <f t="shared" si="53"/>
        <v>4034.9563455742345</v>
      </c>
    </row>
    <row r="13" spans="5:88" x14ac:dyDescent="0.25">
      <c r="E13">
        <f>C13</f>
        <v>0</v>
      </c>
      <c r="F13">
        <f>IF($E13&lt;=F$6,F$5*(F$8*($E13/F$6))/(F$8-1+($E13/F$6)^(F$8)),F$5*(F$8*($E13/F$6))/(F$8-1+($E13/F$6)^(F$10)))</f>
        <v>0</v>
      </c>
      <c r="G13">
        <f t="shared" ref="G13:G76" si="54">E13</f>
        <v>0</v>
      </c>
      <c r="H13">
        <f t="shared" ref="H13:H76" si="55">IF(G13&lt;=$H$7,$H$5*1000*G13,IF(G13&lt;=$H$8,$H$4,$H$6-$H$10*(($H$9-G13)/$H$11)^2))</f>
        <v>0</v>
      </c>
      <c r="L13" t="s">
        <v>42</v>
      </c>
      <c r="M13" s="43" t="s">
        <v>43</v>
      </c>
      <c r="N13" s="44">
        <f>IF(INT((K5-5-2*N11)/N12)+2&lt;0,0,INT((K5-5-2*N11)/N12)+2)</f>
        <v>31</v>
      </c>
      <c r="O13" s="18">
        <f t="shared" si="1"/>
        <v>4500</v>
      </c>
      <c r="P13" s="18">
        <f t="shared" si="0"/>
        <v>100000</v>
      </c>
      <c r="S13" s="26">
        <f t="shared" si="2"/>
        <v>-1.25E-3</v>
      </c>
      <c r="T13" s="27">
        <f t="shared" si="3"/>
        <v>0</v>
      </c>
      <c r="U13" s="28">
        <f t="shared" si="4"/>
        <v>0</v>
      </c>
      <c r="W13" s="26">
        <f t="shared" si="5"/>
        <v>-7.1317703162186919E-5</v>
      </c>
      <c r="X13" s="27">
        <f t="shared" si="6"/>
        <v>0</v>
      </c>
      <c r="Y13" s="28">
        <f t="shared" si="7"/>
        <v>0</v>
      </c>
      <c r="AA13" s="26">
        <f t="shared" si="8"/>
        <v>2.979366822676103E-4</v>
      </c>
      <c r="AB13" s="27">
        <f t="shared" si="9"/>
        <v>8.9098569418630067</v>
      </c>
      <c r="AC13" s="28">
        <f t="shared" si="10"/>
        <v>890.98569418630063</v>
      </c>
      <c r="AE13" s="26">
        <f t="shared" si="11"/>
        <v>4.5668315133108627E-4</v>
      </c>
      <c r="AF13" s="27">
        <f t="shared" si="12"/>
        <v>13.494930839474872</v>
      </c>
      <c r="AG13" s="28">
        <f t="shared" si="13"/>
        <v>1349.4930839474871</v>
      </c>
      <c r="AI13" s="26">
        <f t="shared" si="14"/>
        <v>5.2903418714092955E-4</v>
      </c>
      <c r="AJ13" s="27">
        <f t="shared" si="15"/>
        <v>15.509419423516491</v>
      </c>
      <c r="AK13" s="28">
        <f t="shared" si="16"/>
        <v>1550.941942351649</v>
      </c>
      <c r="AM13" s="26">
        <f t="shared" si="17"/>
        <v>5.6780863051353423E-4</v>
      </c>
      <c r="AN13" s="27">
        <f t="shared" si="18"/>
        <v>16.564249086224891</v>
      </c>
      <c r="AO13" s="28">
        <f t="shared" si="19"/>
        <v>1656.4249086224891</v>
      </c>
      <c r="AQ13" s="26">
        <f t="shared" si="20"/>
        <v>5.860923110617924E-4</v>
      </c>
      <c r="AR13" s="27">
        <f t="shared" si="21"/>
        <v>17.055023819955672</v>
      </c>
      <c r="AS13" s="28">
        <f t="shared" si="22"/>
        <v>1705.5023819955672</v>
      </c>
      <c r="AU13" s="26">
        <f t="shared" si="23"/>
        <v>5.9523022171934403E-4</v>
      </c>
      <c r="AV13" s="27">
        <f t="shared" si="24"/>
        <v>17.298640854182519</v>
      </c>
      <c r="AW13" s="28">
        <f t="shared" si="25"/>
        <v>1729.8640854182518</v>
      </c>
      <c r="AY13" s="26">
        <f t="shared" si="26"/>
        <v>5.9991815130954688E-4</v>
      </c>
      <c r="AZ13" s="27">
        <f t="shared" si="27"/>
        <v>17.423181286543588</v>
      </c>
      <c r="BA13" s="28">
        <f t="shared" si="28"/>
        <v>1742.318128654359</v>
      </c>
      <c r="BB13" s="28"/>
      <c r="BC13" s="26">
        <f t="shared" si="29"/>
        <v>6.0235405601429242E-4</v>
      </c>
      <c r="BD13" s="27">
        <f t="shared" si="30"/>
        <v>17.487774954222349</v>
      </c>
      <c r="BE13" s="28">
        <f t="shared" si="31"/>
        <v>1748.777495422235</v>
      </c>
      <c r="BF13" s="28"/>
      <c r="BG13" s="26">
        <f t="shared" si="32"/>
        <v>6.0362800475011386E-4</v>
      </c>
      <c r="BH13" s="27">
        <f t="shared" si="33"/>
        <v>17.521524064727053</v>
      </c>
      <c r="BI13" s="28">
        <f t="shared" si="34"/>
        <v>1752.1524064727053</v>
      </c>
      <c r="BJ13" s="28"/>
      <c r="BK13" s="26">
        <f t="shared" si="35"/>
        <v>6.0429649712441199E-4</v>
      </c>
      <c r="BL13" s="27">
        <f t="shared" si="36"/>
        <v>17.53922460535701</v>
      </c>
      <c r="BM13" s="28">
        <f t="shared" si="37"/>
        <v>1753.922460535701</v>
      </c>
      <c r="BN13" s="28"/>
      <c r="BO13" s="26">
        <f t="shared" si="38"/>
        <v>6.0464789446912576E-4</v>
      </c>
      <c r="BP13" s="27">
        <f t="shared" si="39"/>
        <v>17.548526526692701</v>
      </c>
      <c r="BQ13" s="28">
        <f t="shared" si="40"/>
        <v>1754.8526526692701</v>
      </c>
      <c r="BR13" s="28"/>
      <c r="BS13" s="26">
        <f t="shared" si="41"/>
        <v>6.0483277763052044E-4</v>
      </c>
      <c r="BT13" s="27">
        <f t="shared" si="42"/>
        <v>17.55341992481069</v>
      </c>
      <c r="BU13" s="28">
        <f t="shared" si="43"/>
        <v>1755.3419924810689</v>
      </c>
      <c r="BV13" s="28"/>
      <c r="BW13" s="26">
        <f t="shared" si="44"/>
        <v>6.0493009820917869E-4</v>
      </c>
      <c r="BX13" s="27">
        <f t="shared" si="45"/>
        <v>17.555995568368036</v>
      </c>
      <c r="BY13" s="28">
        <f t="shared" si="46"/>
        <v>1755.5995568368037</v>
      </c>
      <c r="BZ13" s="28"/>
      <c r="CA13" s="26">
        <f t="shared" si="47"/>
        <v>6.0498133968464845E-4</v>
      </c>
      <c r="CB13" s="27">
        <f t="shared" si="48"/>
        <v>17.557351649878818</v>
      </c>
      <c r="CC13" s="28">
        <f t="shared" si="49"/>
        <v>1755.7351649878819</v>
      </c>
      <c r="CD13" s="28"/>
      <c r="CE13" s="26">
        <f t="shared" si="50"/>
        <v>6.0500832305909508E-4</v>
      </c>
      <c r="CF13" s="27">
        <f t="shared" si="51"/>
        <v>17.558065737530274</v>
      </c>
      <c r="CG13" s="28">
        <f t="shared" si="52"/>
        <v>1755.8065737530276</v>
      </c>
      <c r="CH13" s="28"/>
      <c r="CI13" s="29">
        <f t="shared" si="53"/>
        <v>2633.7098606295413</v>
      </c>
    </row>
    <row r="14" spans="5:88" x14ac:dyDescent="0.25">
      <c r="E14">
        <f t="shared" ref="E14:E77" si="56">E13+0.0002</f>
        <v>2.0000000000000001E-4</v>
      </c>
      <c r="F14">
        <f t="shared" ref="F14:F77" si="57">IF($E14&lt;=F$6,F$5*(F$8*($E14/F$6))/(F$8-1+($E14/F$6)^(F$8)),F$5*(F$8*($E14/F$6))/(F$8-1+($E14/F$6)^(F$10)))</f>
        <v>6.0053180494814908</v>
      </c>
      <c r="G14">
        <f t="shared" si="54"/>
        <v>2.0000000000000001E-4</v>
      </c>
      <c r="H14">
        <f t="shared" si="55"/>
        <v>40</v>
      </c>
      <c r="L14" t="s">
        <v>44</v>
      </c>
      <c r="M14" s="43" t="s">
        <v>45</v>
      </c>
      <c r="N14" s="44">
        <f>IF(INT((K4-5-2*N11)/N12)&lt;0,0,INT((K4-5-2*N11)/N12))</f>
        <v>1</v>
      </c>
      <c r="O14" s="18">
        <f t="shared" si="1"/>
        <v>4300</v>
      </c>
      <c r="P14" s="18">
        <f t="shared" si="0"/>
        <v>100000</v>
      </c>
      <c r="S14" s="26">
        <f t="shared" si="2"/>
        <v>-1.75E-3</v>
      </c>
      <c r="T14" s="27">
        <f t="shared" si="3"/>
        <v>0</v>
      </c>
      <c r="U14" s="28">
        <f t="shared" si="4"/>
        <v>0</v>
      </c>
      <c r="W14" s="26">
        <f t="shared" si="5"/>
        <v>-4.1416006358381183E-4</v>
      </c>
      <c r="X14" s="27">
        <f t="shared" si="6"/>
        <v>0</v>
      </c>
      <c r="Y14" s="28">
        <f t="shared" si="7"/>
        <v>0</v>
      </c>
      <c r="AA14" s="26">
        <f t="shared" si="8"/>
        <v>4.3282399032916376E-6</v>
      </c>
      <c r="AB14" s="27">
        <f t="shared" si="9"/>
        <v>0.13027999538128954</v>
      </c>
      <c r="AC14" s="28">
        <f t="shared" si="10"/>
        <v>13.027999538128954</v>
      </c>
      <c r="AE14" s="26">
        <f t="shared" si="11"/>
        <v>1.8424090484189779E-4</v>
      </c>
      <c r="AF14" s="27">
        <f t="shared" si="12"/>
        <v>5.5345927592118569</v>
      </c>
      <c r="AG14" s="28">
        <f t="shared" si="13"/>
        <v>553.45927592118574</v>
      </c>
      <c r="AI14" s="26">
        <f t="shared" si="14"/>
        <v>2.6623874542638682E-4</v>
      </c>
      <c r="AJ14" s="27">
        <f t="shared" si="15"/>
        <v>7.9743932741135346</v>
      </c>
      <c r="AK14" s="28">
        <f t="shared" si="16"/>
        <v>797.43932741135347</v>
      </c>
      <c r="AM14" s="26">
        <f t="shared" si="17"/>
        <v>3.1018311458200546E-4</v>
      </c>
      <c r="AN14" s="27">
        <f t="shared" si="18"/>
        <v>9.2698431739261729</v>
      </c>
      <c r="AO14" s="28">
        <f t="shared" si="19"/>
        <v>926.9843173926173</v>
      </c>
      <c r="AQ14" s="26">
        <f t="shared" si="20"/>
        <v>3.3090461920336466E-4</v>
      </c>
      <c r="AR14" s="27">
        <f t="shared" si="21"/>
        <v>9.876952277475068</v>
      </c>
      <c r="AS14" s="28">
        <f t="shared" si="22"/>
        <v>987.69522774750681</v>
      </c>
      <c r="AU14" s="26">
        <f t="shared" si="23"/>
        <v>3.4126091794858988E-4</v>
      </c>
      <c r="AV14" s="27">
        <f t="shared" si="24"/>
        <v>10.17937121197026</v>
      </c>
      <c r="AW14" s="28">
        <f t="shared" si="25"/>
        <v>1017.937121197026</v>
      </c>
      <c r="AY14" s="26">
        <f t="shared" si="26"/>
        <v>3.4657390481748648E-4</v>
      </c>
      <c r="AZ14" s="27">
        <f t="shared" si="27"/>
        <v>10.334244702199511</v>
      </c>
      <c r="BA14" s="28">
        <f t="shared" si="28"/>
        <v>1033.4244702199512</v>
      </c>
      <c r="BB14" s="28"/>
      <c r="BC14" s="26">
        <f t="shared" si="29"/>
        <v>3.4933459681619805E-4</v>
      </c>
      <c r="BD14" s="27">
        <f t="shared" si="30"/>
        <v>10.414643792834609</v>
      </c>
      <c r="BE14" s="28">
        <f t="shared" si="31"/>
        <v>1041.4643792834609</v>
      </c>
      <c r="BF14" s="28"/>
      <c r="BG14" s="26">
        <f t="shared" si="32"/>
        <v>3.5077840538346242E-4</v>
      </c>
      <c r="BH14" s="27">
        <f t="shared" si="33"/>
        <v>10.456670849163361</v>
      </c>
      <c r="BI14" s="28">
        <f t="shared" si="34"/>
        <v>1045.6670849163361</v>
      </c>
      <c r="BJ14" s="28"/>
      <c r="BK14" s="26">
        <f t="shared" si="35"/>
        <v>3.515360300743336E-4</v>
      </c>
      <c r="BL14" s="27">
        <f t="shared" si="36"/>
        <v>10.478718420058508</v>
      </c>
      <c r="BM14" s="28">
        <f t="shared" si="37"/>
        <v>1047.8718420058508</v>
      </c>
      <c r="BN14" s="28"/>
      <c r="BO14" s="26">
        <f t="shared" si="38"/>
        <v>3.5193428039834249E-4</v>
      </c>
      <c r="BP14" s="27">
        <f t="shared" si="39"/>
        <v>10.490306283352689</v>
      </c>
      <c r="BQ14" s="28">
        <f t="shared" si="40"/>
        <v>1049.0306283352691</v>
      </c>
      <c r="BR14" s="28"/>
      <c r="BS14" s="26">
        <f t="shared" si="41"/>
        <v>3.521438146479232E-4</v>
      </c>
      <c r="BT14" s="27">
        <f t="shared" si="42"/>
        <v>10.496402648225784</v>
      </c>
      <c r="BU14" s="28">
        <f t="shared" si="43"/>
        <v>1049.6402648225783</v>
      </c>
      <c r="BV14" s="28"/>
      <c r="BW14" s="26">
        <f t="shared" si="44"/>
        <v>3.5225411130373579E-4</v>
      </c>
      <c r="BX14" s="27">
        <f t="shared" si="45"/>
        <v>10.499611589665886</v>
      </c>
      <c r="BY14" s="28">
        <f t="shared" si="46"/>
        <v>1049.9611589665885</v>
      </c>
      <c r="BZ14" s="28"/>
      <c r="CA14" s="26">
        <f t="shared" si="47"/>
        <v>3.5231218497593488E-4</v>
      </c>
      <c r="CB14" s="27">
        <f t="shared" si="48"/>
        <v>10.50130113579384</v>
      </c>
      <c r="CC14" s="28">
        <f t="shared" si="49"/>
        <v>1050.130113579384</v>
      </c>
      <c r="CD14" s="28"/>
      <c r="CE14" s="26">
        <f t="shared" si="50"/>
        <v>3.5234276613364113E-4</v>
      </c>
      <c r="CF14" s="27">
        <f t="shared" si="51"/>
        <v>10.502190828671775</v>
      </c>
      <c r="CG14" s="28">
        <f t="shared" si="52"/>
        <v>1050.2190828671773</v>
      </c>
      <c r="CH14" s="28"/>
      <c r="CI14" s="29">
        <f t="shared" si="53"/>
        <v>1365.2848077273306</v>
      </c>
    </row>
    <row r="15" spans="5:88" x14ac:dyDescent="0.25">
      <c r="E15">
        <f t="shared" si="56"/>
        <v>4.0000000000000002E-4</v>
      </c>
      <c r="F15">
        <f t="shared" si="57"/>
        <v>11.880330566393027</v>
      </c>
      <c r="G15">
        <f t="shared" si="54"/>
        <v>4.0000000000000002E-4</v>
      </c>
      <c r="H15">
        <f t="shared" si="55"/>
        <v>80</v>
      </c>
      <c r="L15" t="s">
        <v>46</v>
      </c>
      <c r="O15" s="18">
        <f t="shared" si="1"/>
        <v>4100</v>
      </c>
      <c r="P15" s="18">
        <f t="shared" si="0"/>
        <v>100000</v>
      </c>
      <c r="S15" s="26">
        <f t="shared" si="2"/>
        <v>-2.2500000000000003E-3</v>
      </c>
      <c r="T15" s="27">
        <f t="shared" si="3"/>
        <v>0</v>
      </c>
      <c r="U15" s="28">
        <f t="shared" si="4"/>
        <v>0</v>
      </c>
      <c r="W15" s="26">
        <f t="shared" si="5"/>
        <v>-7.5700242400543677E-4</v>
      </c>
      <c r="X15" s="27">
        <f t="shared" si="6"/>
        <v>0</v>
      </c>
      <c r="Y15" s="28">
        <f t="shared" si="7"/>
        <v>0</v>
      </c>
      <c r="AA15" s="26">
        <f t="shared" si="8"/>
        <v>-2.89280202461027E-4</v>
      </c>
      <c r="AB15" s="27">
        <f t="shared" si="9"/>
        <v>0</v>
      </c>
      <c r="AC15" s="28">
        <f t="shared" si="10"/>
        <v>0</v>
      </c>
      <c r="AE15" s="26">
        <f t="shared" si="11"/>
        <v>-8.820134164729069E-5</v>
      </c>
      <c r="AF15" s="27">
        <f t="shared" si="12"/>
        <v>0</v>
      </c>
      <c r="AG15" s="28">
        <f t="shared" si="13"/>
        <v>0</v>
      </c>
      <c r="AI15" s="26">
        <f t="shared" si="14"/>
        <v>3.4433037118441113E-6</v>
      </c>
      <c r="AJ15" s="27">
        <f t="shared" si="15"/>
        <v>0.1036434300720963</v>
      </c>
      <c r="AK15" s="28">
        <f t="shared" si="16"/>
        <v>10.364343007209628</v>
      </c>
      <c r="AM15" s="26">
        <f t="shared" si="17"/>
        <v>5.2557598650476656E-5</v>
      </c>
      <c r="AN15" s="27">
        <f t="shared" si="18"/>
        <v>1.581839046138495</v>
      </c>
      <c r="AO15" s="28">
        <f t="shared" si="19"/>
        <v>158.18390461384951</v>
      </c>
      <c r="AQ15" s="26">
        <f t="shared" si="20"/>
        <v>7.5716927344936984E-5</v>
      </c>
      <c r="AR15" s="27">
        <f t="shared" si="21"/>
        <v>2.2785681436072656</v>
      </c>
      <c r="AS15" s="28">
        <f t="shared" si="22"/>
        <v>227.85681436072656</v>
      </c>
      <c r="AU15" s="26">
        <f t="shared" si="23"/>
        <v>8.7291614177835748E-5</v>
      </c>
      <c r="AV15" s="27">
        <f t="shared" si="24"/>
        <v>2.6266412685798768</v>
      </c>
      <c r="AW15" s="28">
        <f t="shared" si="25"/>
        <v>262.6641268579877</v>
      </c>
      <c r="AY15" s="26">
        <f t="shared" si="26"/>
        <v>9.3229658325426072E-5</v>
      </c>
      <c r="AZ15" s="27">
        <f t="shared" si="27"/>
        <v>2.8051626833976964</v>
      </c>
      <c r="BA15" s="28">
        <f t="shared" si="28"/>
        <v>280.51626833976962</v>
      </c>
      <c r="BB15" s="28"/>
      <c r="BC15" s="26">
        <f t="shared" si="29"/>
        <v>9.6315137618103696E-5</v>
      </c>
      <c r="BD15" s="27">
        <f t="shared" si="30"/>
        <v>2.8979104828079061</v>
      </c>
      <c r="BE15" s="28">
        <f t="shared" si="31"/>
        <v>289.79104828079062</v>
      </c>
      <c r="BF15" s="28"/>
      <c r="BG15" s="26">
        <f t="shared" si="32"/>
        <v>9.7928806016810968E-5</v>
      </c>
      <c r="BH15" s="27">
        <f t="shared" si="33"/>
        <v>2.9464124111865506</v>
      </c>
      <c r="BI15" s="28">
        <f t="shared" si="34"/>
        <v>294.6412411186551</v>
      </c>
      <c r="BJ15" s="28"/>
      <c r="BK15" s="26">
        <f t="shared" si="35"/>
        <v>9.8775563024255218E-5</v>
      </c>
      <c r="BL15" s="27">
        <f t="shared" si="36"/>
        <v>2.9718621884976444</v>
      </c>
      <c r="BM15" s="28">
        <f t="shared" si="37"/>
        <v>297.18621884976443</v>
      </c>
      <c r="BN15" s="28"/>
      <c r="BO15" s="26">
        <f t="shared" si="38"/>
        <v>9.9220666327559239E-5</v>
      </c>
      <c r="BP15" s="27">
        <f t="shared" si="39"/>
        <v>2.9852397083588662</v>
      </c>
      <c r="BQ15" s="28">
        <f t="shared" si="40"/>
        <v>298.52397083588659</v>
      </c>
      <c r="BR15" s="28"/>
      <c r="BS15" s="26">
        <f t="shared" si="41"/>
        <v>9.9454851665325882E-5</v>
      </c>
      <c r="BT15" s="27">
        <f t="shared" si="42"/>
        <v>2.9922780278655949</v>
      </c>
      <c r="BU15" s="28">
        <f t="shared" si="43"/>
        <v>299.22780278655949</v>
      </c>
      <c r="BV15" s="28"/>
      <c r="BW15" s="26">
        <f t="shared" si="44"/>
        <v>9.9578124398292964E-5</v>
      </c>
      <c r="BX15" s="27">
        <f t="shared" si="45"/>
        <v>2.9959829014251298</v>
      </c>
      <c r="BY15" s="28">
        <f t="shared" si="46"/>
        <v>299.59829014251301</v>
      </c>
      <c r="BZ15" s="28"/>
      <c r="CA15" s="26">
        <f t="shared" si="47"/>
        <v>9.9643030267221341E-5</v>
      </c>
      <c r="CB15" s="27">
        <f t="shared" si="48"/>
        <v>2.9979335938585199</v>
      </c>
      <c r="CC15" s="28">
        <f t="shared" si="49"/>
        <v>299.793359385852</v>
      </c>
      <c r="CD15" s="28"/>
      <c r="CE15" s="26">
        <f t="shared" si="50"/>
        <v>9.9677209208187139E-5</v>
      </c>
      <c r="CF15" s="27">
        <f t="shared" si="51"/>
        <v>2.9989608118646269</v>
      </c>
      <c r="CG15" s="28">
        <f t="shared" si="52"/>
        <v>299.89608118646271</v>
      </c>
      <c r="CH15" s="28"/>
      <c r="CI15" s="29">
        <f t="shared" si="53"/>
        <v>329.885689305109</v>
      </c>
    </row>
    <row r="16" spans="5:88" x14ac:dyDescent="0.25">
      <c r="E16">
        <f t="shared" si="56"/>
        <v>6.0000000000000006E-4</v>
      </c>
      <c r="F16">
        <f t="shared" si="57"/>
        <v>17.425353020403371</v>
      </c>
      <c r="G16">
        <f t="shared" si="54"/>
        <v>6.0000000000000006E-4</v>
      </c>
      <c r="H16">
        <f t="shared" si="55"/>
        <v>120.00000000000001</v>
      </c>
      <c r="O16" s="18">
        <f t="shared" si="1"/>
        <v>3900</v>
      </c>
      <c r="P16" s="18">
        <f t="shared" si="0"/>
        <v>100000</v>
      </c>
      <c r="S16" s="26">
        <f t="shared" si="2"/>
        <v>-2.7500000000000003E-3</v>
      </c>
      <c r="T16" s="27">
        <f t="shared" si="3"/>
        <v>0</v>
      </c>
      <c r="U16" s="28">
        <f t="shared" si="4"/>
        <v>0</v>
      </c>
      <c r="W16" s="26">
        <f t="shared" si="5"/>
        <v>-1.0998447844270617E-3</v>
      </c>
      <c r="X16" s="27">
        <f t="shared" si="6"/>
        <v>0</v>
      </c>
      <c r="Y16" s="28">
        <f t="shared" si="7"/>
        <v>0</v>
      </c>
      <c r="AA16" s="26">
        <f t="shared" si="8"/>
        <v>-5.8288864482534562E-4</v>
      </c>
      <c r="AB16" s="27">
        <f t="shared" si="9"/>
        <v>0</v>
      </c>
      <c r="AC16" s="28">
        <f t="shared" si="10"/>
        <v>0</v>
      </c>
      <c r="AE16" s="26">
        <f t="shared" si="11"/>
        <v>-3.606435881364792E-4</v>
      </c>
      <c r="AF16" s="27">
        <f t="shared" si="12"/>
        <v>0</v>
      </c>
      <c r="AG16" s="28">
        <f t="shared" si="13"/>
        <v>0</v>
      </c>
      <c r="AI16" s="26">
        <f t="shared" si="14"/>
        <v>-2.5935213800269864E-4</v>
      </c>
      <c r="AJ16" s="27">
        <f t="shared" si="15"/>
        <v>0</v>
      </c>
      <c r="AK16" s="28">
        <f t="shared" si="16"/>
        <v>0</v>
      </c>
      <c r="AM16" s="26">
        <f t="shared" si="17"/>
        <v>-2.0506791728105213E-4</v>
      </c>
      <c r="AN16" s="27">
        <f t="shared" si="18"/>
        <v>0</v>
      </c>
      <c r="AO16" s="28">
        <f t="shared" si="19"/>
        <v>0</v>
      </c>
      <c r="AQ16" s="26">
        <f t="shared" si="20"/>
        <v>-1.7947076451349072E-4</v>
      </c>
      <c r="AR16" s="27">
        <f t="shared" si="21"/>
        <v>0</v>
      </c>
      <c r="AS16" s="28">
        <f t="shared" si="22"/>
        <v>0</v>
      </c>
      <c r="AU16" s="26">
        <f t="shared" si="23"/>
        <v>-1.6667768959291842E-4</v>
      </c>
      <c r="AV16" s="27">
        <f t="shared" si="24"/>
        <v>0</v>
      </c>
      <c r="AW16" s="28">
        <f t="shared" si="25"/>
        <v>0</v>
      </c>
      <c r="AY16" s="26">
        <f t="shared" si="26"/>
        <v>-1.6011458816663434E-4</v>
      </c>
      <c r="AZ16" s="27">
        <f t="shared" si="27"/>
        <v>0</v>
      </c>
      <c r="BA16" s="28">
        <f t="shared" si="28"/>
        <v>0</v>
      </c>
      <c r="BB16" s="28"/>
      <c r="BC16" s="26">
        <f t="shared" si="29"/>
        <v>-1.5670432157999066E-4</v>
      </c>
      <c r="BD16" s="27">
        <f t="shared" si="30"/>
        <v>0</v>
      </c>
      <c r="BE16" s="28">
        <f t="shared" si="31"/>
        <v>0</v>
      </c>
      <c r="BF16" s="28"/>
      <c r="BG16" s="26">
        <f t="shared" si="32"/>
        <v>-1.5492079334984051E-4</v>
      </c>
      <c r="BH16" s="27">
        <f t="shared" si="33"/>
        <v>0</v>
      </c>
      <c r="BI16" s="28">
        <f t="shared" si="34"/>
        <v>0</v>
      </c>
      <c r="BJ16" s="28"/>
      <c r="BK16" s="26">
        <f t="shared" si="35"/>
        <v>-1.5398490402582319E-4</v>
      </c>
      <c r="BL16" s="27">
        <f t="shared" si="36"/>
        <v>0</v>
      </c>
      <c r="BM16" s="28">
        <f t="shared" si="37"/>
        <v>0</v>
      </c>
      <c r="BN16" s="28"/>
      <c r="BO16" s="26">
        <f t="shared" si="38"/>
        <v>-1.5349294774322402E-4</v>
      </c>
      <c r="BP16" s="27">
        <f t="shared" si="39"/>
        <v>0</v>
      </c>
      <c r="BQ16" s="28">
        <f t="shared" si="40"/>
        <v>0</v>
      </c>
      <c r="BR16" s="28"/>
      <c r="BS16" s="26">
        <f t="shared" si="41"/>
        <v>-1.5323411131727143E-4</v>
      </c>
      <c r="BT16" s="27">
        <f t="shared" si="42"/>
        <v>0</v>
      </c>
      <c r="BU16" s="28">
        <f t="shared" si="43"/>
        <v>0</v>
      </c>
      <c r="BV16" s="28"/>
      <c r="BW16" s="26">
        <f t="shared" si="44"/>
        <v>-1.5309786250714986E-4</v>
      </c>
      <c r="BX16" s="27">
        <f t="shared" si="45"/>
        <v>0</v>
      </c>
      <c r="BY16" s="28">
        <f t="shared" si="46"/>
        <v>0</v>
      </c>
      <c r="BZ16" s="28"/>
      <c r="CA16" s="26">
        <f t="shared" si="47"/>
        <v>-1.5302612444149219E-4</v>
      </c>
      <c r="CB16" s="27">
        <f t="shared" si="48"/>
        <v>0</v>
      </c>
      <c r="CC16" s="28">
        <f t="shared" si="49"/>
        <v>0</v>
      </c>
      <c r="CD16" s="28"/>
      <c r="CE16" s="26">
        <f t="shared" si="50"/>
        <v>-1.5298834771726682E-4</v>
      </c>
      <c r="CF16" s="27">
        <f t="shared" si="51"/>
        <v>0</v>
      </c>
      <c r="CG16" s="28">
        <f t="shared" si="52"/>
        <v>0</v>
      </c>
      <c r="CH16" s="28"/>
      <c r="CI16" s="29">
        <f t="shared" si="53"/>
        <v>0</v>
      </c>
    </row>
    <row r="17" spans="5:87" x14ac:dyDescent="0.25">
      <c r="E17">
        <f t="shared" si="56"/>
        <v>8.0000000000000004E-4</v>
      </c>
      <c r="F17">
        <f t="shared" si="57"/>
        <v>22.423319779417383</v>
      </c>
      <c r="G17">
        <f t="shared" si="54"/>
        <v>8.0000000000000004E-4</v>
      </c>
      <c r="H17">
        <f t="shared" si="55"/>
        <v>160</v>
      </c>
      <c r="L17" t="s">
        <v>47</v>
      </c>
      <c r="M17" s="43" t="s">
        <v>48</v>
      </c>
      <c r="N17">
        <f>(K$5-2*N$11)/(N13-1)</f>
        <v>195.33333333333334</v>
      </c>
      <c r="O17" s="18">
        <f t="shared" si="1"/>
        <v>3700</v>
      </c>
      <c r="P17" s="18">
        <f t="shared" si="0"/>
        <v>100000</v>
      </c>
      <c r="S17" s="26">
        <f t="shared" si="2"/>
        <v>-3.2500000000000003E-3</v>
      </c>
      <c r="T17" s="27">
        <f t="shared" si="3"/>
        <v>0</v>
      </c>
      <c r="U17" s="28">
        <f t="shared" si="4"/>
        <v>0</v>
      </c>
      <c r="W17" s="26">
        <f t="shared" si="5"/>
        <v>-1.4426871448486867E-3</v>
      </c>
      <c r="X17" s="27">
        <f t="shared" si="6"/>
        <v>0</v>
      </c>
      <c r="Y17" s="28">
        <f t="shared" si="7"/>
        <v>0</v>
      </c>
      <c r="AA17" s="26">
        <f t="shared" si="8"/>
        <v>-8.764970871896643E-4</v>
      </c>
      <c r="AB17" s="27">
        <f t="shared" si="9"/>
        <v>0</v>
      </c>
      <c r="AC17" s="28">
        <f t="shared" si="10"/>
        <v>0</v>
      </c>
      <c r="AE17" s="26">
        <f t="shared" si="11"/>
        <v>-6.3308583462566765E-4</v>
      </c>
      <c r="AF17" s="27">
        <f t="shared" si="12"/>
        <v>0</v>
      </c>
      <c r="AG17" s="28">
        <f t="shared" si="13"/>
        <v>0</v>
      </c>
      <c r="AI17" s="26">
        <f t="shared" si="14"/>
        <v>-5.2214757971724137E-4</v>
      </c>
      <c r="AJ17" s="27">
        <f t="shared" si="15"/>
        <v>0</v>
      </c>
      <c r="AK17" s="28">
        <f t="shared" si="16"/>
        <v>0</v>
      </c>
      <c r="AM17" s="26">
        <f t="shared" si="17"/>
        <v>-4.6269343321258096E-4</v>
      </c>
      <c r="AN17" s="27">
        <f t="shared" si="18"/>
        <v>0</v>
      </c>
      <c r="AO17" s="28">
        <f t="shared" si="19"/>
        <v>0</v>
      </c>
      <c r="AQ17" s="26">
        <f t="shared" si="20"/>
        <v>-4.3465845637191843E-4</v>
      </c>
      <c r="AR17" s="27">
        <f t="shared" si="21"/>
        <v>0</v>
      </c>
      <c r="AS17" s="28">
        <f t="shared" si="22"/>
        <v>0</v>
      </c>
      <c r="AU17" s="26">
        <f t="shared" si="23"/>
        <v>-4.2064699336367257E-4</v>
      </c>
      <c r="AV17" s="27">
        <f t="shared" si="24"/>
        <v>0</v>
      </c>
      <c r="AW17" s="28">
        <f t="shared" si="25"/>
        <v>0</v>
      </c>
      <c r="AY17" s="26">
        <f t="shared" si="26"/>
        <v>-4.1345883465869476E-4</v>
      </c>
      <c r="AZ17" s="27">
        <f t="shared" si="27"/>
        <v>0</v>
      </c>
      <c r="BA17" s="28">
        <f t="shared" si="28"/>
        <v>0</v>
      </c>
      <c r="BB17" s="28"/>
      <c r="BC17" s="26">
        <f t="shared" si="29"/>
        <v>-4.0972378077808506E-4</v>
      </c>
      <c r="BD17" s="27">
        <f t="shared" si="30"/>
        <v>0</v>
      </c>
      <c r="BE17" s="28">
        <f t="shared" si="31"/>
        <v>0</v>
      </c>
      <c r="BF17" s="28"/>
      <c r="BG17" s="26">
        <f t="shared" si="32"/>
        <v>-4.0777039271649198E-4</v>
      </c>
      <c r="BH17" s="27">
        <f t="shared" si="33"/>
        <v>0</v>
      </c>
      <c r="BI17" s="28">
        <f t="shared" si="34"/>
        <v>0</v>
      </c>
      <c r="BJ17" s="28"/>
      <c r="BK17" s="26">
        <f t="shared" si="35"/>
        <v>-4.0674537107590158E-4</v>
      </c>
      <c r="BL17" s="27">
        <f t="shared" si="36"/>
        <v>0</v>
      </c>
      <c r="BM17" s="28">
        <f t="shared" si="37"/>
        <v>0</v>
      </c>
      <c r="BN17" s="28"/>
      <c r="BO17" s="26">
        <f t="shared" si="38"/>
        <v>-4.0620656181400726E-4</v>
      </c>
      <c r="BP17" s="27">
        <f t="shared" si="39"/>
        <v>0</v>
      </c>
      <c r="BQ17" s="28">
        <f t="shared" si="40"/>
        <v>0</v>
      </c>
      <c r="BR17" s="28"/>
      <c r="BS17" s="26">
        <f t="shared" si="41"/>
        <v>-4.059230742998687E-4</v>
      </c>
      <c r="BT17" s="27">
        <f t="shared" si="42"/>
        <v>0</v>
      </c>
      <c r="BU17" s="28">
        <f t="shared" si="43"/>
        <v>0</v>
      </c>
      <c r="BV17" s="28"/>
      <c r="BW17" s="26">
        <f t="shared" si="44"/>
        <v>-4.0577384941259268E-4</v>
      </c>
      <c r="BX17" s="27">
        <f t="shared" si="45"/>
        <v>0</v>
      </c>
      <c r="BY17" s="28">
        <f t="shared" si="46"/>
        <v>0</v>
      </c>
      <c r="BZ17" s="28"/>
      <c r="CA17" s="26">
        <f t="shared" si="47"/>
        <v>-4.0569527915020574E-4</v>
      </c>
      <c r="CB17" s="27">
        <f t="shared" si="48"/>
        <v>0</v>
      </c>
      <c r="CC17" s="28">
        <f t="shared" si="49"/>
        <v>0</v>
      </c>
      <c r="CD17" s="28"/>
      <c r="CE17" s="26">
        <f t="shared" si="50"/>
        <v>-4.0565390464272083E-4</v>
      </c>
      <c r="CF17" s="27">
        <f t="shared" si="51"/>
        <v>0</v>
      </c>
      <c r="CG17" s="28">
        <f t="shared" si="52"/>
        <v>0</v>
      </c>
      <c r="CH17" s="28"/>
      <c r="CI17" s="29">
        <f t="shared" si="53"/>
        <v>0</v>
      </c>
    </row>
    <row r="18" spans="5:87" x14ac:dyDescent="0.25">
      <c r="E18">
        <f t="shared" si="56"/>
        <v>1E-3</v>
      </c>
      <c r="F18">
        <f t="shared" si="57"/>
        <v>26.687168053991599</v>
      </c>
      <c r="G18">
        <f t="shared" si="54"/>
        <v>1E-3</v>
      </c>
      <c r="H18">
        <f t="shared" si="55"/>
        <v>200</v>
      </c>
      <c r="L18" t="s">
        <v>49</v>
      </c>
      <c r="M18" s="43" t="s">
        <v>50</v>
      </c>
      <c r="N18">
        <f>(K$4-2*N$11)/(N14+1)</f>
        <v>180</v>
      </c>
      <c r="O18" s="18">
        <f t="shared" si="1"/>
        <v>3500</v>
      </c>
      <c r="P18" s="18">
        <f t="shared" si="0"/>
        <v>100000</v>
      </c>
      <c r="S18" s="26">
        <f t="shared" si="2"/>
        <v>-3.7500000000000003E-3</v>
      </c>
      <c r="T18" s="27">
        <f t="shared" si="3"/>
        <v>0</v>
      </c>
      <c r="U18" s="28">
        <f t="shared" si="4"/>
        <v>0</v>
      </c>
      <c r="W18" s="26">
        <f t="shared" si="5"/>
        <v>-1.7855295052703116E-3</v>
      </c>
      <c r="X18" s="27">
        <f t="shared" si="6"/>
        <v>0</v>
      </c>
      <c r="Y18" s="28">
        <f t="shared" si="7"/>
        <v>0</v>
      </c>
      <c r="AA18" s="26">
        <f t="shared" si="8"/>
        <v>-1.170105529553983E-3</v>
      </c>
      <c r="AB18" s="27">
        <f t="shared" si="9"/>
        <v>0</v>
      </c>
      <c r="AC18" s="28">
        <f t="shared" si="10"/>
        <v>0</v>
      </c>
      <c r="AE18" s="26">
        <f t="shared" si="11"/>
        <v>-9.0552808111485621E-4</v>
      </c>
      <c r="AF18" s="27">
        <f t="shared" si="12"/>
        <v>0</v>
      </c>
      <c r="AG18" s="28">
        <f t="shared" si="13"/>
        <v>0</v>
      </c>
      <c r="AI18" s="26">
        <f t="shared" si="14"/>
        <v>-7.8494302143178405E-4</v>
      </c>
      <c r="AJ18" s="27">
        <f t="shared" si="15"/>
        <v>0</v>
      </c>
      <c r="AK18" s="28">
        <f t="shared" si="16"/>
        <v>0</v>
      </c>
      <c r="AM18" s="26">
        <f t="shared" si="17"/>
        <v>-7.2031894914410973E-4</v>
      </c>
      <c r="AN18" s="27">
        <f t="shared" si="18"/>
        <v>0</v>
      </c>
      <c r="AO18" s="28">
        <f t="shared" si="19"/>
        <v>0</v>
      </c>
      <c r="AQ18" s="26">
        <f t="shared" si="20"/>
        <v>-6.8984614823034611E-4</v>
      </c>
      <c r="AR18" s="27">
        <f t="shared" si="21"/>
        <v>0</v>
      </c>
      <c r="AS18" s="28">
        <f t="shared" si="22"/>
        <v>0</v>
      </c>
      <c r="AU18" s="26">
        <f t="shared" si="23"/>
        <v>-6.7461629713442672E-4</v>
      </c>
      <c r="AV18" s="27">
        <f t="shared" si="24"/>
        <v>0</v>
      </c>
      <c r="AW18" s="28">
        <f t="shared" si="25"/>
        <v>0</v>
      </c>
      <c r="AY18" s="26">
        <f t="shared" si="26"/>
        <v>-6.6680308115075516E-4</v>
      </c>
      <c r="AZ18" s="27">
        <f t="shared" si="27"/>
        <v>0</v>
      </c>
      <c r="BA18" s="28">
        <f t="shared" si="28"/>
        <v>0</v>
      </c>
      <c r="BB18" s="28"/>
      <c r="BC18" s="26">
        <f t="shared" si="29"/>
        <v>-6.6274323997617937E-4</v>
      </c>
      <c r="BD18" s="27">
        <f t="shared" si="30"/>
        <v>0</v>
      </c>
      <c r="BE18" s="28">
        <f t="shared" si="31"/>
        <v>0</v>
      </c>
      <c r="BF18" s="28"/>
      <c r="BG18" s="26">
        <f t="shared" si="32"/>
        <v>-6.6061999208314349E-4</v>
      </c>
      <c r="BH18" s="27">
        <f t="shared" si="33"/>
        <v>0</v>
      </c>
      <c r="BI18" s="28">
        <f t="shared" si="34"/>
        <v>0</v>
      </c>
      <c r="BJ18" s="28"/>
      <c r="BK18" s="26">
        <f t="shared" si="35"/>
        <v>-6.5950583812597998E-4</v>
      </c>
      <c r="BL18" s="27">
        <f t="shared" si="36"/>
        <v>0</v>
      </c>
      <c r="BM18" s="28">
        <f t="shared" si="37"/>
        <v>0</v>
      </c>
      <c r="BN18" s="28"/>
      <c r="BO18" s="26">
        <f t="shared" si="38"/>
        <v>-6.5892017588479058E-4</v>
      </c>
      <c r="BP18" s="27">
        <f t="shared" si="39"/>
        <v>0</v>
      </c>
      <c r="BQ18" s="28">
        <f t="shared" si="40"/>
        <v>0</v>
      </c>
      <c r="BR18" s="28"/>
      <c r="BS18" s="26">
        <f t="shared" si="41"/>
        <v>-6.58612037282466E-4</v>
      </c>
      <c r="BT18" s="27">
        <f t="shared" si="42"/>
        <v>0</v>
      </c>
      <c r="BU18" s="28">
        <f t="shared" si="43"/>
        <v>0</v>
      </c>
      <c r="BV18" s="28"/>
      <c r="BW18" s="26">
        <f t="shared" si="44"/>
        <v>-6.5844983631803552E-4</v>
      </c>
      <c r="BX18" s="27">
        <f t="shared" si="45"/>
        <v>0</v>
      </c>
      <c r="BY18" s="28">
        <f t="shared" si="46"/>
        <v>0</v>
      </c>
      <c r="BZ18" s="28"/>
      <c r="CA18" s="26">
        <f t="shared" si="47"/>
        <v>-6.5836443385891932E-4</v>
      </c>
      <c r="CB18" s="27">
        <f t="shared" si="48"/>
        <v>0</v>
      </c>
      <c r="CC18" s="28">
        <f t="shared" si="49"/>
        <v>0</v>
      </c>
      <c r="CD18" s="28"/>
      <c r="CE18" s="26">
        <f t="shared" si="50"/>
        <v>-6.5831946156817472E-4</v>
      </c>
      <c r="CF18" s="27">
        <f t="shared" si="51"/>
        <v>0</v>
      </c>
      <c r="CG18" s="28">
        <f t="shared" si="52"/>
        <v>0</v>
      </c>
      <c r="CH18" s="28"/>
      <c r="CI18" s="29">
        <f t="shared" si="53"/>
        <v>0</v>
      </c>
    </row>
    <row r="19" spans="5:87" x14ac:dyDescent="0.25">
      <c r="E19">
        <f t="shared" si="56"/>
        <v>1.2000000000000001E-3</v>
      </c>
      <c r="F19">
        <f t="shared" si="57"/>
        <v>30.094613393504865</v>
      </c>
      <c r="G19">
        <f t="shared" si="54"/>
        <v>1.2000000000000001E-3</v>
      </c>
      <c r="H19">
        <f t="shared" si="55"/>
        <v>240.00000000000003</v>
      </c>
      <c r="M19" s="43"/>
      <c r="O19" s="18">
        <f t="shared" si="1"/>
        <v>3300</v>
      </c>
      <c r="P19" s="18">
        <f t="shared" si="0"/>
        <v>100000</v>
      </c>
      <c r="S19" s="26">
        <f t="shared" si="2"/>
        <v>-4.2500000000000003E-3</v>
      </c>
      <c r="T19" s="27">
        <f t="shared" si="3"/>
        <v>0</v>
      </c>
      <c r="U19" s="28">
        <f t="shared" si="4"/>
        <v>0</v>
      </c>
      <c r="W19" s="26">
        <f t="shared" si="5"/>
        <v>-2.1283718656919365E-3</v>
      </c>
      <c r="X19" s="27">
        <f t="shared" si="6"/>
        <v>0</v>
      </c>
      <c r="Y19" s="28">
        <f t="shared" si="7"/>
        <v>0</v>
      </c>
      <c r="AA19" s="26">
        <f t="shared" si="8"/>
        <v>-1.4637139719183016E-3</v>
      </c>
      <c r="AB19" s="27">
        <f t="shared" si="9"/>
        <v>0</v>
      </c>
      <c r="AC19" s="28">
        <f t="shared" si="10"/>
        <v>0</v>
      </c>
      <c r="AE19" s="26">
        <f t="shared" si="11"/>
        <v>-1.1779703276040446E-3</v>
      </c>
      <c r="AF19" s="27">
        <f t="shared" si="12"/>
        <v>0</v>
      </c>
      <c r="AG19" s="28">
        <f t="shared" si="13"/>
        <v>0</v>
      </c>
      <c r="AI19" s="26">
        <f t="shared" si="14"/>
        <v>-1.0477384631463267E-3</v>
      </c>
      <c r="AJ19" s="27">
        <f t="shared" si="15"/>
        <v>0</v>
      </c>
      <c r="AK19" s="28">
        <f t="shared" si="16"/>
        <v>0</v>
      </c>
      <c r="AM19" s="26">
        <f t="shared" si="17"/>
        <v>-9.779444650756385E-4</v>
      </c>
      <c r="AN19" s="27">
        <f t="shared" si="18"/>
        <v>0</v>
      </c>
      <c r="AO19" s="28">
        <f t="shared" si="19"/>
        <v>0</v>
      </c>
      <c r="AQ19" s="26">
        <f t="shared" si="20"/>
        <v>-9.4503384008877379E-4</v>
      </c>
      <c r="AR19" s="27">
        <f t="shared" si="21"/>
        <v>0</v>
      </c>
      <c r="AS19" s="28">
        <f t="shared" si="22"/>
        <v>0</v>
      </c>
      <c r="AU19" s="26">
        <f t="shared" si="23"/>
        <v>-9.2858560090518087E-4</v>
      </c>
      <c r="AV19" s="27">
        <f t="shared" si="24"/>
        <v>0</v>
      </c>
      <c r="AW19" s="28">
        <f t="shared" si="25"/>
        <v>0</v>
      </c>
      <c r="AY19" s="26">
        <f t="shared" si="26"/>
        <v>-9.2014732764281561E-4</v>
      </c>
      <c r="AZ19" s="27">
        <f t="shared" si="27"/>
        <v>0</v>
      </c>
      <c r="BA19" s="28">
        <f t="shared" si="28"/>
        <v>0</v>
      </c>
      <c r="BB19" s="28"/>
      <c r="BC19" s="26">
        <f t="shared" si="29"/>
        <v>-9.1576269917427379E-4</v>
      </c>
      <c r="BD19" s="27">
        <f t="shared" si="30"/>
        <v>0</v>
      </c>
      <c r="BE19" s="28">
        <f t="shared" si="31"/>
        <v>0</v>
      </c>
      <c r="BF19" s="28"/>
      <c r="BG19" s="26">
        <f t="shared" si="32"/>
        <v>-9.1346959144979493E-4</v>
      </c>
      <c r="BH19" s="27">
        <f t="shared" si="33"/>
        <v>0</v>
      </c>
      <c r="BI19" s="28">
        <f t="shared" si="34"/>
        <v>0</v>
      </c>
      <c r="BJ19" s="28"/>
      <c r="BK19" s="26">
        <f t="shared" si="35"/>
        <v>-9.1226630517605837E-4</v>
      </c>
      <c r="BL19" s="27">
        <f t="shared" si="36"/>
        <v>0</v>
      </c>
      <c r="BM19" s="28">
        <f t="shared" si="37"/>
        <v>0</v>
      </c>
      <c r="BN19" s="28"/>
      <c r="BO19" s="26">
        <f t="shared" si="38"/>
        <v>-9.1163378995557374E-4</v>
      </c>
      <c r="BP19" s="27">
        <f t="shared" si="39"/>
        <v>0</v>
      </c>
      <c r="BQ19" s="28">
        <f t="shared" si="40"/>
        <v>0</v>
      </c>
      <c r="BR19" s="28"/>
      <c r="BS19" s="26">
        <f t="shared" si="41"/>
        <v>-9.1130100026506336E-4</v>
      </c>
      <c r="BT19" s="27">
        <f t="shared" si="42"/>
        <v>0</v>
      </c>
      <c r="BU19" s="28">
        <f t="shared" si="43"/>
        <v>0</v>
      </c>
      <c r="BV19" s="28"/>
      <c r="BW19" s="26">
        <f t="shared" si="44"/>
        <v>-9.1112582322347836E-4</v>
      </c>
      <c r="BX19" s="27">
        <f t="shared" si="45"/>
        <v>0</v>
      </c>
      <c r="BY19" s="28">
        <f t="shared" si="46"/>
        <v>0</v>
      </c>
      <c r="BZ19" s="28"/>
      <c r="CA19" s="26">
        <f t="shared" si="47"/>
        <v>-9.1103358856763279E-4</v>
      </c>
      <c r="CB19" s="27">
        <f t="shared" si="48"/>
        <v>0</v>
      </c>
      <c r="CC19" s="28">
        <f t="shared" si="49"/>
        <v>0</v>
      </c>
      <c r="CD19" s="28"/>
      <c r="CE19" s="26">
        <f t="shared" si="50"/>
        <v>-9.1098501849362873E-4</v>
      </c>
      <c r="CF19" s="27">
        <f t="shared" si="51"/>
        <v>0</v>
      </c>
      <c r="CG19" s="28">
        <f t="shared" si="52"/>
        <v>0</v>
      </c>
      <c r="CH19" s="28"/>
      <c r="CI19" s="29">
        <f t="shared" si="53"/>
        <v>0</v>
      </c>
    </row>
    <row r="20" spans="5:87" x14ac:dyDescent="0.25">
      <c r="E20">
        <f t="shared" si="56"/>
        <v>1.4000000000000002E-3</v>
      </c>
      <c r="F20">
        <f t="shared" si="57"/>
        <v>32.6039397773459</v>
      </c>
      <c r="G20">
        <f t="shared" si="54"/>
        <v>1.4000000000000002E-3</v>
      </c>
      <c r="H20">
        <f t="shared" si="55"/>
        <v>280.00000000000006</v>
      </c>
      <c r="M20" s="43"/>
      <c r="O20" s="18">
        <f t="shared" si="1"/>
        <v>3100</v>
      </c>
      <c r="P20" s="18">
        <f t="shared" si="0"/>
        <v>100000</v>
      </c>
      <c r="S20" s="26">
        <f t="shared" si="2"/>
        <v>-4.7500000000000007E-3</v>
      </c>
      <c r="T20" s="27">
        <f t="shared" si="3"/>
        <v>0</v>
      </c>
      <c r="U20" s="28">
        <f t="shared" si="4"/>
        <v>0</v>
      </c>
      <c r="W20" s="26">
        <f t="shared" si="5"/>
        <v>-2.4712142261135613E-3</v>
      </c>
      <c r="X20" s="27">
        <f t="shared" si="6"/>
        <v>0</v>
      </c>
      <c r="Y20" s="28">
        <f t="shared" si="7"/>
        <v>0</v>
      </c>
      <c r="AA20" s="26">
        <f t="shared" si="8"/>
        <v>-1.7573224142826203E-3</v>
      </c>
      <c r="AB20" s="27">
        <f t="shared" si="9"/>
        <v>0</v>
      </c>
      <c r="AC20" s="28">
        <f t="shared" si="10"/>
        <v>0</v>
      </c>
      <c r="AE20" s="26">
        <f t="shared" si="11"/>
        <v>-1.4504125740932331E-3</v>
      </c>
      <c r="AF20" s="27">
        <f t="shared" si="12"/>
        <v>0</v>
      </c>
      <c r="AG20" s="28">
        <f t="shared" si="13"/>
        <v>0</v>
      </c>
      <c r="AI20" s="26">
        <f t="shared" si="14"/>
        <v>-1.3105339048608696E-3</v>
      </c>
      <c r="AJ20" s="27">
        <f t="shared" si="15"/>
        <v>0</v>
      </c>
      <c r="AK20" s="28">
        <f t="shared" si="16"/>
        <v>0</v>
      </c>
      <c r="AM20" s="26">
        <f t="shared" si="17"/>
        <v>-1.2355699810071674E-3</v>
      </c>
      <c r="AN20" s="27">
        <f t="shared" si="18"/>
        <v>0</v>
      </c>
      <c r="AO20" s="28">
        <f t="shared" si="19"/>
        <v>0</v>
      </c>
      <c r="AQ20" s="26">
        <f t="shared" si="20"/>
        <v>-1.2002215319472016E-3</v>
      </c>
      <c r="AR20" s="27">
        <f t="shared" si="21"/>
        <v>0</v>
      </c>
      <c r="AS20" s="28">
        <f t="shared" si="22"/>
        <v>0</v>
      </c>
      <c r="AU20" s="26">
        <f t="shared" si="23"/>
        <v>-1.182554904675935E-3</v>
      </c>
      <c r="AV20" s="27">
        <f t="shared" si="24"/>
        <v>0</v>
      </c>
      <c r="AW20" s="28">
        <f t="shared" si="25"/>
        <v>0</v>
      </c>
      <c r="AY20" s="26">
        <f t="shared" si="26"/>
        <v>-1.173491574134876E-3</v>
      </c>
      <c r="AZ20" s="27">
        <f t="shared" si="27"/>
        <v>0</v>
      </c>
      <c r="BA20" s="28">
        <f t="shared" si="28"/>
        <v>0</v>
      </c>
      <c r="BB20" s="28"/>
      <c r="BC20" s="26">
        <f t="shared" si="29"/>
        <v>-1.1687821583723681E-3</v>
      </c>
      <c r="BD20" s="27">
        <f t="shared" si="30"/>
        <v>0</v>
      </c>
      <c r="BE20" s="28">
        <f t="shared" si="31"/>
        <v>0</v>
      </c>
      <c r="BF20" s="28"/>
      <c r="BG20" s="26">
        <f t="shared" si="32"/>
        <v>-1.1663191908164465E-3</v>
      </c>
      <c r="BH20" s="27">
        <f t="shared" si="33"/>
        <v>0</v>
      </c>
      <c r="BI20" s="28">
        <f t="shared" si="34"/>
        <v>0</v>
      </c>
      <c r="BJ20" s="28"/>
      <c r="BK20" s="26">
        <f t="shared" si="35"/>
        <v>-1.1650267722261368E-3</v>
      </c>
      <c r="BL20" s="27">
        <f t="shared" si="36"/>
        <v>0</v>
      </c>
      <c r="BM20" s="28">
        <f t="shared" si="37"/>
        <v>0</v>
      </c>
      <c r="BN20" s="28"/>
      <c r="BO20" s="26">
        <f t="shared" si="38"/>
        <v>-1.1643474040263571E-3</v>
      </c>
      <c r="BP20" s="27">
        <f t="shared" si="39"/>
        <v>0</v>
      </c>
      <c r="BQ20" s="28">
        <f t="shared" si="40"/>
        <v>0</v>
      </c>
      <c r="BR20" s="28"/>
      <c r="BS20" s="26">
        <f t="shared" si="41"/>
        <v>-1.1639899632476607E-3</v>
      </c>
      <c r="BT20" s="27">
        <f t="shared" si="42"/>
        <v>0</v>
      </c>
      <c r="BU20" s="28">
        <f t="shared" si="43"/>
        <v>0</v>
      </c>
      <c r="BV20" s="28"/>
      <c r="BW20" s="26">
        <f t="shared" si="44"/>
        <v>-1.1638018101289211E-3</v>
      </c>
      <c r="BX20" s="27">
        <f t="shared" si="45"/>
        <v>0</v>
      </c>
      <c r="BY20" s="28">
        <f t="shared" si="46"/>
        <v>0</v>
      </c>
      <c r="BZ20" s="28"/>
      <c r="CA20" s="26">
        <f t="shared" si="47"/>
        <v>-1.1637027432763463E-3</v>
      </c>
      <c r="CB20" s="27">
        <f t="shared" si="48"/>
        <v>0</v>
      </c>
      <c r="CC20" s="28">
        <f t="shared" si="49"/>
        <v>0</v>
      </c>
      <c r="CD20" s="28"/>
      <c r="CE20" s="26">
        <f t="shared" si="50"/>
        <v>-1.1636505754190826E-3</v>
      </c>
      <c r="CF20" s="27">
        <f t="shared" si="51"/>
        <v>0</v>
      </c>
      <c r="CG20" s="28">
        <f t="shared" si="52"/>
        <v>0</v>
      </c>
      <c r="CH20" s="28"/>
      <c r="CI20" s="29">
        <f t="shared" si="53"/>
        <v>0</v>
      </c>
    </row>
    <row r="21" spans="5:87" x14ac:dyDescent="0.25">
      <c r="E21">
        <f t="shared" si="56"/>
        <v>1.6000000000000003E-3</v>
      </c>
      <c r="F21">
        <f t="shared" si="57"/>
        <v>34.249595926539996</v>
      </c>
      <c r="G21">
        <f t="shared" si="54"/>
        <v>1.6000000000000003E-3</v>
      </c>
      <c r="H21">
        <f t="shared" si="55"/>
        <v>320.00000000000006</v>
      </c>
      <c r="M21" s="43"/>
      <c r="O21" s="18">
        <f t="shared" si="1"/>
        <v>2900</v>
      </c>
      <c r="P21" s="18">
        <f t="shared" si="0"/>
        <v>100000</v>
      </c>
      <c r="S21" s="26">
        <f t="shared" si="2"/>
        <v>-5.2500000000000003E-3</v>
      </c>
      <c r="T21" s="27">
        <f t="shared" si="3"/>
        <v>0</v>
      </c>
      <c r="U21" s="28">
        <f t="shared" si="4"/>
        <v>0</v>
      </c>
      <c r="W21" s="26">
        <f t="shared" si="5"/>
        <v>-2.8140565865351864E-3</v>
      </c>
      <c r="X21" s="27">
        <f t="shared" si="6"/>
        <v>0</v>
      </c>
      <c r="Y21" s="28">
        <f t="shared" si="7"/>
        <v>0</v>
      </c>
      <c r="AA21" s="26">
        <f t="shared" si="8"/>
        <v>-2.050930856646939E-3</v>
      </c>
      <c r="AB21" s="27">
        <f t="shared" si="9"/>
        <v>0</v>
      </c>
      <c r="AC21" s="28">
        <f t="shared" si="10"/>
        <v>0</v>
      </c>
      <c r="AE21" s="26">
        <f t="shared" si="11"/>
        <v>-1.7228548205824217E-3</v>
      </c>
      <c r="AF21" s="27">
        <f t="shared" si="12"/>
        <v>0</v>
      </c>
      <c r="AG21" s="28">
        <f t="shared" si="13"/>
        <v>0</v>
      </c>
      <c r="AI21" s="26">
        <f t="shared" si="14"/>
        <v>-1.5733293465754123E-3</v>
      </c>
      <c r="AJ21" s="27">
        <f t="shared" si="15"/>
        <v>0</v>
      </c>
      <c r="AK21" s="28">
        <f t="shared" si="16"/>
        <v>0</v>
      </c>
      <c r="AM21" s="26">
        <f t="shared" si="17"/>
        <v>-1.493195496938696E-3</v>
      </c>
      <c r="AN21" s="27">
        <f t="shared" si="18"/>
        <v>0</v>
      </c>
      <c r="AO21" s="28">
        <f t="shared" si="19"/>
        <v>0</v>
      </c>
      <c r="AQ21" s="26">
        <f t="shared" si="20"/>
        <v>-1.4554092238056292E-3</v>
      </c>
      <c r="AR21" s="27">
        <f t="shared" si="21"/>
        <v>0</v>
      </c>
      <c r="AS21" s="28">
        <f t="shared" si="22"/>
        <v>0</v>
      </c>
      <c r="AU21" s="26">
        <f t="shared" si="23"/>
        <v>-1.4365242084466892E-3</v>
      </c>
      <c r="AV21" s="27">
        <f t="shared" si="24"/>
        <v>0</v>
      </c>
      <c r="AW21" s="28">
        <f t="shared" si="25"/>
        <v>0</v>
      </c>
      <c r="AY21" s="26">
        <f t="shared" si="26"/>
        <v>-1.4268358206269364E-3</v>
      </c>
      <c r="AZ21" s="27">
        <f t="shared" si="27"/>
        <v>0</v>
      </c>
      <c r="BA21" s="28">
        <f t="shared" si="28"/>
        <v>0</v>
      </c>
      <c r="BB21" s="28"/>
      <c r="BC21" s="26">
        <f t="shared" si="29"/>
        <v>-1.4218016175704625E-3</v>
      </c>
      <c r="BD21" s="27">
        <f t="shared" si="30"/>
        <v>0</v>
      </c>
      <c r="BE21" s="28">
        <f t="shared" si="31"/>
        <v>0</v>
      </c>
      <c r="BF21" s="28"/>
      <c r="BG21" s="26">
        <f t="shared" si="32"/>
        <v>-1.4191687901830979E-3</v>
      </c>
      <c r="BH21" s="27">
        <f t="shared" si="33"/>
        <v>0</v>
      </c>
      <c r="BI21" s="28">
        <f t="shared" si="34"/>
        <v>0</v>
      </c>
      <c r="BJ21" s="28"/>
      <c r="BK21" s="26">
        <f t="shared" si="35"/>
        <v>-1.4177872392762152E-3</v>
      </c>
      <c r="BL21" s="27">
        <f t="shared" si="36"/>
        <v>0</v>
      </c>
      <c r="BM21" s="28">
        <f t="shared" si="37"/>
        <v>0</v>
      </c>
      <c r="BN21" s="28"/>
      <c r="BO21" s="26">
        <f t="shared" si="38"/>
        <v>-1.4170610180971404E-3</v>
      </c>
      <c r="BP21" s="27">
        <f t="shared" si="39"/>
        <v>0</v>
      </c>
      <c r="BQ21" s="28">
        <f t="shared" si="40"/>
        <v>0</v>
      </c>
      <c r="BR21" s="28"/>
      <c r="BS21" s="26">
        <f t="shared" si="41"/>
        <v>-1.4166789262302578E-3</v>
      </c>
      <c r="BT21" s="27">
        <f t="shared" si="42"/>
        <v>0</v>
      </c>
      <c r="BU21" s="28">
        <f t="shared" si="43"/>
        <v>0</v>
      </c>
      <c r="BV21" s="28"/>
      <c r="BW21" s="26">
        <f t="shared" si="44"/>
        <v>-1.416477797034364E-3</v>
      </c>
      <c r="BX21" s="27">
        <f t="shared" si="45"/>
        <v>0</v>
      </c>
      <c r="BY21" s="28">
        <f t="shared" si="46"/>
        <v>0</v>
      </c>
      <c r="BZ21" s="28"/>
      <c r="CA21" s="26">
        <f t="shared" si="47"/>
        <v>-1.4163718979850598E-3</v>
      </c>
      <c r="CB21" s="27">
        <f t="shared" si="48"/>
        <v>0</v>
      </c>
      <c r="CC21" s="28">
        <f t="shared" si="49"/>
        <v>0</v>
      </c>
      <c r="CD21" s="28"/>
      <c r="CE21" s="26">
        <f t="shared" si="50"/>
        <v>-1.4163161323445367E-3</v>
      </c>
      <c r="CF21" s="27">
        <f t="shared" si="51"/>
        <v>0</v>
      </c>
      <c r="CG21" s="28">
        <f t="shared" si="52"/>
        <v>0</v>
      </c>
      <c r="CH21" s="28"/>
      <c r="CI21" s="29">
        <f t="shared" si="53"/>
        <v>0</v>
      </c>
    </row>
    <row r="22" spans="5:87" x14ac:dyDescent="0.25">
      <c r="E22">
        <f t="shared" si="56"/>
        <v>1.8000000000000004E-3</v>
      </c>
      <c r="F22">
        <f t="shared" si="57"/>
        <v>35.123267638778536</v>
      </c>
      <c r="G22">
        <f t="shared" si="54"/>
        <v>1.8000000000000004E-3</v>
      </c>
      <c r="H22">
        <f t="shared" si="55"/>
        <v>360.00000000000006</v>
      </c>
      <c r="M22" s="43"/>
      <c r="O22" s="18">
        <f t="shared" si="1"/>
        <v>2700</v>
      </c>
      <c r="P22" s="18">
        <f t="shared" si="0"/>
        <v>100000</v>
      </c>
      <c r="S22" s="26">
        <f t="shared" si="2"/>
        <v>-5.7500000000000008E-3</v>
      </c>
      <c r="T22" s="27">
        <f t="shared" si="3"/>
        <v>0</v>
      </c>
      <c r="U22" s="28">
        <f t="shared" si="4"/>
        <v>0</v>
      </c>
      <c r="W22" s="26">
        <f t="shared" si="5"/>
        <v>-3.1568989469568111E-3</v>
      </c>
      <c r="X22" s="27">
        <f t="shared" si="6"/>
        <v>0</v>
      </c>
      <c r="Y22" s="28">
        <f t="shared" si="7"/>
        <v>0</v>
      </c>
      <c r="AA22" s="26">
        <f t="shared" si="8"/>
        <v>-2.3445392990112577E-3</v>
      </c>
      <c r="AB22" s="27">
        <f t="shared" si="9"/>
        <v>0</v>
      </c>
      <c r="AC22" s="28">
        <f t="shared" si="10"/>
        <v>0</v>
      </c>
      <c r="AE22" s="26">
        <f t="shared" si="11"/>
        <v>-1.99529706707161E-3</v>
      </c>
      <c r="AF22" s="27">
        <f t="shared" si="12"/>
        <v>0</v>
      </c>
      <c r="AG22" s="28">
        <f t="shared" si="13"/>
        <v>0</v>
      </c>
      <c r="AI22" s="26">
        <f t="shared" si="14"/>
        <v>-1.836124788289955E-3</v>
      </c>
      <c r="AJ22" s="27">
        <f t="shared" si="15"/>
        <v>0</v>
      </c>
      <c r="AK22" s="28">
        <f t="shared" si="16"/>
        <v>0</v>
      </c>
      <c r="AM22" s="26">
        <f t="shared" si="17"/>
        <v>-1.7508210128702249E-3</v>
      </c>
      <c r="AN22" s="27">
        <f t="shared" si="18"/>
        <v>0</v>
      </c>
      <c r="AO22" s="28">
        <f t="shared" si="19"/>
        <v>0</v>
      </c>
      <c r="AQ22" s="26">
        <f t="shared" si="20"/>
        <v>-1.7105969156640569E-3</v>
      </c>
      <c r="AR22" s="27">
        <f t="shared" si="21"/>
        <v>0</v>
      </c>
      <c r="AS22" s="28">
        <f t="shared" si="22"/>
        <v>0</v>
      </c>
      <c r="AU22" s="26">
        <f t="shared" si="23"/>
        <v>-1.6904935122174433E-3</v>
      </c>
      <c r="AV22" s="27">
        <f t="shared" si="24"/>
        <v>0</v>
      </c>
      <c r="AW22" s="28">
        <f t="shared" si="25"/>
        <v>0</v>
      </c>
      <c r="AY22" s="26">
        <f t="shared" si="26"/>
        <v>-1.6801800671189969E-3</v>
      </c>
      <c r="AZ22" s="27">
        <f t="shared" si="27"/>
        <v>0</v>
      </c>
      <c r="BA22" s="28">
        <f t="shared" si="28"/>
        <v>0</v>
      </c>
      <c r="BB22" s="28"/>
      <c r="BC22" s="26">
        <f t="shared" si="29"/>
        <v>-1.674821076768557E-3</v>
      </c>
      <c r="BD22" s="27">
        <f t="shared" si="30"/>
        <v>0</v>
      </c>
      <c r="BE22" s="28">
        <f t="shared" si="31"/>
        <v>0</v>
      </c>
      <c r="BF22" s="28"/>
      <c r="BG22" s="26">
        <f t="shared" si="32"/>
        <v>-1.6720183895497494E-3</v>
      </c>
      <c r="BH22" s="27">
        <f t="shared" si="33"/>
        <v>0</v>
      </c>
      <c r="BI22" s="28">
        <f t="shared" si="34"/>
        <v>0</v>
      </c>
      <c r="BJ22" s="28"/>
      <c r="BK22" s="26">
        <f t="shared" si="35"/>
        <v>-1.6705477063262936E-3</v>
      </c>
      <c r="BL22" s="27">
        <f t="shared" si="36"/>
        <v>0</v>
      </c>
      <c r="BM22" s="28">
        <f t="shared" si="37"/>
        <v>0</v>
      </c>
      <c r="BN22" s="28"/>
      <c r="BO22" s="26">
        <f t="shared" si="38"/>
        <v>-1.6697746321679236E-3</v>
      </c>
      <c r="BP22" s="27">
        <f t="shared" si="39"/>
        <v>0</v>
      </c>
      <c r="BQ22" s="28">
        <f t="shared" si="40"/>
        <v>0</v>
      </c>
      <c r="BR22" s="28"/>
      <c r="BS22" s="26">
        <f t="shared" si="41"/>
        <v>-1.6693678892128552E-3</v>
      </c>
      <c r="BT22" s="27">
        <f t="shared" si="42"/>
        <v>0</v>
      </c>
      <c r="BU22" s="28">
        <f t="shared" si="43"/>
        <v>0</v>
      </c>
      <c r="BV22" s="28"/>
      <c r="BW22" s="26">
        <f t="shared" si="44"/>
        <v>-1.6691537839398068E-3</v>
      </c>
      <c r="BX22" s="27">
        <f t="shared" si="45"/>
        <v>0</v>
      </c>
      <c r="BY22" s="28">
        <f t="shared" si="46"/>
        <v>0</v>
      </c>
      <c r="BZ22" s="28"/>
      <c r="CA22" s="26">
        <f t="shared" si="47"/>
        <v>-1.6690410526937734E-3</v>
      </c>
      <c r="CB22" s="27">
        <f t="shared" si="48"/>
        <v>0</v>
      </c>
      <c r="CC22" s="28">
        <f t="shared" si="49"/>
        <v>0</v>
      </c>
      <c r="CD22" s="28"/>
      <c r="CE22" s="26">
        <f t="shared" si="50"/>
        <v>-1.6689816892699906E-3</v>
      </c>
      <c r="CF22" s="27">
        <f t="shared" si="51"/>
        <v>0</v>
      </c>
      <c r="CG22" s="28">
        <f t="shared" si="52"/>
        <v>0</v>
      </c>
      <c r="CH22" s="28"/>
      <c r="CI22" s="29">
        <f t="shared" si="53"/>
        <v>0</v>
      </c>
    </row>
    <row r="23" spans="5:87" x14ac:dyDescent="0.25">
      <c r="E23">
        <f t="shared" si="56"/>
        <v>2.0000000000000005E-3</v>
      </c>
      <c r="F23">
        <f t="shared" si="57"/>
        <v>35.261063869157162</v>
      </c>
      <c r="G23">
        <f t="shared" si="54"/>
        <v>2.0000000000000005E-3</v>
      </c>
      <c r="H23">
        <f t="shared" si="55"/>
        <v>400.00000000000011</v>
      </c>
      <c r="L23" s="37" t="s">
        <v>51</v>
      </c>
      <c r="M23" s="45">
        <v>30</v>
      </c>
      <c r="O23" s="18">
        <f t="shared" si="1"/>
        <v>2500</v>
      </c>
      <c r="P23" s="18">
        <f t="shared" si="0"/>
        <v>100000</v>
      </c>
      <c r="S23" s="26">
        <f t="shared" si="2"/>
        <v>-6.2500000000000003E-3</v>
      </c>
      <c r="T23" s="27">
        <f t="shared" si="3"/>
        <v>0</v>
      </c>
      <c r="U23" s="28">
        <f t="shared" si="4"/>
        <v>0</v>
      </c>
      <c r="W23" s="26">
        <f t="shared" si="5"/>
        <v>-3.4997413073784363E-3</v>
      </c>
      <c r="X23" s="27">
        <f t="shared" si="6"/>
        <v>0</v>
      </c>
      <c r="Y23" s="28">
        <f t="shared" si="7"/>
        <v>0</v>
      </c>
      <c r="AA23" s="26">
        <f t="shared" si="8"/>
        <v>-2.6381477413755764E-3</v>
      </c>
      <c r="AB23" s="27">
        <f t="shared" si="9"/>
        <v>0</v>
      </c>
      <c r="AC23" s="28">
        <f t="shared" si="10"/>
        <v>0</v>
      </c>
      <c r="AE23" s="26">
        <f t="shared" si="11"/>
        <v>-2.2677393135607988E-3</v>
      </c>
      <c r="AF23" s="27">
        <f t="shared" si="12"/>
        <v>0</v>
      </c>
      <c r="AG23" s="28">
        <f t="shared" si="13"/>
        <v>0</v>
      </c>
      <c r="AI23" s="26">
        <f t="shared" si="14"/>
        <v>-2.0989202300044979E-3</v>
      </c>
      <c r="AJ23" s="27">
        <f t="shared" si="15"/>
        <v>0</v>
      </c>
      <c r="AK23" s="28">
        <f t="shared" si="16"/>
        <v>0</v>
      </c>
      <c r="AM23" s="26">
        <f t="shared" si="17"/>
        <v>-2.0084465288017538E-3</v>
      </c>
      <c r="AN23" s="27">
        <f t="shared" si="18"/>
        <v>0</v>
      </c>
      <c r="AO23" s="28">
        <f t="shared" si="19"/>
        <v>0</v>
      </c>
      <c r="AQ23" s="26">
        <f t="shared" si="20"/>
        <v>-1.9657846075224845E-3</v>
      </c>
      <c r="AR23" s="27">
        <f t="shared" si="21"/>
        <v>0</v>
      </c>
      <c r="AS23" s="28">
        <f t="shared" si="22"/>
        <v>0</v>
      </c>
      <c r="AU23" s="26">
        <f t="shared" si="23"/>
        <v>-1.9444628159881975E-3</v>
      </c>
      <c r="AV23" s="27">
        <f t="shared" si="24"/>
        <v>0</v>
      </c>
      <c r="AW23" s="28">
        <f t="shared" si="25"/>
        <v>0</v>
      </c>
      <c r="AY23" s="26">
        <f t="shared" si="26"/>
        <v>-1.9335243136110573E-3</v>
      </c>
      <c r="AZ23" s="27">
        <f t="shared" si="27"/>
        <v>0</v>
      </c>
      <c r="BA23" s="28">
        <f t="shared" si="28"/>
        <v>0</v>
      </c>
      <c r="BB23" s="28"/>
      <c r="BC23" s="26">
        <f t="shared" si="29"/>
        <v>-1.9278405359666512E-3</v>
      </c>
      <c r="BD23" s="27">
        <f t="shared" si="30"/>
        <v>0</v>
      </c>
      <c r="BE23" s="28">
        <f t="shared" si="31"/>
        <v>0</v>
      </c>
      <c r="BF23" s="28"/>
      <c r="BG23" s="26">
        <f t="shared" si="32"/>
        <v>-1.9248679889164008E-3</v>
      </c>
      <c r="BH23" s="27">
        <f t="shared" si="33"/>
        <v>0</v>
      </c>
      <c r="BI23" s="28">
        <f t="shared" si="34"/>
        <v>0</v>
      </c>
      <c r="BJ23" s="28"/>
      <c r="BK23" s="26">
        <f t="shared" si="35"/>
        <v>-1.9233081733763719E-3</v>
      </c>
      <c r="BL23" s="27">
        <f t="shared" si="36"/>
        <v>0</v>
      </c>
      <c r="BM23" s="28">
        <f t="shared" si="37"/>
        <v>0</v>
      </c>
      <c r="BN23" s="28"/>
      <c r="BO23" s="26">
        <f t="shared" si="38"/>
        <v>-1.9224882462387067E-3</v>
      </c>
      <c r="BP23" s="27">
        <f t="shared" si="39"/>
        <v>0</v>
      </c>
      <c r="BQ23" s="28">
        <f t="shared" si="40"/>
        <v>0</v>
      </c>
      <c r="BR23" s="28"/>
      <c r="BS23" s="26">
        <f t="shared" si="41"/>
        <v>-1.9220568521954526E-3</v>
      </c>
      <c r="BT23" s="27">
        <f t="shared" si="42"/>
        <v>0</v>
      </c>
      <c r="BU23" s="28">
        <f t="shared" si="43"/>
        <v>0</v>
      </c>
      <c r="BV23" s="28"/>
      <c r="BW23" s="26">
        <f t="shared" si="44"/>
        <v>-1.9218297708452497E-3</v>
      </c>
      <c r="BX23" s="27">
        <f t="shared" si="45"/>
        <v>0</v>
      </c>
      <c r="BY23" s="28">
        <f t="shared" si="46"/>
        <v>0</v>
      </c>
      <c r="BZ23" s="28"/>
      <c r="CA23" s="26">
        <f t="shared" si="47"/>
        <v>-1.921710207402487E-3</v>
      </c>
      <c r="CB23" s="27">
        <f t="shared" si="48"/>
        <v>0</v>
      </c>
      <c r="CC23" s="28">
        <f t="shared" si="49"/>
        <v>0</v>
      </c>
      <c r="CD23" s="28"/>
      <c r="CE23" s="26">
        <f t="shared" si="50"/>
        <v>-1.9216472461954445E-3</v>
      </c>
      <c r="CF23" s="27">
        <f t="shared" si="51"/>
        <v>0</v>
      </c>
      <c r="CG23" s="28">
        <f t="shared" si="52"/>
        <v>0</v>
      </c>
      <c r="CH23" s="28"/>
      <c r="CI23" s="29">
        <f t="shared" si="53"/>
        <v>0</v>
      </c>
    </row>
    <row r="24" spans="5:87" x14ac:dyDescent="0.25">
      <c r="E24">
        <f t="shared" si="56"/>
        <v>2.2000000000000006E-3</v>
      </c>
      <c r="F24">
        <f t="shared" si="57"/>
        <v>34.032238665658241</v>
      </c>
      <c r="G24">
        <f t="shared" si="54"/>
        <v>2.2000000000000006E-3</v>
      </c>
      <c r="H24">
        <f t="shared" si="55"/>
        <v>440.00000000000011</v>
      </c>
      <c r="L24" s="43" t="s">
        <v>52</v>
      </c>
      <c r="M24" s="46">
        <f>INT(K5/M23)</f>
        <v>200</v>
      </c>
      <c r="O24" s="18">
        <f t="shared" si="1"/>
        <v>2300</v>
      </c>
      <c r="P24" s="18">
        <f t="shared" si="0"/>
        <v>100000</v>
      </c>
      <c r="S24" s="26">
        <f t="shared" si="2"/>
        <v>-6.7500000000000008E-3</v>
      </c>
      <c r="T24" s="27">
        <f t="shared" si="3"/>
        <v>0</v>
      </c>
      <c r="U24" s="28">
        <f t="shared" si="4"/>
        <v>0</v>
      </c>
      <c r="W24" s="26">
        <f t="shared" si="5"/>
        <v>-3.842583667800061E-3</v>
      </c>
      <c r="X24" s="27">
        <f t="shared" si="6"/>
        <v>0</v>
      </c>
      <c r="Y24" s="28">
        <f t="shared" si="7"/>
        <v>0</v>
      </c>
      <c r="AA24" s="26">
        <f t="shared" si="8"/>
        <v>-2.931756183739895E-3</v>
      </c>
      <c r="AB24" s="27">
        <f t="shared" si="9"/>
        <v>0</v>
      </c>
      <c r="AC24" s="28">
        <f t="shared" si="10"/>
        <v>0</v>
      </c>
      <c r="AE24" s="26">
        <f t="shared" si="11"/>
        <v>-2.5401815600499872E-3</v>
      </c>
      <c r="AF24" s="27">
        <f t="shared" si="12"/>
        <v>0</v>
      </c>
      <c r="AG24" s="28">
        <f t="shared" si="13"/>
        <v>0</v>
      </c>
      <c r="AI24" s="26">
        <f t="shared" si="14"/>
        <v>-2.3617156717190405E-3</v>
      </c>
      <c r="AJ24" s="27">
        <f t="shared" si="15"/>
        <v>0</v>
      </c>
      <c r="AK24" s="28">
        <f t="shared" si="16"/>
        <v>0</v>
      </c>
      <c r="AM24" s="26">
        <f t="shared" si="17"/>
        <v>-2.2660720447332827E-3</v>
      </c>
      <c r="AN24" s="27">
        <f t="shared" si="18"/>
        <v>0</v>
      </c>
      <c r="AO24" s="28">
        <f t="shared" si="19"/>
        <v>0</v>
      </c>
      <c r="AQ24" s="26">
        <f t="shared" si="20"/>
        <v>-2.2209722993809123E-3</v>
      </c>
      <c r="AR24" s="27">
        <f t="shared" si="21"/>
        <v>0</v>
      </c>
      <c r="AS24" s="28">
        <f t="shared" si="22"/>
        <v>0</v>
      </c>
      <c r="AU24" s="26">
        <f t="shared" si="23"/>
        <v>-2.1984321197589516E-3</v>
      </c>
      <c r="AV24" s="27">
        <f t="shared" si="24"/>
        <v>0</v>
      </c>
      <c r="AW24" s="28">
        <f t="shared" si="25"/>
        <v>0</v>
      </c>
      <c r="AY24" s="26">
        <f t="shared" si="26"/>
        <v>-2.1868685601031178E-3</v>
      </c>
      <c r="AZ24" s="27">
        <f t="shared" si="27"/>
        <v>0</v>
      </c>
      <c r="BA24" s="28">
        <f t="shared" si="28"/>
        <v>0</v>
      </c>
      <c r="BB24" s="28"/>
      <c r="BC24" s="26">
        <f t="shared" si="29"/>
        <v>-2.1808599951647456E-3</v>
      </c>
      <c r="BD24" s="27">
        <f t="shared" si="30"/>
        <v>0</v>
      </c>
      <c r="BE24" s="28">
        <f t="shared" si="31"/>
        <v>0</v>
      </c>
      <c r="BF24" s="28"/>
      <c r="BG24" s="26">
        <f t="shared" si="32"/>
        <v>-2.1777175882830525E-3</v>
      </c>
      <c r="BH24" s="27">
        <f t="shared" si="33"/>
        <v>0</v>
      </c>
      <c r="BI24" s="28">
        <f t="shared" si="34"/>
        <v>0</v>
      </c>
      <c r="BJ24" s="28"/>
      <c r="BK24" s="26">
        <f t="shared" si="35"/>
        <v>-2.1760686404264503E-3</v>
      </c>
      <c r="BL24" s="27">
        <f t="shared" si="36"/>
        <v>0</v>
      </c>
      <c r="BM24" s="28">
        <f t="shared" si="37"/>
        <v>0</v>
      </c>
      <c r="BN24" s="28"/>
      <c r="BO24" s="26">
        <f t="shared" si="38"/>
        <v>-2.1752018603094902E-3</v>
      </c>
      <c r="BP24" s="27">
        <f t="shared" si="39"/>
        <v>0</v>
      </c>
      <c r="BQ24" s="28">
        <f t="shared" si="40"/>
        <v>0</v>
      </c>
      <c r="BR24" s="28"/>
      <c r="BS24" s="26">
        <f t="shared" si="41"/>
        <v>-2.1747458151780497E-3</v>
      </c>
      <c r="BT24" s="27">
        <f t="shared" si="42"/>
        <v>0</v>
      </c>
      <c r="BU24" s="28">
        <f t="shared" si="43"/>
        <v>0</v>
      </c>
      <c r="BV24" s="28"/>
      <c r="BW24" s="26">
        <f t="shared" si="44"/>
        <v>-2.1745057577506927E-3</v>
      </c>
      <c r="BX24" s="27">
        <f t="shared" si="45"/>
        <v>0</v>
      </c>
      <c r="BY24" s="28">
        <f t="shared" si="46"/>
        <v>0</v>
      </c>
      <c r="BZ24" s="28"/>
      <c r="CA24" s="26">
        <f t="shared" si="47"/>
        <v>-2.1743793621112006E-3</v>
      </c>
      <c r="CB24" s="27">
        <f t="shared" si="48"/>
        <v>0</v>
      </c>
      <c r="CC24" s="28">
        <f t="shared" si="49"/>
        <v>0</v>
      </c>
      <c r="CD24" s="28"/>
      <c r="CE24" s="26">
        <f t="shared" si="50"/>
        <v>-2.1743128031208986E-3</v>
      </c>
      <c r="CF24" s="27">
        <f t="shared" si="51"/>
        <v>0</v>
      </c>
      <c r="CG24" s="28">
        <f t="shared" si="52"/>
        <v>0</v>
      </c>
      <c r="CH24" s="28"/>
      <c r="CI24" s="29">
        <f t="shared" si="53"/>
        <v>0</v>
      </c>
    </row>
    <row r="25" spans="5:87" x14ac:dyDescent="0.25">
      <c r="E25">
        <f t="shared" si="56"/>
        <v>2.4000000000000007E-3</v>
      </c>
      <c r="F25">
        <f t="shared" si="57"/>
        <v>32.348425733124579</v>
      </c>
      <c r="G25">
        <f t="shared" si="54"/>
        <v>2.4000000000000007E-3</v>
      </c>
      <c r="H25">
        <f t="shared" si="55"/>
        <v>480.00000000000011</v>
      </c>
      <c r="M25" s="43"/>
      <c r="O25" s="18">
        <f t="shared" si="1"/>
        <v>2100</v>
      </c>
      <c r="P25" s="18">
        <f t="shared" si="0"/>
        <v>100000</v>
      </c>
      <c r="S25" s="26">
        <f t="shared" si="2"/>
        <v>-7.2500000000000004E-3</v>
      </c>
      <c r="T25" s="27">
        <f t="shared" si="3"/>
        <v>0</v>
      </c>
      <c r="U25" s="28">
        <f t="shared" si="4"/>
        <v>0</v>
      </c>
      <c r="W25" s="26">
        <f t="shared" si="5"/>
        <v>-4.1854260282216862E-3</v>
      </c>
      <c r="X25" s="27">
        <f t="shared" si="6"/>
        <v>0</v>
      </c>
      <c r="Y25" s="28">
        <f t="shared" si="7"/>
        <v>0</v>
      </c>
      <c r="AA25" s="26">
        <f t="shared" si="8"/>
        <v>-3.2253646261042137E-3</v>
      </c>
      <c r="AB25" s="27">
        <f t="shared" si="9"/>
        <v>0</v>
      </c>
      <c r="AC25" s="28">
        <f t="shared" si="10"/>
        <v>0</v>
      </c>
      <c r="AE25" s="26">
        <f t="shared" si="11"/>
        <v>-2.8126238065391755E-3</v>
      </c>
      <c r="AF25" s="27">
        <f t="shared" si="12"/>
        <v>0</v>
      </c>
      <c r="AG25" s="28">
        <f t="shared" si="13"/>
        <v>0</v>
      </c>
      <c r="AI25" s="26">
        <f t="shared" si="14"/>
        <v>-2.6245111134335832E-3</v>
      </c>
      <c r="AJ25" s="27">
        <f t="shared" si="15"/>
        <v>0</v>
      </c>
      <c r="AK25" s="28">
        <f t="shared" si="16"/>
        <v>0</v>
      </c>
      <c r="AM25" s="26">
        <f t="shared" si="17"/>
        <v>-2.5236975606648111E-3</v>
      </c>
      <c r="AN25" s="27">
        <f t="shared" si="18"/>
        <v>0</v>
      </c>
      <c r="AO25" s="28">
        <f t="shared" si="19"/>
        <v>0</v>
      </c>
      <c r="AQ25" s="26">
        <f t="shared" si="20"/>
        <v>-2.4761599912393401E-3</v>
      </c>
      <c r="AR25" s="27">
        <f t="shared" si="21"/>
        <v>0</v>
      </c>
      <c r="AS25" s="28">
        <f t="shared" si="22"/>
        <v>0</v>
      </c>
      <c r="AU25" s="26">
        <f t="shared" si="23"/>
        <v>-2.4524014235297056E-3</v>
      </c>
      <c r="AV25" s="27">
        <f t="shared" si="24"/>
        <v>0</v>
      </c>
      <c r="AW25" s="28">
        <f t="shared" si="25"/>
        <v>0</v>
      </c>
      <c r="AY25" s="26">
        <f t="shared" si="26"/>
        <v>-2.440212806595178E-3</v>
      </c>
      <c r="AZ25" s="27">
        <f t="shared" si="27"/>
        <v>0</v>
      </c>
      <c r="BA25" s="28">
        <f t="shared" si="28"/>
        <v>0</v>
      </c>
      <c r="BB25" s="28"/>
      <c r="BC25" s="26">
        <f t="shared" si="29"/>
        <v>-2.4338794543628398E-3</v>
      </c>
      <c r="BD25" s="27">
        <f t="shared" si="30"/>
        <v>0</v>
      </c>
      <c r="BE25" s="28">
        <f t="shared" si="31"/>
        <v>0</v>
      </c>
      <c r="BF25" s="28"/>
      <c r="BG25" s="26">
        <f t="shared" si="32"/>
        <v>-2.4305671876497037E-3</v>
      </c>
      <c r="BH25" s="27">
        <f t="shared" si="33"/>
        <v>0</v>
      </c>
      <c r="BI25" s="28">
        <f t="shared" si="34"/>
        <v>0</v>
      </c>
      <c r="BJ25" s="28"/>
      <c r="BK25" s="26">
        <f t="shared" si="35"/>
        <v>-2.4288291074765289E-3</v>
      </c>
      <c r="BL25" s="27">
        <f t="shared" si="36"/>
        <v>0</v>
      </c>
      <c r="BM25" s="28">
        <f t="shared" si="37"/>
        <v>0</v>
      </c>
      <c r="BN25" s="28"/>
      <c r="BO25" s="26">
        <f t="shared" si="38"/>
        <v>-2.4279154743802735E-3</v>
      </c>
      <c r="BP25" s="27">
        <f t="shared" si="39"/>
        <v>0</v>
      </c>
      <c r="BQ25" s="28">
        <f t="shared" si="40"/>
        <v>0</v>
      </c>
      <c r="BR25" s="28"/>
      <c r="BS25" s="26">
        <f t="shared" si="41"/>
        <v>-2.427434778160647E-3</v>
      </c>
      <c r="BT25" s="27">
        <f t="shared" si="42"/>
        <v>0</v>
      </c>
      <c r="BU25" s="28">
        <f t="shared" si="43"/>
        <v>0</v>
      </c>
      <c r="BV25" s="28"/>
      <c r="BW25" s="26">
        <f t="shared" si="44"/>
        <v>-2.4271817446561354E-3</v>
      </c>
      <c r="BX25" s="27">
        <f t="shared" si="45"/>
        <v>0</v>
      </c>
      <c r="BY25" s="28">
        <f t="shared" si="46"/>
        <v>0</v>
      </c>
      <c r="BZ25" s="28"/>
      <c r="CA25" s="26">
        <f t="shared" si="47"/>
        <v>-2.4270485168199139E-3</v>
      </c>
      <c r="CB25" s="27">
        <f t="shared" si="48"/>
        <v>0</v>
      </c>
      <c r="CC25" s="28">
        <f t="shared" si="49"/>
        <v>0</v>
      </c>
      <c r="CD25" s="28"/>
      <c r="CE25" s="26">
        <f t="shared" si="50"/>
        <v>-2.4269783600463527E-3</v>
      </c>
      <c r="CF25" s="27">
        <f t="shared" si="51"/>
        <v>0</v>
      </c>
      <c r="CG25" s="28">
        <f t="shared" si="52"/>
        <v>0</v>
      </c>
      <c r="CH25" s="28"/>
      <c r="CI25" s="29">
        <f t="shared" si="53"/>
        <v>0</v>
      </c>
    </row>
    <row r="26" spans="5:87" x14ac:dyDescent="0.25">
      <c r="E26">
        <f t="shared" si="56"/>
        <v>2.6000000000000007E-3</v>
      </c>
      <c r="F26">
        <f t="shared" si="57"/>
        <v>30.403074132777242</v>
      </c>
      <c r="G26">
        <f t="shared" si="54"/>
        <v>2.6000000000000007E-3</v>
      </c>
      <c r="H26">
        <f t="shared" si="55"/>
        <v>520.00000000000011</v>
      </c>
      <c r="M26" s="43"/>
      <c r="O26" s="18">
        <f t="shared" si="1"/>
        <v>1900</v>
      </c>
      <c r="P26" s="18">
        <f t="shared" si="0"/>
        <v>100000</v>
      </c>
      <c r="S26" s="26">
        <f t="shared" si="2"/>
        <v>-7.7500000000000008E-3</v>
      </c>
      <c r="T26" s="27">
        <f t="shared" si="3"/>
        <v>0</v>
      </c>
      <c r="U26" s="28">
        <f t="shared" si="4"/>
        <v>0</v>
      </c>
      <c r="W26" s="26">
        <f t="shared" si="5"/>
        <v>-4.5282683886433113E-3</v>
      </c>
      <c r="X26" s="27">
        <f t="shared" si="6"/>
        <v>0</v>
      </c>
      <c r="Y26" s="28">
        <f t="shared" si="7"/>
        <v>0</v>
      </c>
      <c r="AA26" s="26">
        <f t="shared" si="8"/>
        <v>-3.518973068468532E-3</v>
      </c>
      <c r="AB26" s="27">
        <f t="shared" si="9"/>
        <v>0</v>
      </c>
      <c r="AC26" s="28">
        <f t="shared" si="10"/>
        <v>0</v>
      </c>
      <c r="AE26" s="26">
        <f t="shared" si="11"/>
        <v>-3.0850660530283643E-3</v>
      </c>
      <c r="AF26" s="27">
        <f t="shared" si="12"/>
        <v>0</v>
      </c>
      <c r="AG26" s="28">
        <f t="shared" si="13"/>
        <v>0</v>
      </c>
      <c r="AI26" s="26">
        <f t="shared" si="14"/>
        <v>-2.8873065551481259E-3</v>
      </c>
      <c r="AJ26" s="27">
        <f t="shared" si="15"/>
        <v>0</v>
      </c>
      <c r="AK26" s="28">
        <f t="shared" si="16"/>
        <v>0</v>
      </c>
      <c r="AM26" s="26">
        <f t="shared" si="17"/>
        <v>-2.78132307659634E-3</v>
      </c>
      <c r="AN26" s="27">
        <f t="shared" si="18"/>
        <v>0</v>
      </c>
      <c r="AO26" s="28">
        <f t="shared" si="19"/>
        <v>0</v>
      </c>
      <c r="AQ26" s="26">
        <f t="shared" si="20"/>
        <v>-2.7313476830977679E-3</v>
      </c>
      <c r="AR26" s="27">
        <f t="shared" si="21"/>
        <v>0</v>
      </c>
      <c r="AS26" s="28">
        <f t="shared" si="22"/>
        <v>0</v>
      </c>
      <c r="AU26" s="26">
        <f t="shared" si="23"/>
        <v>-2.7063707273004599E-3</v>
      </c>
      <c r="AV26" s="27">
        <f t="shared" si="24"/>
        <v>0</v>
      </c>
      <c r="AW26" s="28">
        <f t="shared" si="25"/>
        <v>0</v>
      </c>
      <c r="AY26" s="26">
        <f t="shared" si="26"/>
        <v>-2.6935570530872387E-3</v>
      </c>
      <c r="AZ26" s="27">
        <f t="shared" si="27"/>
        <v>0</v>
      </c>
      <c r="BA26" s="28">
        <f t="shared" si="28"/>
        <v>0</v>
      </c>
      <c r="BB26" s="28"/>
      <c r="BC26" s="26">
        <f t="shared" si="29"/>
        <v>-2.6868989135609344E-3</v>
      </c>
      <c r="BD26" s="27">
        <f t="shared" si="30"/>
        <v>0</v>
      </c>
      <c r="BE26" s="28">
        <f t="shared" si="31"/>
        <v>0</v>
      </c>
      <c r="BF26" s="28"/>
      <c r="BG26" s="26">
        <f t="shared" si="32"/>
        <v>-2.6834167870163554E-3</v>
      </c>
      <c r="BH26" s="27">
        <f t="shared" si="33"/>
        <v>0</v>
      </c>
      <c r="BI26" s="28">
        <f t="shared" si="34"/>
        <v>0</v>
      </c>
      <c r="BJ26" s="28"/>
      <c r="BK26" s="26">
        <f t="shared" si="35"/>
        <v>-2.6815895745266071E-3</v>
      </c>
      <c r="BL26" s="27">
        <f t="shared" si="36"/>
        <v>0</v>
      </c>
      <c r="BM26" s="28">
        <f t="shared" si="37"/>
        <v>0</v>
      </c>
      <c r="BN26" s="28"/>
      <c r="BO26" s="26">
        <f t="shared" si="38"/>
        <v>-2.6806290884510567E-3</v>
      </c>
      <c r="BP26" s="27">
        <f t="shared" si="39"/>
        <v>0</v>
      </c>
      <c r="BQ26" s="28">
        <f t="shared" si="40"/>
        <v>0</v>
      </c>
      <c r="BR26" s="28"/>
      <c r="BS26" s="26">
        <f t="shared" si="41"/>
        <v>-2.6801237411432444E-3</v>
      </c>
      <c r="BT26" s="27">
        <f t="shared" si="42"/>
        <v>0</v>
      </c>
      <c r="BU26" s="28">
        <f t="shared" si="43"/>
        <v>0</v>
      </c>
      <c r="BV26" s="28"/>
      <c r="BW26" s="26">
        <f t="shared" si="44"/>
        <v>-2.6798577315615781E-3</v>
      </c>
      <c r="BX26" s="27">
        <f t="shared" si="45"/>
        <v>0</v>
      </c>
      <c r="BY26" s="28">
        <f t="shared" si="46"/>
        <v>0</v>
      </c>
      <c r="BZ26" s="28"/>
      <c r="CA26" s="26">
        <f t="shared" si="47"/>
        <v>-2.6797176715286277E-3</v>
      </c>
      <c r="CB26" s="27">
        <f t="shared" si="48"/>
        <v>0</v>
      </c>
      <c r="CC26" s="28">
        <f t="shared" si="49"/>
        <v>0</v>
      </c>
      <c r="CD26" s="28"/>
      <c r="CE26" s="26">
        <f t="shared" si="50"/>
        <v>-2.6796439169718064E-3</v>
      </c>
      <c r="CF26" s="27">
        <f t="shared" si="51"/>
        <v>0</v>
      </c>
      <c r="CG26" s="28">
        <f t="shared" si="52"/>
        <v>0</v>
      </c>
      <c r="CH26" s="28"/>
      <c r="CI26" s="29">
        <f t="shared" si="53"/>
        <v>0</v>
      </c>
    </row>
    <row r="27" spans="5:87" x14ac:dyDescent="0.25">
      <c r="E27">
        <f t="shared" si="56"/>
        <v>2.8000000000000008E-3</v>
      </c>
      <c r="F27">
        <f t="shared" si="57"/>
        <v>28.346727594443479</v>
      </c>
      <c r="G27">
        <f t="shared" si="54"/>
        <v>2.8000000000000008E-3</v>
      </c>
      <c r="H27">
        <f t="shared" si="55"/>
        <v>550.11920887772567</v>
      </c>
      <c r="M27" s="43"/>
      <c r="O27" s="18">
        <f t="shared" si="1"/>
        <v>1700</v>
      </c>
      <c r="P27" s="18">
        <f t="shared" si="0"/>
        <v>100000</v>
      </c>
      <c r="S27" s="26">
        <f t="shared" si="2"/>
        <v>-8.2500000000000004E-3</v>
      </c>
      <c r="T27" s="27">
        <f t="shared" si="3"/>
        <v>0</v>
      </c>
      <c r="U27" s="28">
        <f t="shared" si="4"/>
        <v>0</v>
      </c>
      <c r="W27" s="26">
        <f t="shared" si="5"/>
        <v>-4.8711107490649356E-3</v>
      </c>
      <c r="X27" s="27">
        <f t="shared" si="6"/>
        <v>0</v>
      </c>
      <c r="Y27" s="28">
        <f t="shared" si="7"/>
        <v>0</v>
      </c>
      <c r="AA27" s="26">
        <f t="shared" si="8"/>
        <v>-3.8125815108328506E-3</v>
      </c>
      <c r="AB27" s="27">
        <f t="shared" si="9"/>
        <v>0</v>
      </c>
      <c r="AC27" s="28">
        <f t="shared" si="10"/>
        <v>0</v>
      </c>
      <c r="AE27" s="26">
        <f t="shared" si="11"/>
        <v>-3.3575082995175526E-3</v>
      </c>
      <c r="AF27" s="27">
        <f t="shared" si="12"/>
        <v>0</v>
      </c>
      <c r="AG27" s="28">
        <f t="shared" si="13"/>
        <v>0</v>
      </c>
      <c r="AI27" s="26">
        <f t="shared" si="14"/>
        <v>-3.1501019968626686E-3</v>
      </c>
      <c r="AJ27" s="27">
        <f t="shared" si="15"/>
        <v>0</v>
      </c>
      <c r="AK27" s="28">
        <f t="shared" si="16"/>
        <v>0</v>
      </c>
      <c r="AM27" s="26">
        <f t="shared" si="17"/>
        <v>-3.0389485925278689E-3</v>
      </c>
      <c r="AN27" s="27">
        <f t="shared" si="18"/>
        <v>0</v>
      </c>
      <c r="AO27" s="28">
        <f t="shared" si="19"/>
        <v>0</v>
      </c>
      <c r="AQ27" s="26">
        <f t="shared" si="20"/>
        <v>-2.9865353749561952E-3</v>
      </c>
      <c r="AR27" s="27">
        <f t="shared" si="21"/>
        <v>0</v>
      </c>
      <c r="AS27" s="28">
        <f t="shared" si="22"/>
        <v>0</v>
      </c>
      <c r="AU27" s="26">
        <f t="shared" si="23"/>
        <v>-2.9603400310712139E-3</v>
      </c>
      <c r="AV27" s="27">
        <f t="shared" si="24"/>
        <v>0</v>
      </c>
      <c r="AW27" s="28">
        <f t="shared" si="25"/>
        <v>0</v>
      </c>
      <c r="AY27" s="26">
        <f t="shared" si="26"/>
        <v>-2.9469012995792989E-3</v>
      </c>
      <c r="AZ27" s="27">
        <f t="shared" si="27"/>
        <v>0</v>
      </c>
      <c r="BA27" s="28">
        <f t="shared" si="28"/>
        <v>0</v>
      </c>
      <c r="BB27" s="28"/>
      <c r="BC27" s="26">
        <f t="shared" si="29"/>
        <v>-2.9399183727590286E-3</v>
      </c>
      <c r="BD27" s="27">
        <f t="shared" si="30"/>
        <v>0</v>
      </c>
      <c r="BE27" s="28">
        <f t="shared" si="31"/>
        <v>0</v>
      </c>
      <c r="BF27" s="28"/>
      <c r="BG27" s="26">
        <f t="shared" si="32"/>
        <v>-2.9362663863830066E-3</v>
      </c>
      <c r="BH27" s="27">
        <f t="shared" si="33"/>
        <v>0</v>
      </c>
      <c r="BI27" s="28">
        <f t="shared" si="34"/>
        <v>0</v>
      </c>
      <c r="BJ27" s="28"/>
      <c r="BK27" s="26">
        <f t="shared" si="35"/>
        <v>-2.9343500415766857E-3</v>
      </c>
      <c r="BL27" s="27">
        <f t="shared" si="36"/>
        <v>0</v>
      </c>
      <c r="BM27" s="28">
        <f t="shared" si="37"/>
        <v>0</v>
      </c>
      <c r="BN27" s="28"/>
      <c r="BO27" s="26">
        <f t="shared" si="38"/>
        <v>-2.93334270252184E-3</v>
      </c>
      <c r="BP27" s="27">
        <f t="shared" si="39"/>
        <v>0</v>
      </c>
      <c r="BQ27" s="28">
        <f t="shared" si="40"/>
        <v>0</v>
      </c>
      <c r="BR27" s="28"/>
      <c r="BS27" s="26">
        <f t="shared" si="41"/>
        <v>-2.9328127041258418E-3</v>
      </c>
      <c r="BT27" s="27">
        <f t="shared" si="42"/>
        <v>0</v>
      </c>
      <c r="BU27" s="28">
        <f t="shared" si="43"/>
        <v>0</v>
      </c>
      <c r="BV27" s="28"/>
      <c r="BW27" s="26">
        <f t="shared" si="44"/>
        <v>-2.9325337184670209E-3</v>
      </c>
      <c r="BX27" s="27">
        <f t="shared" si="45"/>
        <v>0</v>
      </c>
      <c r="BY27" s="28">
        <f t="shared" si="46"/>
        <v>0</v>
      </c>
      <c r="BZ27" s="28"/>
      <c r="CA27" s="26">
        <f t="shared" si="47"/>
        <v>-2.9323868262373411E-3</v>
      </c>
      <c r="CB27" s="27">
        <f t="shared" si="48"/>
        <v>0</v>
      </c>
      <c r="CC27" s="28">
        <f t="shared" si="49"/>
        <v>0</v>
      </c>
      <c r="CD27" s="28"/>
      <c r="CE27" s="26">
        <f t="shared" si="50"/>
        <v>-2.9323094738972605E-3</v>
      </c>
      <c r="CF27" s="27">
        <f t="shared" si="51"/>
        <v>0</v>
      </c>
      <c r="CG27" s="28">
        <f t="shared" si="52"/>
        <v>0</v>
      </c>
      <c r="CH27" s="28"/>
      <c r="CI27" s="29">
        <f t="shared" si="53"/>
        <v>0</v>
      </c>
    </row>
    <row r="28" spans="5:87" x14ac:dyDescent="0.25">
      <c r="E28">
        <f t="shared" si="56"/>
        <v>3.0000000000000009E-3</v>
      </c>
      <c r="F28">
        <f t="shared" si="57"/>
        <v>26.286729864315021</v>
      </c>
      <c r="G28">
        <f t="shared" si="54"/>
        <v>3.0000000000000009E-3</v>
      </c>
      <c r="H28">
        <f t="shared" si="55"/>
        <v>550.59539809490241</v>
      </c>
      <c r="M28" s="43"/>
      <c r="O28" s="18">
        <f t="shared" si="1"/>
        <v>1500</v>
      </c>
      <c r="P28" s="18">
        <f t="shared" si="0"/>
        <v>100000</v>
      </c>
      <c r="S28" s="26">
        <f t="shared" si="2"/>
        <v>-8.7500000000000008E-3</v>
      </c>
      <c r="T28" s="27">
        <f t="shared" si="3"/>
        <v>0</v>
      </c>
      <c r="U28" s="28">
        <f t="shared" si="4"/>
        <v>0</v>
      </c>
      <c r="W28" s="26">
        <f t="shared" si="5"/>
        <v>-5.2139531094865608E-3</v>
      </c>
      <c r="X28" s="27">
        <f t="shared" si="6"/>
        <v>0</v>
      </c>
      <c r="Y28" s="28">
        <f t="shared" si="7"/>
        <v>0</v>
      </c>
      <c r="AA28" s="26">
        <f t="shared" si="8"/>
        <v>-4.1061899531971693E-3</v>
      </c>
      <c r="AB28" s="27">
        <f t="shared" si="9"/>
        <v>0</v>
      </c>
      <c r="AC28" s="28">
        <f t="shared" si="10"/>
        <v>0</v>
      </c>
      <c r="AE28" s="26">
        <f t="shared" si="11"/>
        <v>-3.629950546006741E-3</v>
      </c>
      <c r="AF28" s="27">
        <f t="shared" si="12"/>
        <v>0</v>
      </c>
      <c r="AG28" s="28">
        <f t="shared" si="13"/>
        <v>0</v>
      </c>
      <c r="AI28" s="26">
        <f t="shared" si="14"/>
        <v>-3.4128974385772112E-3</v>
      </c>
      <c r="AJ28" s="27">
        <f t="shared" si="15"/>
        <v>0</v>
      </c>
      <c r="AK28" s="28">
        <f t="shared" si="16"/>
        <v>0</v>
      </c>
      <c r="AM28" s="26">
        <f t="shared" si="17"/>
        <v>-3.2965741084593977E-3</v>
      </c>
      <c r="AN28" s="27">
        <f t="shared" si="18"/>
        <v>0</v>
      </c>
      <c r="AO28" s="28">
        <f t="shared" si="19"/>
        <v>0</v>
      </c>
      <c r="AQ28" s="26">
        <f t="shared" si="20"/>
        <v>-3.241723066814623E-3</v>
      </c>
      <c r="AR28" s="27">
        <f t="shared" si="21"/>
        <v>0</v>
      </c>
      <c r="AS28" s="28">
        <f t="shared" si="22"/>
        <v>0</v>
      </c>
      <c r="AU28" s="26">
        <f t="shared" si="23"/>
        <v>-3.2143093348419682E-3</v>
      </c>
      <c r="AV28" s="27">
        <f t="shared" si="24"/>
        <v>0</v>
      </c>
      <c r="AW28" s="28">
        <f t="shared" si="25"/>
        <v>0</v>
      </c>
      <c r="AY28" s="26">
        <f t="shared" si="26"/>
        <v>-3.2002455460713591E-3</v>
      </c>
      <c r="AZ28" s="27">
        <f t="shared" si="27"/>
        <v>0</v>
      </c>
      <c r="BA28" s="28">
        <f t="shared" si="28"/>
        <v>0</v>
      </c>
      <c r="BB28" s="28"/>
      <c r="BC28" s="26">
        <f t="shared" si="29"/>
        <v>-3.1929378319571233E-3</v>
      </c>
      <c r="BD28" s="27">
        <f t="shared" si="30"/>
        <v>0</v>
      </c>
      <c r="BE28" s="28">
        <f t="shared" si="31"/>
        <v>0</v>
      </c>
      <c r="BF28" s="28"/>
      <c r="BG28" s="26">
        <f t="shared" si="32"/>
        <v>-3.1891159857496583E-3</v>
      </c>
      <c r="BH28" s="27">
        <f t="shared" si="33"/>
        <v>0</v>
      </c>
      <c r="BI28" s="28">
        <f t="shared" si="34"/>
        <v>0</v>
      </c>
      <c r="BJ28" s="28"/>
      <c r="BK28" s="26">
        <f t="shared" si="35"/>
        <v>-3.1871105086267639E-3</v>
      </c>
      <c r="BL28" s="27">
        <f t="shared" si="36"/>
        <v>0</v>
      </c>
      <c r="BM28" s="28">
        <f t="shared" si="37"/>
        <v>0</v>
      </c>
      <c r="BN28" s="28"/>
      <c r="BO28" s="26">
        <f t="shared" si="38"/>
        <v>-3.1860563165926233E-3</v>
      </c>
      <c r="BP28" s="27">
        <f t="shared" si="39"/>
        <v>0</v>
      </c>
      <c r="BQ28" s="28">
        <f t="shared" si="40"/>
        <v>0</v>
      </c>
      <c r="BR28" s="28"/>
      <c r="BS28" s="26">
        <f t="shared" si="41"/>
        <v>-3.1855016671084391E-3</v>
      </c>
      <c r="BT28" s="27">
        <f t="shared" si="42"/>
        <v>0</v>
      </c>
      <c r="BU28" s="28">
        <f t="shared" si="43"/>
        <v>0</v>
      </c>
      <c r="BV28" s="28"/>
      <c r="BW28" s="26">
        <f t="shared" si="44"/>
        <v>-3.185209705372464E-3</v>
      </c>
      <c r="BX28" s="27">
        <f t="shared" si="45"/>
        <v>0</v>
      </c>
      <c r="BY28" s="28">
        <f t="shared" si="46"/>
        <v>0</v>
      </c>
      <c r="BZ28" s="28"/>
      <c r="CA28" s="26">
        <f t="shared" si="47"/>
        <v>-3.1850559809460544E-3</v>
      </c>
      <c r="CB28" s="27">
        <f t="shared" si="48"/>
        <v>0</v>
      </c>
      <c r="CC28" s="28">
        <f t="shared" si="49"/>
        <v>0</v>
      </c>
      <c r="CD28" s="28"/>
      <c r="CE28" s="26">
        <f t="shared" si="50"/>
        <v>-3.1849750308227147E-3</v>
      </c>
      <c r="CF28" s="27">
        <f t="shared" si="51"/>
        <v>0</v>
      </c>
      <c r="CG28" s="28">
        <f t="shared" si="52"/>
        <v>0</v>
      </c>
      <c r="CH28" s="28"/>
      <c r="CI28" s="29">
        <f t="shared" si="53"/>
        <v>0</v>
      </c>
    </row>
    <row r="29" spans="5:87" x14ac:dyDescent="0.25">
      <c r="E29">
        <f t="shared" si="56"/>
        <v>3.200000000000001E-3</v>
      </c>
      <c r="F29">
        <f t="shared" si="57"/>
        <v>24.293560342055773</v>
      </c>
      <c r="G29">
        <f t="shared" si="54"/>
        <v>3.200000000000001E-3</v>
      </c>
      <c r="H29">
        <f t="shared" si="55"/>
        <v>551.07055324211774</v>
      </c>
      <c r="M29" s="43"/>
      <c r="O29" s="18">
        <f t="shared" si="1"/>
        <v>1300</v>
      </c>
      <c r="P29" s="18">
        <f t="shared" si="0"/>
        <v>100000</v>
      </c>
      <c r="S29" s="26">
        <f t="shared" si="2"/>
        <v>-9.2500000000000013E-3</v>
      </c>
      <c r="T29" s="27">
        <f t="shared" si="3"/>
        <v>0</v>
      </c>
      <c r="U29" s="28">
        <f t="shared" si="4"/>
        <v>0</v>
      </c>
      <c r="W29" s="26">
        <f t="shared" si="5"/>
        <v>-5.5567954699081859E-3</v>
      </c>
      <c r="X29" s="27">
        <f t="shared" si="6"/>
        <v>0</v>
      </c>
      <c r="Y29" s="28">
        <f t="shared" si="7"/>
        <v>0</v>
      </c>
      <c r="AA29" s="26">
        <f t="shared" si="8"/>
        <v>-4.399798395561488E-3</v>
      </c>
      <c r="AB29" s="27">
        <f t="shared" si="9"/>
        <v>0</v>
      </c>
      <c r="AC29" s="28">
        <f t="shared" si="10"/>
        <v>0</v>
      </c>
      <c r="AE29" s="26">
        <f t="shared" si="11"/>
        <v>-3.9023927924959297E-3</v>
      </c>
      <c r="AF29" s="27">
        <f t="shared" si="12"/>
        <v>0</v>
      </c>
      <c r="AG29" s="28">
        <f t="shared" si="13"/>
        <v>0</v>
      </c>
      <c r="AI29" s="26">
        <f t="shared" si="14"/>
        <v>-3.6756928802917539E-3</v>
      </c>
      <c r="AJ29" s="27">
        <f t="shared" si="15"/>
        <v>0</v>
      </c>
      <c r="AK29" s="28">
        <f t="shared" si="16"/>
        <v>0</v>
      </c>
      <c r="AM29" s="26">
        <f t="shared" si="17"/>
        <v>-3.5541996243909266E-3</v>
      </c>
      <c r="AN29" s="27">
        <f t="shared" si="18"/>
        <v>0</v>
      </c>
      <c r="AO29" s="28">
        <f t="shared" si="19"/>
        <v>0</v>
      </c>
      <c r="AQ29" s="26">
        <f t="shared" si="20"/>
        <v>-3.4969107586730508E-3</v>
      </c>
      <c r="AR29" s="27">
        <f t="shared" si="21"/>
        <v>0</v>
      </c>
      <c r="AS29" s="28">
        <f t="shared" si="22"/>
        <v>0</v>
      </c>
      <c r="AU29" s="26">
        <f t="shared" si="23"/>
        <v>-3.4682786386127222E-3</v>
      </c>
      <c r="AV29" s="27">
        <f t="shared" si="24"/>
        <v>0</v>
      </c>
      <c r="AW29" s="28">
        <f t="shared" si="25"/>
        <v>0</v>
      </c>
      <c r="AY29" s="26">
        <f t="shared" si="26"/>
        <v>-3.4535897925634198E-3</v>
      </c>
      <c r="AZ29" s="27">
        <f t="shared" si="27"/>
        <v>0</v>
      </c>
      <c r="BA29" s="28">
        <f t="shared" si="28"/>
        <v>0</v>
      </c>
      <c r="BB29" s="28"/>
      <c r="BC29" s="26">
        <f t="shared" si="29"/>
        <v>-3.4459572911552175E-3</v>
      </c>
      <c r="BD29" s="27">
        <f t="shared" si="30"/>
        <v>0</v>
      </c>
      <c r="BE29" s="28">
        <f t="shared" si="31"/>
        <v>0</v>
      </c>
      <c r="BF29" s="28"/>
      <c r="BG29" s="26">
        <f t="shared" si="32"/>
        <v>-3.4419655851163095E-3</v>
      </c>
      <c r="BH29" s="27">
        <f t="shared" si="33"/>
        <v>0</v>
      </c>
      <c r="BI29" s="28">
        <f t="shared" si="34"/>
        <v>0</v>
      </c>
      <c r="BJ29" s="28"/>
      <c r="BK29" s="26">
        <f t="shared" si="35"/>
        <v>-3.4398709756768425E-3</v>
      </c>
      <c r="BL29" s="27">
        <f t="shared" si="36"/>
        <v>0</v>
      </c>
      <c r="BM29" s="28">
        <f t="shared" si="37"/>
        <v>0</v>
      </c>
      <c r="BN29" s="28"/>
      <c r="BO29" s="26">
        <f t="shared" si="38"/>
        <v>-3.4387699306634065E-3</v>
      </c>
      <c r="BP29" s="27">
        <f t="shared" si="39"/>
        <v>0</v>
      </c>
      <c r="BQ29" s="28">
        <f t="shared" si="40"/>
        <v>0</v>
      </c>
      <c r="BR29" s="28"/>
      <c r="BS29" s="26">
        <f t="shared" si="41"/>
        <v>-3.4381906300910365E-3</v>
      </c>
      <c r="BT29" s="27">
        <f t="shared" si="42"/>
        <v>0</v>
      </c>
      <c r="BU29" s="28">
        <f t="shared" si="43"/>
        <v>0</v>
      </c>
      <c r="BV29" s="28"/>
      <c r="BW29" s="26">
        <f t="shared" si="44"/>
        <v>-3.4378856922779068E-3</v>
      </c>
      <c r="BX29" s="27">
        <f t="shared" si="45"/>
        <v>0</v>
      </c>
      <c r="BY29" s="28">
        <f t="shared" si="46"/>
        <v>0</v>
      </c>
      <c r="BZ29" s="28"/>
      <c r="CA29" s="26">
        <f t="shared" si="47"/>
        <v>-3.4377251356547682E-3</v>
      </c>
      <c r="CB29" s="27">
        <f t="shared" si="48"/>
        <v>0</v>
      </c>
      <c r="CC29" s="28">
        <f t="shared" si="49"/>
        <v>0</v>
      </c>
      <c r="CD29" s="28"/>
      <c r="CE29" s="26">
        <f t="shared" si="50"/>
        <v>-3.4376405877481683E-3</v>
      </c>
      <c r="CF29" s="27">
        <f t="shared" si="51"/>
        <v>0</v>
      </c>
      <c r="CG29" s="28">
        <f t="shared" si="52"/>
        <v>0</v>
      </c>
      <c r="CH29" s="28"/>
      <c r="CI29" s="29">
        <f t="shared" si="53"/>
        <v>0</v>
      </c>
    </row>
    <row r="30" spans="5:87" x14ac:dyDescent="0.25">
      <c r="E30">
        <f t="shared" si="56"/>
        <v>3.4000000000000011E-3</v>
      </c>
      <c r="F30">
        <f t="shared" si="57"/>
        <v>22.409313342744746</v>
      </c>
      <c r="G30">
        <f t="shared" si="54"/>
        <v>3.4000000000000011E-3</v>
      </c>
      <c r="H30">
        <f t="shared" si="55"/>
        <v>551.54467431937189</v>
      </c>
      <c r="M30" s="43"/>
      <c r="O30" s="18">
        <f t="shared" si="1"/>
        <v>1100</v>
      </c>
      <c r="P30" s="18">
        <f t="shared" si="0"/>
        <v>100000</v>
      </c>
      <c r="S30" s="26">
        <f t="shared" si="2"/>
        <v>-9.75E-3</v>
      </c>
      <c r="T30" s="27">
        <f t="shared" si="3"/>
        <v>0</v>
      </c>
      <c r="U30" s="28">
        <f t="shared" si="4"/>
        <v>0</v>
      </c>
      <c r="W30" s="26">
        <f t="shared" si="5"/>
        <v>-5.8996378303298111E-3</v>
      </c>
      <c r="X30" s="27">
        <f t="shared" si="6"/>
        <v>0</v>
      </c>
      <c r="Y30" s="28">
        <f t="shared" si="7"/>
        <v>0</v>
      </c>
      <c r="AA30" s="26">
        <f t="shared" si="8"/>
        <v>-4.6934068379258067E-3</v>
      </c>
      <c r="AB30" s="27">
        <f t="shared" si="9"/>
        <v>0</v>
      </c>
      <c r="AC30" s="28">
        <f t="shared" si="10"/>
        <v>0</v>
      </c>
      <c r="AE30" s="26">
        <f t="shared" si="11"/>
        <v>-4.1748350389851181E-3</v>
      </c>
      <c r="AF30" s="27">
        <f t="shared" si="12"/>
        <v>0</v>
      </c>
      <c r="AG30" s="28">
        <f t="shared" si="13"/>
        <v>0</v>
      </c>
      <c r="AI30" s="26">
        <f t="shared" si="14"/>
        <v>-3.938488322006297E-3</v>
      </c>
      <c r="AJ30" s="27">
        <f t="shared" si="15"/>
        <v>0</v>
      </c>
      <c r="AK30" s="28">
        <f t="shared" si="16"/>
        <v>0</v>
      </c>
      <c r="AM30" s="26">
        <f t="shared" si="17"/>
        <v>-3.8118251403224555E-3</v>
      </c>
      <c r="AN30" s="27">
        <f t="shared" si="18"/>
        <v>0</v>
      </c>
      <c r="AO30" s="28">
        <f t="shared" si="19"/>
        <v>0</v>
      </c>
      <c r="AQ30" s="26">
        <f t="shared" si="20"/>
        <v>-3.7520984505314786E-3</v>
      </c>
      <c r="AR30" s="27">
        <f t="shared" si="21"/>
        <v>0</v>
      </c>
      <c r="AS30" s="28">
        <f t="shared" si="22"/>
        <v>0</v>
      </c>
      <c r="AU30" s="26">
        <f t="shared" si="23"/>
        <v>-3.7222479423834765E-3</v>
      </c>
      <c r="AV30" s="27">
        <f t="shared" si="24"/>
        <v>0</v>
      </c>
      <c r="AW30" s="28">
        <f t="shared" si="25"/>
        <v>0</v>
      </c>
      <c r="AY30" s="26">
        <f t="shared" si="26"/>
        <v>-3.70693403905548E-3</v>
      </c>
      <c r="AZ30" s="27">
        <f t="shared" si="27"/>
        <v>0</v>
      </c>
      <c r="BA30" s="28">
        <f t="shared" si="28"/>
        <v>0</v>
      </c>
      <c r="BB30" s="28"/>
      <c r="BC30" s="26">
        <f t="shared" si="29"/>
        <v>-3.6989767503533117E-3</v>
      </c>
      <c r="BD30" s="27">
        <f t="shared" si="30"/>
        <v>0</v>
      </c>
      <c r="BE30" s="28">
        <f t="shared" si="31"/>
        <v>0</v>
      </c>
      <c r="BF30" s="28"/>
      <c r="BG30" s="26">
        <f t="shared" si="32"/>
        <v>-3.6948151844829612E-3</v>
      </c>
      <c r="BH30" s="27">
        <f t="shared" si="33"/>
        <v>0</v>
      </c>
      <c r="BI30" s="28">
        <f t="shared" si="34"/>
        <v>0</v>
      </c>
      <c r="BJ30" s="28"/>
      <c r="BK30" s="26">
        <f t="shared" si="35"/>
        <v>-3.6926314427269207E-3</v>
      </c>
      <c r="BL30" s="27">
        <f t="shared" si="36"/>
        <v>0</v>
      </c>
      <c r="BM30" s="28">
        <f t="shared" si="37"/>
        <v>0</v>
      </c>
      <c r="BN30" s="28"/>
      <c r="BO30" s="26">
        <f t="shared" si="38"/>
        <v>-3.6914835447341898E-3</v>
      </c>
      <c r="BP30" s="27">
        <f t="shared" si="39"/>
        <v>0</v>
      </c>
      <c r="BQ30" s="28">
        <f t="shared" si="40"/>
        <v>0</v>
      </c>
      <c r="BR30" s="28"/>
      <c r="BS30" s="26">
        <f t="shared" si="41"/>
        <v>-3.6908795930736338E-3</v>
      </c>
      <c r="BT30" s="27">
        <f t="shared" si="42"/>
        <v>0</v>
      </c>
      <c r="BU30" s="28">
        <f t="shared" si="43"/>
        <v>0</v>
      </c>
      <c r="BV30" s="28"/>
      <c r="BW30" s="26">
        <f t="shared" si="44"/>
        <v>-3.6905616791833495E-3</v>
      </c>
      <c r="BX30" s="27">
        <f t="shared" si="45"/>
        <v>0</v>
      </c>
      <c r="BY30" s="28">
        <f t="shared" si="46"/>
        <v>0</v>
      </c>
      <c r="BZ30" s="28"/>
      <c r="CA30" s="26">
        <f t="shared" si="47"/>
        <v>-3.6903942903634816E-3</v>
      </c>
      <c r="CB30" s="27">
        <f t="shared" si="48"/>
        <v>0</v>
      </c>
      <c r="CC30" s="28">
        <f t="shared" si="49"/>
        <v>0</v>
      </c>
      <c r="CD30" s="28"/>
      <c r="CE30" s="26">
        <f t="shared" si="50"/>
        <v>-3.6903061446736224E-3</v>
      </c>
      <c r="CF30" s="27">
        <f t="shared" si="51"/>
        <v>0</v>
      </c>
      <c r="CG30" s="28">
        <f t="shared" si="52"/>
        <v>0</v>
      </c>
      <c r="CH30" s="28"/>
      <c r="CI30" s="29">
        <f t="shared" si="53"/>
        <v>0</v>
      </c>
    </row>
    <row r="31" spans="5:87" x14ac:dyDescent="0.25">
      <c r="E31">
        <f t="shared" si="56"/>
        <v>3.6000000000000012E-3</v>
      </c>
      <c r="F31">
        <f t="shared" si="57"/>
        <v>20.655777141664093</v>
      </c>
      <c r="G31">
        <f t="shared" si="54"/>
        <v>3.6000000000000012E-3</v>
      </c>
      <c r="H31">
        <f t="shared" si="55"/>
        <v>552.01776132666475</v>
      </c>
      <c r="M31" s="43"/>
      <c r="O31" s="18">
        <f t="shared" si="1"/>
        <v>900</v>
      </c>
      <c r="P31" s="18">
        <f t="shared" si="0"/>
        <v>100000</v>
      </c>
      <c r="S31" s="26">
        <f t="shared" si="2"/>
        <v>-1.025E-2</v>
      </c>
      <c r="T31" s="27">
        <f t="shared" si="3"/>
        <v>0</v>
      </c>
      <c r="U31" s="28">
        <f t="shared" si="4"/>
        <v>0</v>
      </c>
      <c r="W31" s="26">
        <f t="shared" si="5"/>
        <v>-6.2424801907514354E-3</v>
      </c>
      <c r="X31" s="27">
        <f t="shared" si="6"/>
        <v>0</v>
      </c>
      <c r="Y31" s="28">
        <f t="shared" si="7"/>
        <v>0</v>
      </c>
      <c r="AA31" s="26">
        <f t="shared" si="8"/>
        <v>-4.9870152802901253E-3</v>
      </c>
      <c r="AB31" s="27">
        <f t="shared" si="9"/>
        <v>0</v>
      </c>
      <c r="AC31" s="28">
        <f t="shared" si="10"/>
        <v>0</v>
      </c>
      <c r="AE31" s="26">
        <f t="shared" si="11"/>
        <v>-4.4472772854743069E-3</v>
      </c>
      <c r="AF31" s="27">
        <f t="shared" si="12"/>
        <v>0</v>
      </c>
      <c r="AG31" s="28">
        <f t="shared" si="13"/>
        <v>0</v>
      </c>
      <c r="AI31" s="26">
        <f t="shared" si="14"/>
        <v>-4.2012837637208393E-3</v>
      </c>
      <c r="AJ31" s="27">
        <f t="shared" si="15"/>
        <v>0</v>
      </c>
      <c r="AK31" s="28">
        <f t="shared" si="16"/>
        <v>0</v>
      </c>
      <c r="AM31" s="26">
        <f t="shared" si="17"/>
        <v>-4.0694506562539839E-3</v>
      </c>
      <c r="AN31" s="27">
        <f t="shared" si="18"/>
        <v>0</v>
      </c>
      <c r="AO31" s="28">
        <f t="shared" si="19"/>
        <v>0</v>
      </c>
      <c r="AQ31" s="26">
        <f t="shared" si="20"/>
        <v>-4.007286142389906E-3</v>
      </c>
      <c r="AR31" s="27">
        <f t="shared" si="21"/>
        <v>0</v>
      </c>
      <c r="AS31" s="28">
        <f t="shared" si="22"/>
        <v>0</v>
      </c>
      <c r="AU31" s="26">
        <f t="shared" si="23"/>
        <v>-3.9762172461542305E-3</v>
      </c>
      <c r="AV31" s="27">
        <f t="shared" si="24"/>
        <v>0</v>
      </c>
      <c r="AW31" s="28">
        <f t="shared" si="25"/>
        <v>0</v>
      </c>
      <c r="AY31" s="26">
        <f t="shared" si="26"/>
        <v>-3.9602782855475407E-3</v>
      </c>
      <c r="AZ31" s="27">
        <f t="shared" si="27"/>
        <v>0</v>
      </c>
      <c r="BA31" s="28">
        <f t="shared" si="28"/>
        <v>0</v>
      </c>
      <c r="BB31" s="28"/>
      <c r="BC31" s="26">
        <f t="shared" si="29"/>
        <v>-3.9519962095514059E-3</v>
      </c>
      <c r="BD31" s="27">
        <f t="shared" si="30"/>
        <v>0</v>
      </c>
      <c r="BE31" s="28">
        <f t="shared" si="31"/>
        <v>0</v>
      </c>
      <c r="BF31" s="28"/>
      <c r="BG31" s="26">
        <f t="shared" si="32"/>
        <v>-3.9476647838496129E-3</v>
      </c>
      <c r="BH31" s="27">
        <f t="shared" si="33"/>
        <v>0</v>
      </c>
      <c r="BI31" s="28">
        <f t="shared" si="34"/>
        <v>0</v>
      </c>
      <c r="BJ31" s="28"/>
      <c r="BK31" s="26">
        <f t="shared" si="35"/>
        <v>-3.9453919097769989E-3</v>
      </c>
      <c r="BL31" s="27">
        <f t="shared" si="36"/>
        <v>0</v>
      </c>
      <c r="BM31" s="28">
        <f t="shared" si="37"/>
        <v>0</v>
      </c>
      <c r="BN31" s="28"/>
      <c r="BO31" s="26">
        <f t="shared" si="38"/>
        <v>-3.9441971588049726E-3</v>
      </c>
      <c r="BP31" s="27">
        <f t="shared" si="39"/>
        <v>0</v>
      </c>
      <c r="BQ31" s="28">
        <f t="shared" si="40"/>
        <v>0</v>
      </c>
      <c r="BR31" s="28"/>
      <c r="BS31" s="26">
        <f t="shared" si="41"/>
        <v>-3.9435685560562312E-3</v>
      </c>
      <c r="BT31" s="27">
        <f t="shared" si="42"/>
        <v>0</v>
      </c>
      <c r="BU31" s="28">
        <f t="shared" si="43"/>
        <v>0</v>
      </c>
      <c r="BV31" s="28"/>
      <c r="BW31" s="26">
        <f t="shared" si="44"/>
        <v>-3.9432376660887922E-3</v>
      </c>
      <c r="BX31" s="27">
        <f t="shared" si="45"/>
        <v>0</v>
      </c>
      <c r="BY31" s="28">
        <f t="shared" si="46"/>
        <v>0</v>
      </c>
      <c r="BZ31" s="28"/>
      <c r="CA31" s="26">
        <f t="shared" si="47"/>
        <v>-3.9430634450721954E-3</v>
      </c>
      <c r="CB31" s="27">
        <f t="shared" si="48"/>
        <v>0</v>
      </c>
      <c r="CC31" s="28">
        <f t="shared" si="49"/>
        <v>0</v>
      </c>
      <c r="CD31" s="28"/>
      <c r="CE31" s="26">
        <f t="shared" si="50"/>
        <v>-3.9429717015990766E-3</v>
      </c>
      <c r="CF31" s="27">
        <f t="shared" si="51"/>
        <v>0</v>
      </c>
      <c r="CG31" s="28">
        <f t="shared" si="52"/>
        <v>0</v>
      </c>
      <c r="CH31" s="28"/>
      <c r="CI31" s="29">
        <f t="shared" si="53"/>
        <v>0</v>
      </c>
    </row>
    <row r="32" spans="5:87" x14ac:dyDescent="0.25">
      <c r="E32">
        <f t="shared" si="56"/>
        <v>3.8000000000000013E-3</v>
      </c>
      <c r="F32">
        <f t="shared" si="57"/>
        <v>19.041055544951799</v>
      </c>
      <c r="G32">
        <f t="shared" si="54"/>
        <v>3.8000000000000013E-3</v>
      </c>
      <c r="H32">
        <f t="shared" si="55"/>
        <v>552.48981426399632</v>
      </c>
      <c r="M32" s="43"/>
      <c r="O32" s="18">
        <f t="shared" si="1"/>
        <v>700</v>
      </c>
      <c r="P32" s="18">
        <f t="shared" si="0"/>
        <v>100000</v>
      </c>
      <c r="S32" s="26">
        <f t="shared" si="2"/>
        <v>-1.0750000000000001E-2</v>
      </c>
      <c r="T32" s="27">
        <f t="shared" si="3"/>
        <v>0</v>
      </c>
      <c r="U32" s="28">
        <f t="shared" si="4"/>
        <v>0</v>
      </c>
      <c r="W32" s="26">
        <f t="shared" si="5"/>
        <v>-6.5853225511730605E-3</v>
      </c>
      <c r="X32" s="27">
        <f t="shared" si="6"/>
        <v>0</v>
      </c>
      <c r="Y32" s="28">
        <f t="shared" si="7"/>
        <v>0</v>
      </c>
      <c r="AA32" s="26">
        <f t="shared" si="8"/>
        <v>-5.280623722654444E-3</v>
      </c>
      <c r="AB32" s="27">
        <f t="shared" si="9"/>
        <v>0</v>
      </c>
      <c r="AC32" s="28">
        <f t="shared" si="10"/>
        <v>0</v>
      </c>
      <c r="AE32" s="26">
        <f t="shared" si="11"/>
        <v>-4.7197195319634948E-3</v>
      </c>
      <c r="AF32" s="27">
        <f t="shared" si="12"/>
        <v>0</v>
      </c>
      <c r="AG32" s="28">
        <f t="shared" si="13"/>
        <v>0</v>
      </c>
      <c r="AI32" s="26">
        <f t="shared" si="14"/>
        <v>-4.4640792054353824E-3</v>
      </c>
      <c r="AJ32" s="27">
        <f t="shared" si="15"/>
        <v>0</v>
      </c>
      <c r="AK32" s="28">
        <f t="shared" si="16"/>
        <v>0</v>
      </c>
      <c r="AM32" s="26">
        <f t="shared" si="17"/>
        <v>-4.3270761721855133E-3</v>
      </c>
      <c r="AN32" s="27">
        <f t="shared" si="18"/>
        <v>0</v>
      </c>
      <c r="AO32" s="28">
        <f t="shared" si="19"/>
        <v>0</v>
      </c>
      <c r="AQ32" s="26">
        <f t="shared" si="20"/>
        <v>-4.2624738342483337E-3</v>
      </c>
      <c r="AR32" s="27">
        <f t="shared" si="21"/>
        <v>0</v>
      </c>
      <c r="AS32" s="28">
        <f t="shared" si="22"/>
        <v>0</v>
      </c>
      <c r="AU32" s="26">
        <f t="shared" si="23"/>
        <v>-4.2301865499249844E-3</v>
      </c>
      <c r="AV32" s="27">
        <f t="shared" si="24"/>
        <v>0</v>
      </c>
      <c r="AW32" s="28">
        <f t="shared" si="25"/>
        <v>0</v>
      </c>
      <c r="AY32" s="26">
        <f t="shared" si="26"/>
        <v>-4.2136225320396009E-3</v>
      </c>
      <c r="AZ32" s="27">
        <f t="shared" si="27"/>
        <v>0</v>
      </c>
      <c r="BA32" s="28">
        <f t="shared" si="28"/>
        <v>0</v>
      </c>
      <c r="BB32" s="28"/>
      <c r="BC32" s="26">
        <f t="shared" si="29"/>
        <v>-4.2050156687495005E-3</v>
      </c>
      <c r="BD32" s="27">
        <f t="shared" si="30"/>
        <v>0</v>
      </c>
      <c r="BE32" s="28">
        <f t="shared" si="31"/>
        <v>0</v>
      </c>
      <c r="BF32" s="28"/>
      <c r="BG32" s="26">
        <f t="shared" si="32"/>
        <v>-4.2005143832162641E-3</v>
      </c>
      <c r="BH32" s="27">
        <f t="shared" si="33"/>
        <v>0</v>
      </c>
      <c r="BI32" s="28">
        <f t="shared" si="34"/>
        <v>0</v>
      </c>
      <c r="BJ32" s="28"/>
      <c r="BK32" s="26">
        <f t="shared" si="35"/>
        <v>-4.1981523768270775E-3</v>
      </c>
      <c r="BL32" s="27">
        <f t="shared" si="36"/>
        <v>0</v>
      </c>
      <c r="BM32" s="28">
        <f t="shared" si="37"/>
        <v>0</v>
      </c>
      <c r="BN32" s="28"/>
      <c r="BO32" s="26">
        <f t="shared" si="38"/>
        <v>-4.1969107728757563E-3</v>
      </c>
      <c r="BP32" s="27">
        <f t="shared" si="39"/>
        <v>0</v>
      </c>
      <c r="BQ32" s="28">
        <f t="shared" si="40"/>
        <v>0</v>
      </c>
      <c r="BR32" s="28"/>
      <c r="BS32" s="26">
        <f t="shared" si="41"/>
        <v>-4.1962575190388285E-3</v>
      </c>
      <c r="BT32" s="27">
        <f t="shared" si="42"/>
        <v>0</v>
      </c>
      <c r="BU32" s="28">
        <f t="shared" si="43"/>
        <v>0</v>
      </c>
      <c r="BV32" s="28"/>
      <c r="BW32" s="26">
        <f t="shared" si="44"/>
        <v>-4.195913652994235E-3</v>
      </c>
      <c r="BX32" s="27">
        <f t="shared" si="45"/>
        <v>0</v>
      </c>
      <c r="BY32" s="28">
        <f t="shared" si="46"/>
        <v>0</v>
      </c>
      <c r="BZ32" s="28"/>
      <c r="CA32" s="26">
        <f t="shared" si="47"/>
        <v>-4.1957325997809087E-3</v>
      </c>
      <c r="CB32" s="27">
        <f t="shared" si="48"/>
        <v>0</v>
      </c>
      <c r="CC32" s="28">
        <f t="shared" si="49"/>
        <v>0</v>
      </c>
      <c r="CD32" s="28"/>
      <c r="CE32" s="26">
        <f t="shared" si="50"/>
        <v>-4.1956372585245302E-3</v>
      </c>
      <c r="CF32" s="27">
        <f t="shared" si="51"/>
        <v>0</v>
      </c>
      <c r="CG32" s="28">
        <f t="shared" si="52"/>
        <v>0</v>
      </c>
      <c r="CH32" s="28"/>
      <c r="CI32" s="29">
        <f t="shared" si="53"/>
        <v>0</v>
      </c>
    </row>
    <row r="33" spans="5:88" x14ac:dyDescent="0.25">
      <c r="E33">
        <f t="shared" si="56"/>
        <v>4.000000000000001E-3</v>
      </c>
      <c r="F33">
        <f t="shared" si="57"/>
        <v>17.56453682349823</v>
      </c>
      <c r="G33">
        <f t="shared" si="54"/>
        <v>4.000000000000001E-3</v>
      </c>
      <c r="H33">
        <f t="shared" si="55"/>
        <v>552.96083313136648</v>
      </c>
      <c r="M33" s="43"/>
      <c r="O33" s="18">
        <f t="shared" si="1"/>
        <v>500</v>
      </c>
      <c r="P33" s="18">
        <f t="shared" si="0"/>
        <v>100000</v>
      </c>
      <c r="S33" s="26">
        <f t="shared" si="2"/>
        <v>-1.1250000000000001E-2</v>
      </c>
      <c r="T33" s="27">
        <f t="shared" si="3"/>
        <v>0</v>
      </c>
      <c r="U33" s="28">
        <f t="shared" si="4"/>
        <v>0</v>
      </c>
      <c r="W33" s="26">
        <f t="shared" si="5"/>
        <v>-6.9281649115946857E-3</v>
      </c>
      <c r="X33" s="27">
        <f t="shared" si="6"/>
        <v>0</v>
      </c>
      <c r="Y33" s="28">
        <f t="shared" si="7"/>
        <v>0</v>
      </c>
      <c r="AA33" s="26">
        <f t="shared" si="8"/>
        <v>-5.5742321650187627E-3</v>
      </c>
      <c r="AB33" s="27">
        <f t="shared" si="9"/>
        <v>0</v>
      </c>
      <c r="AC33" s="28">
        <f t="shared" si="10"/>
        <v>0</v>
      </c>
      <c r="AE33" s="26">
        <f t="shared" si="11"/>
        <v>-4.9921617784526836E-3</v>
      </c>
      <c r="AF33" s="27">
        <f t="shared" si="12"/>
        <v>0</v>
      </c>
      <c r="AG33" s="28">
        <f t="shared" si="13"/>
        <v>0</v>
      </c>
      <c r="AI33" s="26">
        <f t="shared" si="14"/>
        <v>-4.7268746471499246E-3</v>
      </c>
      <c r="AJ33" s="27">
        <f t="shared" si="15"/>
        <v>0</v>
      </c>
      <c r="AK33" s="28">
        <f t="shared" si="16"/>
        <v>0</v>
      </c>
      <c r="AM33" s="26">
        <f t="shared" si="17"/>
        <v>-4.5847016881170417E-3</v>
      </c>
      <c r="AN33" s="27">
        <f t="shared" si="18"/>
        <v>0</v>
      </c>
      <c r="AO33" s="28">
        <f t="shared" si="19"/>
        <v>0</v>
      </c>
      <c r="AQ33" s="26">
        <f t="shared" si="20"/>
        <v>-4.5176615261067615E-3</v>
      </c>
      <c r="AR33" s="27">
        <f t="shared" si="21"/>
        <v>0</v>
      </c>
      <c r="AS33" s="28">
        <f t="shared" si="22"/>
        <v>0</v>
      </c>
      <c r="AU33" s="26">
        <f t="shared" si="23"/>
        <v>-4.4841558536957392E-3</v>
      </c>
      <c r="AV33" s="27">
        <f t="shared" si="24"/>
        <v>0</v>
      </c>
      <c r="AW33" s="28">
        <f t="shared" si="25"/>
        <v>0</v>
      </c>
      <c r="AY33" s="26">
        <f t="shared" si="26"/>
        <v>-4.4669667785316612E-3</v>
      </c>
      <c r="AZ33" s="27">
        <f t="shared" si="27"/>
        <v>0</v>
      </c>
      <c r="BA33" s="28">
        <f t="shared" si="28"/>
        <v>0</v>
      </c>
      <c r="BB33" s="28"/>
      <c r="BC33" s="26">
        <f t="shared" si="29"/>
        <v>-4.4580351279475952E-3</v>
      </c>
      <c r="BD33" s="27">
        <f t="shared" si="30"/>
        <v>0</v>
      </c>
      <c r="BE33" s="28">
        <f t="shared" si="31"/>
        <v>0</v>
      </c>
      <c r="BF33" s="28"/>
      <c r="BG33" s="26">
        <f t="shared" si="32"/>
        <v>-4.4533639825829153E-3</v>
      </c>
      <c r="BH33" s="27">
        <f t="shared" si="33"/>
        <v>0</v>
      </c>
      <c r="BI33" s="28">
        <f t="shared" si="34"/>
        <v>0</v>
      </c>
      <c r="BJ33" s="28"/>
      <c r="BK33" s="26">
        <f t="shared" si="35"/>
        <v>-4.4509128438771561E-3</v>
      </c>
      <c r="BL33" s="27">
        <f t="shared" si="36"/>
        <v>0</v>
      </c>
      <c r="BM33" s="28">
        <f t="shared" si="37"/>
        <v>0</v>
      </c>
      <c r="BN33" s="28"/>
      <c r="BO33" s="26">
        <f t="shared" si="38"/>
        <v>-4.4496243869465392E-3</v>
      </c>
      <c r="BP33" s="27">
        <f t="shared" si="39"/>
        <v>0</v>
      </c>
      <c r="BQ33" s="28">
        <f t="shared" si="40"/>
        <v>0</v>
      </c>
      <c r="BR33" s="28"/>
      <c r="BS33" s="26">
        <f t="shared" si="41"/>
        <v>-4.4489464820214259E-3</v>
      </c>
      <c r="BT33" s="27">
        <f t="shared" si="42"/>
        <v>0</v>
      </c>
      <c r="BU33" s="28">
        <f t="shared" si="43"/>
        <v>0</v>
      </c>
      <c r="BV33" s="28"/>
      <c r="BW33" s="26">
        <f t="shared" si="44"/>
        <v>-4.4485896398996777E-3</v>
      </c>
      <c r="BX33" s="27">
        <f t="shared" si="45"/>
        <v>0</v>
      </c>
      <c r="BY33" s="28">
        <f t="shared" si="46"/>
        <v>0</v>
      </c>
      <c r="BZ33" s="28"/>
      <c r="CA33" s="26">
        <f t="shared" si="47"/>
        <v>-4.4484017544896221E-3</v>
      </c>
      <c r="CB33" s="27">
        <f t="shared" si="48"/>
        <v>0</v>
      </c>
      <c r="CC33" s="28">
        <f t="shared" si="49"/>
        <v>0</v>
      </c>
      <c r="CD33" s="28"/>
      <c r="CE33" s="26">
        <f t="shared" si="50"/>
        <v>-4.4483028154499848E-3</v>
      </c>
      <c r="CF33" s="27">
        <f t="shared" si="51"/>
        <v>0</v>
      </c>
      <c r="CG33" s="28">
        <f t="shared" si="52"/>
        <v>0</v>
      </c>
      <c r="CH33" s="28"/>
      <c r="CI33" s="29">
        <f t="shared" si="53"/>
        <v>0</v>
      </c>
    </row>
    <row r="34" spans="5:88" x14ac:dyDescent="0.25">
      <c r="E34">
        <f t="shared" si="56"/>
        <v>4.2000000000000006E-3</v>
      </c>
      <c r="F34">
        <f t="shared" si="57"/>
        <v>16.220407155812737</v>
      </c>
      <c r="G34">
        <f t="shared" si="54"/>
        <v>4.2000000000000006E-3</v>
      </c>
      <c r="H34">
        <f t="shared" si="55"/>
        <v>553.43081792877547</v>
      </c>
      <c r="M34" s="43"/>
      <c r="O34" s="18">
        <f t="shared" si="1"/>
        <v>300</v>
      </c>
      <c r="P34" s="18">
        <f t="shared" si="0"/>
        <v>100000</v>
      </c>
      <c r="S34" s="26">
        <f t="shared" si="2"/>
        <v>-1.1750000000000002E-2</v>
      </c>
      <c r="T34" s="27">
        <f t="shared" si="3"/>
        <v>0</v>
      </c>
      <c r="U34" s="28">
        <f t="shared" si="4"/>
        <v>0</v>
      </c>
      <c r="W34" s="26">
        <f t="shared" si="5"/>
        <v>-7.2710072720163109E-3</v>
      </c>
      <c r="X34" s="27">
        <f t="shared" si="6"/>
        <v>0</v>
      </c>
      <c r="Y34" s="28">
        <f t="shared" si="7"/>
        <v>0</v>
      </c>
      <c r="AA34" s="26">
        <f t="shared" si="8"/>
        <v>-5.8678406073830814E-3</v>
      </c>
      <c r="AB34" s="27">
        <f t="shared" si="9"/>
        <v>0</v>
      </c>
      <c r="AC34" s="28">
        <f t="shared" si="10"/>
        <v>0</v>
      </c>
      <c r="AE34" s="26">
        <f t="shared" si="11"/>
        <v>-5.2646040249418723E-3</v>
      </c>
      <c r="AF34" s="27">
        <f t="shared" si="12"/>
        <v>0</v>
      </c>
      <c r="AG34" s="28">
        <f t="shared" si="13"/>
        <v>0</v>
      </c>
      <c r="AI34" s="26">
        <f t="shared" si="14"/>
        <v>-4.9896700888644677E-3</v>
      </c>
      <c r="AJ34" s="27">
        <f t="shared" si="15"/>
        <v>0</v>
      </c>
      <c r="AK34" s="28">
        <f t="shared" si="16"/>
        <v>0</v>
      </c>
      <c r="AM34" s="26">
        <f t="shared" si="17"/>
        <v>-4.8423272040485701E-3</v>
      </c>
      <c r="AN34" s="27">
        <f t="shared" si="18"/>
        <v>0</v>
      </c>
      <c r="AO34" s="28">
        <f t="shared" si="19"/>
        <v>0</v>
      </c>
      <c r="AQ34" s="26">
        <f t="shared" si="20"/>
        <v>-4.7728492179651893E-3</v>
      </c>
      <c r="AR34" s="27">
        <f t="shared" si="21"/>
        <v>0</v>
      </c>
      <c r="AS34" s="28">
        <f t="shared" si="22"/>
        <v>0</v>
      </c>
      <c r="AU34" s="26">
        <f t="shared" si="23"/>
        <v>-4.7381251574664931E-3</v>
      </c>
      <c r="AV34" s="27">
        <f t="shared" si="24"/>
        <v>0</v>
      </c>
      <c r="AW34" s="28">
        <f t="shared" si="25"/>
        <v>0</v>
      </c>
      <c r="AY34" s="26">
        <f t="shared" si="26"/>
        <v>-4.7203110250237214E-3</v>
      </c>
      <c r="AZ34" s="27">
        <f t="shared" si="27"/>
        <v>0</v>
      </c>
      <c r="BA34" s="28">
        <f t="shared" si="28"/>
        <v>0</v>
      </c>
      <c r="BB34" s="28"/>
      <c r="BC34" s="26">
        <f t="shared" si="29"/>
        <v>-4.7110545871456889E-3</v>
      </c>
      <c r="BD34" s="27">
        <f t="shared" si="30"/>
        <v>0</v>
      </c>
      <c r="BE34" s="28">
        <f t="shared" si="31"/>
        <v>0</v>
      </c>
      <c r="BF34" s="28"/>
      <c r="BG34" s="26">
        <f t="shared" si="32"/>
        <v>-4.7062135819495674E-3</v>
      </c>
      <c r="BH34" s="27">
        <f t="shared" si="33"/>
        <v>0</v>
      </c>
      <c r="BI34" s="28">
        <f t="shared" si="34"/>
        <v>0</v>
      </c>
      <c r="BJ34" s="28"/>
      <c r="BK34" s="26">
        <f t="shared" si="35"/>
        <v>-4.7036733109272347E-3</v>
      </c>
      <c r="BL34" s="27">
        <f t="shared" si="36"/>
        <v>0</v>
      </c>
      <c r="BM34" s="28">
        <f t="shared" si="37"/>
        <v>0</v>
      </c>
      <c r="BN34" s="28"/>
      <c r="BO34" s="26">
        <f t="shared" si="38"/>
        <v>-4.7023380010173229E-3</v>
      </c>
      <c r="BP34" s="27">
        <f t="shared" si="39"/>
        <v>0</v>
      </c>
      <c r="BQ34" s="28">
        <f t="shared" si="40"/>
        <v>0</v>
      </c>
      <c r="BR34" s="28"/>
      <c r="BS34" s="26">
        <f t="shared" si="41"/>
        <v>-4.7016354450040232E-3</v>
      </c>
      <c r="BT34" s="27">
        <f t="shared" si="42"/>
        <v>0</v>
      </c>
      <c r="BU34" s="28">
        <f t="shared" si="43"/>
        <v>0</v>
      </c>
      <c r="BV34" s="28"/>
      <c r="BW34" s="26">
        <f t="shared" si="44"/>
        <v>-4.7012656268051204E-3</v>
      </c>
      <c r="BX34" s="27">
        <f t="shared" si="45"/>
        <v>0</v>
      </c>
      <c r="BY34" s="28">
        <f t="shared" si="46"/>
        <v>0</v>
      </c>
      <c r="BZ34" s="28"/>
      <c r="CA34" s="26">
        <f t="shared" si="47"/>
        <v>-4.7010709091983354E-3</v>
      </c>
      <c r="CB34" s="27">
        <f t="shared" si="48"/>
        <v>0</v>
      </c>
      <c r="CC34" s="28">
        <f t="shared" si="49"/>
        <v>0</v>
      </c>
      <c r="CD34" s="28"/>
      <c r="CE34" s="26">
        <f t="shared" si="50"/>
        <v>-4.7009683723754385E-3</v>
      </c>
      <c r="CF34" s="27">
        <f t="shared" si="51"/>
        <v>0</v>
      </c>
      <c r="CG34" s="28">
        <f t="shared" si="52"/>
        <v>0</v>
      </c>
      <c r="CH34" s="28"/>
      <c r="CI34" s="29">
        <f t="shared" si="53"/>
        <v>0</v>
      </c>
    </row>
    <row r="35" spans="5:88" x14ac:dyDescent="0.25">
      <c r="E35">
        <f t="shared" si="56"/>
        <v>4.4000000000000003E-3</v>
      </c>
      <c r="F35">
        <f t="shared" si="57"/>
        <v>15.000025554601876</v>
      </c>
      <c r="G35">
        <f t="shared" si="54"/>
        <v>4.4000000000000003E-3</v>
      </c>
      <c r="H35">
        <f t="shared" si="55"/>
        <v>553.89976865622316</v>
      </c>
      <c r="O35" s="18">
        <f t="shared" si="1"/>
        <v>100</v>
      </c>
      <c r="P35" s="18">
        <f t="shared" si="0"/>
        <v>100000</v>
      </c>
      <c r="S35" s="26">
        <f t="shared" si="2"/>
        <v>-1.225E-2</v>
      </c>
      <c r="T35" s="27">
        <f t="shared" si="3"/>
        <v>0</v>
      </c>
      <c r="U35" s="28">
        <f t="shared" si="4"/>
        <v>0</v>
      </c>
      <c r="V35" s="47">
        <f>SUM(U6:U35)</f>
        <v>12815.199089676316</v>
      </c>
      <c r="W35" s="26">
        <f t="shared" si="5"/>
        <v>-7.6138496324379351E-3</v>
      </c>
      <c r="X35" s="27">
        <f t="shared" si="6"/>
        <v>0</v>
      </c>
      <c r="Y35" s="28">
        <f t="shared" si="7"/>
        <v>0</v>
      </c>
      <c r="Z35" s="47">
        <f>SUM(Y6:Y35)</f>
        <v>18605.399815086159</v>
      </c>
      <c r="AA35" s="26">
        <f t="shared" si="8"/>
        <v>-6.1614490497474E-3</v>
      </c>
      <c r="AB35" s="27">
        <f t="shared" si="9"/>
        <v>0</v>
      </c>
      <c r="AC35" s="28">
        <f t="shared" si="10"/>
        <v>0</v>
      </c>
      <c r="AD35" s="47">
        <f>SUM(AC6:AC35)</f>
        <v>21640.05445335458</v>
      </c>
      <c r="AE35" s="26">
        <f t="shared" si="11"/>
        <v>-5.5370462714310602E-3</v>
      </c>
      <c r="AF35" s="27">
        <f t="shared" si="12"/>
        <v>0</v>
      </c>
      <c r="AG35" s="28">
        <f t="shared" si="13"/>
        <v>0</v>
      </c>
      <c r="AH35" s="47">
        <f>SUM(AG6:AG35)</f>
        <v>23410.950245105192</v>
      </c>
      <c r="AI35" s="26">
        <f t="shared" si="14"/>
        <v>-5.2524655305790108E-3</v>
      </c>
      <c r="AJ35" s="27">
        <f t="shared" si="15"/>
        <v>0</v>
      </c>
      <c r="AK35" s="28">
        <f t="shared" si="16"/>
        <v>0</v>
      </c>
      <c r="AL35" s="47">
        <f>SUM(AK6:AK35)</f>
        <v>24186.243508628468</v>
      </c>
      <c r="AM35" s="26">
        <f t="shared" si="17"/>
        <v>-5.0999527199800995E-3</v>
      </c>
      <c r="AN35" s="27">
        <f t="shared" si="18"/>
        <v>0</v>
      </c>
      <c r="AO35" s="28">
        <f t="shared" si="19"/>
        <v>0</v>
      </c>
      <c r="AP35" s="47">
        <f>SUM(AO6:AO35)</f>
        <v>24731.680720200904</v>
      </c>
      <c r="AQ35" s="26">
        <f t="shared" si="20"/>
        <v>-5.0280369098236171E-3</v>
      </c>
      <c r="AR35" s="27">
        <f t="shared" si="21"/>
        <v>0</v>
      </c>
      <c r="AS35" s="28">
        <f t="shared" si="22"/>
        <v>0</v>
      </c>
      <c r="AT35" s="47">
        <f>SUM(AS6:AS35)</f>
        <v>24985.689935578168</v>
      </c>
      <c r="AU35" s="26">
        <f t="shared" si="23"/>
        <v>-4.9920944612372471E-3</v>
      </c>
      <c r="AV35" s="27">
        <f t="shared" si="24"/>
        <v>0</v>
      </c>
      <c r="AW35" s="28">
        <f t="shared" si="25"/>
        <v>0</v>
      </c>
      <c r="AX35" s="47">
        <f>SUM(AW6:AW35)</f>
        <v>25111.846643521487</v>
      </c>
      <c r="AY35" s="26">
        <f t="shared" si="26"/>
        <v>-4.9736552715157825E-3</v>
      </c>
      <c r="AZ35" s="27">
        <f t="shared" si="27"/>
        <v>0</v>
      </c>
      <c r="BA35" s="28">
        <f t="shared" si="28"/>
        <v>0</v>
      </c>
      <c r="BB35" s="47">
        <f>SUM(BA6:BA35)</f>
        <v>25176.358676944852</v>
      </c>
      <c r="BC35" s="26">
        <f t="shared" si="29"/>
        <v>-4.9640740463437836E-3</v>
      </c>
      <c r="BD35" s="27">
        <f t="shared" si="30"/>
        <v>0</v>
      </c>
      <c r="BE35" s="28">
        <f t="shared" si="31"/>
        <v>0</v>
      </c>
      <c r="BF35" s="47">
        <f>SUM(BE6:BE35)</f>
        <v>25209.823483261036</v>
      </c>
      <c r="BG35" s="26">
        <f t="shared" si="32"/>
        <v>-4.9590631813162186E-3</v>
      </c>
      <c r="BH35" s="27">
        <f t="shared" si="33"/>
        <v>0</v>
      </c>
      <c r="BI35" s="28">
        <f t="shared" si="34"/>
        <v>0</v>
      </c>
      <c r="BJ35" s="47">
        <f>SUM(BI6:BI35)</f>
        <v>25227.309734077364</v>
      </c>
      <c r="BK35" s="26">
        <f t="shared" si="35"/>
        <v>-4.9564337779773125E-3</v>
      </c>
      <c r="BL35" s="27">
        <f t="shared" si="36"/>
        <v>0</v>
      </c>
      <c r="BM35" s="28">
        <f t="shared" si="37"/>
        <v>0</v>
      </c>
      <c r="BN35" s="47">
        <f>SUM(BM6:BM35)</f>
        <v>25236.481224383071</v>
      </c>
      <c r="BO35" s="26">
        <f t="shared" si="38"/>
        <v>-4.9550516150881057E-3</v>
      </c>
      <c r="BP35" s="27">
        <f t="shared" si="39"/>
        <v>0</v>
      </c>
      <c r="BQ35" s="28">
        <f t="shared" si="40"/>
        <v>0</v>
      </c>
      <c r="BR35" s="47">
        <f>SUM(BQ6:BQ35)</f>
        <v>25241.301102605787</v>
      </c>
      <c r="BS35" s="26">
        <f t="shared" si="41"/>
        <v>-4.9543244079866206E-3</v>
      </c>
      <c r="BT35" s="27">
        <f t="shared" si="42"/>
        <v>0</v>
      </c>
      <c r="BU35" s="28">
        <f t="shared" si="43"/>
        <v>0</v>
      </c>
      <c r="BV35" s="47">
        <f>SUM(BU6:BU35)</f>
        <v>25243.836693806916</v>
      </c>
      <c r="BW35" s="26">
        <f t="shared" si="44"/>
        <v>-4.953941613710564E-3</v>
      </c>
      <c r="BX35" s="27">
        <f t="shared" si="45"/>
        <v>0</v>
      </c>
      <c r="BY35" s="28">
        <f t="shared" si="46"/>
        <v>0</v>
      </c>
      <c r="BZ35" s="47">
        <f>SUM(BY6:BY35)</f>
        <v>25245.171312579485</v>
      </c>
      <c r="CA35" s="26">
        <f t="shared" si="47"/>
        <v>-4.9537400639070497E-3</v>
      </c>
      <c r="CB35" s="27">
        <f t="shared" si="48"/>
        <v>0</v>
      </c>
      <c r="CC35" s="28">
        <f t="shared" si="49"/>
        <v>0</v>
      </c>
      <c r="CD35" s="47">
        <f>SUM(CC6:CC35)</f>
        <v>25245.873994418089</v>
      </c>
      <c r="CE35" s="26">
        <f t="shared" si="50"/>
        <v>-4.9536339293008921E-3</v>
      </c>
      <c r="CF35" s="27">
        <f t="shared" si="51"/>
        <v>0</v>
      </c>
      <c r="CG35" s="28">
        <f t="shared" si="52"/>
        <v>0</v>
      </c>
      <c r="CH35" s="47">
        <f>SUM(CG6:CG35)</f>
        <v>25246.24401444415</v>
      </c>
      <c r="CI35" s="29">
        <f t="shared" si="53"/>
        <v>0</v>
      </c>
      <c r="CJ35" s="48">
        <f>SUM(CI6:CI35)</f>
        <v>56080.302662268194</v>
      </c>
    </row>
    <row r="36" spans="5:88" ht="36" x14ac:dyDescent="0.6">
      <c r="E36">
        <f t="shared" si="56"/>
        <v>4.5999999999999999E-3</v>
      </c>
      <c r="F36">
        <f t="shared" si="57"/>
        <v>13.893468088751737</v>
      </c>
      <c r="G36">
        <f t="shared" si="54"/>
        <v>4.5999999999999999E-3</v>
      </c>
      <c r="H36">
        <f t="shared" si="55"/>
        <v>554.36768531370944</v>
      </c>
      <c r="M36" s="42" t="s">
        <v>53</v>
      </c>
      <c r="N36" s="49" t="s">
        <v>7</v>
      </c>
      <c r="O36" s="49" t="s">
        <v>8</v>
      </c>
      <c r="P36" s="27" t="s">
        <v>54</v>
      </c>
      <c r="S36" s="21" t="s">
        <v>18</v>
      </c>
      <c r="T36" s="21" t="s">
        <v>55</v>
      </c>
      <c r="U36" s="22" t="s">
        <v>56</v>
      </c>
      <c r="W36" s="21" t="s">
        <v>18</v>
      </c>
      <c r="X36" s="21" t="s">
        <v>55</v>
      </c>
      <c r="Y36" s="22" t="s">
        <v>56</v>
      </c>
      <c r="AA36" s="21" t="s">
        <v>18</v>
      </c>
      <c r="AB36" s="21" t="s">
        <v>55</v>
      </c>
      <c r="AC36" s="22" t="s">
        <v>56</v>
      </c>
      <c r="AE36" s="21" t="s">
        <v>18</v>
      </c>
      <c r="AF36" s="21" t="s">
        <v>55</v>
      </c>
      <c r="AG36" s="22" t="s">
        <v>56</v>
      </c>
      <c r="AI36" s="21" t="s">
        <v>18</v>
      </c>
      <c r="AJ36" s="21" t="s">
        <v>55</v>
      </c>
      <c r="AK36" s="22" t="s">
        <v>56</v>
      </c>
      <c r="AM36" s="21" t="s">
        <v>18</v>
      </c>
      <c r="AN36" s="21" t="s">
        <v>55</v>
      </c>
      <c r="AO36" s="22" t="s">
        <v>56</v>
      </c>
      <c r="AQ36" s="21" t="s">
        <v>18</v>
      </c>
      <c r="AR36" s="21" t="s">
        <v>55</v>
      </c>
      <c r="AS36" s="22" t="s">
        <v>56</v>
      </c>
      <c r="AU36" s="21" t="s">
        <v>18</v>
      </c>
      <c r="AV36" s="21" t="s">
        <v>55</v>
      </c>
      <c r="AW36" s="22" t="s">
        <v>56</v>
      </c>
      <c r="AY36" s="21" t="s">
        <v>18</v>
      </c>
      <c r="AZ36" s="21" t="s">
        <v>55</v>
      </c>
      <c r="BA36" s="22" t="s">
        <v>56</v>
      </c>
      <c r="BB36" s="22"/>
      <c r="BC36" s="21" t="s">
        <v>18</v>
      </c>
      <c r="BD36" s="21" t="s">
        <v>55</v>
      </c>
      <c r="BE36" s="22" t="s">
        <v>56</v>
      </c>
      <c r="BF36" s="22"/>
      <c r="BG36" s="21" t="s">
        <v>18</v>
      </c>
      <c r="BH36" s="21" t="s">
        <v>55</v>
      </c>
      <c r="BI36" s="22" t="s">
        <v>56</v>
      </c>
      <c r="BJ36" s="22"/>
      <c r="BK36" s="21" t="s">
        <v>18</v>
      </c>
      <c r="BL36" s="21" t="s">
        <v>55</v>
      </c>
      <c r="BM36" s="22" t="s">
        <v>56</v>
      </c>
      <c r="BN36" s="22"/>
      <c r="BO36" s="21" t="s">
        <v>18</v>
      </c>
      <c r="BP36" s="21" t="s">
        <v>55</v>
      </c>
      <c r="BQ36" s="22" t="s">
        <v>56</v>
      </c>
      <c r="BR36" s="22"/>
      <c r="BS36" s="21" t="s">
        <v>18</v>
      </c>
      <c r="BT36" s="21" t="s">
        <v>55</v>
      </c>
      <c r="BU36" s="22" t="s">
        <v>56</v>
      </c>
      <c r="BV36" s="22"/>
      <c r="BW36" s="21" t="s">
        <v>18</v>
      </c>
      <c r="BX36" s="21" t="s">
        <v>55</v>
      </c>
      <c r="BY36" s="22" t="s">
        <v>56</v>
      </c>
      <c r="BZ36" s="22"/>
      <c r="CA36" s="21" t="s">
        <v>18</v>
      </c>
      <c r="CB36" s="21" t="s">
        <v>55</v>
      </c>
      <c r="CC36" s="22" t="s">
        <v>56</v>
      </c>
      <c r="CD36" s="22"/>
      <c r="CE36" s="21" t="s">
        <v>18</v>
      </c>
      <c r="CF36" s="21" t="s">
        <v>55</v>
      </c>
      <c r="CG36" s="22" t="s">
        <v>56</v>
      </c>
      <c r="CH36" s="22"/>
    </row>
    <row r="37" spans="5:88" x14ac:dyDescent="0.25">
      <c r="E37">
        <f t="shared" si="56"/>
        <v>4.7999999999999996E-3</v>
      </c>
      <c r="F37">
        <f t="shared" si="57"/>
        <v>12.890493330670758</v>
      </c>
      <c r="G37">
        <f t="shared" si="54"/>
        <v>4.7999999999999996E-3</v>
      </c>
      <c r="H37">
        <f t="shared" si="55"/>
        <v>554.83456790123455</v>
      </c>
      <c r="M37">
        <f>1</f>
        <v>1</v>
      </c>
      <c r="N37">
        <f t="shared" ref="N37:N75" si="58">IF(M37&lt;=N$13,N$11)</f>
        <v>70</v>
      </c>
      <c r="O37">
        <f t="shared" ref="O37:O75" si="59">IF(M37&lt;=N$13,N$11+(M37-1)*N$17)</f>
        <v>70</v>
      </c>
      <c r="P37" s="50">
        <f t="shared" ref="P37:P100" si="60">IF(N37=FALSE,0,3.1416*$N$10^2/4)</f>
        <v>452.3904</v>
      </c>
      <c r="S37" s="26">
        <f t="shared" si="2"/>
        <v>-1.2325000000000001E-2</v>
      </c>
      <c r="T37" s="27">
        <f>IF(ABS(S37)&lt;=$H$7,$H$5*1000*S37,IF(ABS(S37)&lt;=$H$8,SIGN(S37)*$H$4,SIGN(S37)*($H$6-$H$10*(($H$9-ABS(S37))/$H$11)^2)))</f>
        <v>-571.64963609256688</v>
      </c>
      <c r="U37" s="28">
        <f t="shared" ref="U37:U100" si="61">T37*$P37*0.001</f>
        <v>-258.60880753177076</v>
      </c>
      <c r="W37" s="26">
        <f t="shared" si="5"/>
        <v>-7.6652759865011794E-3</v>
      </c>
      <c r="X37" s="27">
        <f>IF(ABS(W37)&lt;=$H$7,$H$5*1000*W37,IF(ABS(W37)&lt;=$H$8,SIGN(W37)*$H$4,SIGN(W37)*($H$6-$H$10*(($H$9-ABS(W37))/$H$11)^2)))</f>
        <v>-561.40977906607145</v>
      </c>
      <c r="Y37" s="28">
        <f t="shared" ref="Y37:Y100" si="62">X37*$P37*0.001</f>
        <v>-253.9763945156117</v>
      </c>
      <c r="AA37" s="26">
        <f t="shared" si="8"/>
        <v>-6.2054903161020475E-3</v>
      </c>
      <c r="AB37" s="27">
        <f>IF(ABS(AA37)&lt;=$H$7,$H$5*1000*AA37,IF(ABS(AA37)&lt;=$H$8,SIGN(AA37)*$H$4,SIGN(AA37)*($H$6-$H$10*(($H$9-ABS(AA37))/$H$11)^2)))</f>
        <v>-558.08639542889102</v>
      </c>
      <c r="AC37" s="28">
        <f t="shared" ref="AC37:AC100" si="63">AB37*$P37*0.001</f>
        <v>-252.47292766263419</v>
      </c>
      <c r="AE37" s="26">
        <f t="shared" si="11"/>
        <v>-5.5779126084044388E-3</v>
      </c>
      <c r="AF37" s="27">
        <f>IF(ABS(AE37)&lt;=$H$7,$H$5*1000*AE37,IF(ABS(AE37)&lt;=$H$8,SIGN(AE37)*$H$4,SIGN(AE37)*($H$6-$H$10*(($H$9-ABS(AE37))/$H$11)^2)))</f>
        <v>-556.64070405103166</v>
      </c>
      <c r="AG37" s="28">
        <f t="shared" ref="AG37:AG100" si="64">AF37*$P37*0.001</f>
        <v>-251.81891076192784</v>
      </c>
      <c r="AI37" s="26">
        <f t="shared" si="14"/>
        <v>-5.2918848468361916E-3</v>
      </c>
      <c r="AJ37" s="27">
        <f>IF(ABS(AI37)&lt;=$H$7,$H$5*1000*AI37,IF(ABS(AI37)&lt;=$H$8,SIGN(AI37)*$H$4,SIGN(AI37)*($H$6-$H$10*(($H$9-ABS(AI37))/$H$11)^2)))</f>
        <v>-555.97843121872927</v>
      </c>
      <c r="AK37" s="28">
        <f t="shared" ref="AK37:AK100" si="65">AJ37*$P37*0.001</f>
        <v>-251.51930489041342</v>
      </c>
      <c r="AM37" s="26">
        <f t="shared" si="17"/>
        <v>-5.1385965473698288E-3</v>
      </c>
      <c r="AN37" s="27">
        <f>IF(ABS(AM37)&lt;=$H$7,$H$5*1000*AM37,IF(ABS(AM37)&lt;=$H$8,SIGN(AM37)*$H$4,SIGN(AM37)*($H$6-$H$10*(($H$9-ABS(AM37))/$H$11)^2)))</f>
        <v>-555.62263480997922</v>
      </c>
      <c r="AO37" s="28">
        <f t="shared" ref="AO37:AO100" si="66">AN37*$P37*0.001</f>
        <v>-251.35834601074041</v>
      </c>
      <c r="AQ37" s="26">
        <f t="shared" si="20"/>
        <v>-5.0663150636023812E-3</v>
      </c>
      <c r="AR37" s="27">
        <f>IF(ABS(AQ37)&lt;=$H$7,$H$5*1000*AQ37,IF(ABS(AQ37)&lt;=$H$8,SIGN(AQ37)*$H$4,SIGN(AQ37)*($H$6-$H$10*(($H$9-ABS(AQ37))/$H$11)^2)))</f>
        <v>-555.45465200915794</v>
      </c>
      <c r="AS37" s="28">
        <f t="shared" ref="AS37:AS100" si="67">AR37*$P37*0.001</f>
        <v>-251.28235220428377</v>
      </c>
      <c r="AU37" s="26">
        <f t="shared" si="23"/>
        <v>-5.0301898568028604E-3</v>
      </c>
      <c r="AV37" s="27">
        <f>IF(ABS(AU37)&lt;=$H$7,$H$5*1000*AU37,IF(ABS(AU37)&lt;=$H$8,SIGN(AU37)*$H$4,SIGN(AU37)*($H$6-$H$10*(($H$9-ABS(AU37))/$H$11)^2)))</f>
        <v>-555.37064609192669</v>
      </c>
      <c r="AW37" s="28">
        <f t="shared" ref="AW37:AW100" si="68">AV37*$P37*0.001</f>
        <v>-251.24434873378516</v>
      </c>
      <c r="AY37" s="26">
        <f t="shared" si="26"/>
        <v>-5.0116569084895915E-3</v>
      </c>
      <c r="AZ37" s="27">
        <f>IF(ABS(AY37)&lt;=$H$7,$H$5*1000*AY37,IF(ABS(AY37)&lt;=$H$8,SIGN(AY37)*$H$4,SIGN(AY37)*($H$6-$H$10*(($H$9-ABS(AY37))/$H$11)^2)))</f>
        <v>-555.32753629493402</v>
      </c>
      <c r="BA37" s="28">
        <f t="shared" ref="BA37:BA100" si="69">AZ37*$P37*0.001</f>
        <v>-251.22484627547971</v>
      </c>
      <c r="BB37" s="28"/>
      <c r="BC37" s="26">
        <f t="shared" si="29"/>
        <v>-5.002026965223498E-3</v>
      </c>
      <c r="BD37" s="27">
        <f>IF(ABS(BC37)&lt;=$H$7,$H$5*1000*BC37,IF(ABS(BC37)&lt;=$H$8,SIGN(BC37)*$H$4,SIGN(BC37)*($H$6-$H$10*(($H$9-ABS(BC37))/$H$11)^2)))</f>
        <v>-555.30513241935421</v>
      </c>
      <c r="BE37" s="28">
        <f t="shared" ref="BE37:BE100" si="70">BD37*$P37*0.001</f>
        <v>-251.21471097724464</v>
      </c>
      <c r="BF37" s="28"/>
      <c r="BG37" s="26">
        <f t="shared" si="32"/>
        <v>-4.9969906212212166E-3</v>
      </c>
      <c r="BH37" s="27">
        <f>IF(ABS(BG37)&lt;=$H$7,$H$5*1000*BG37,IF(ABS(BG37)&lt;=$H$8,SIGN(BG37)*$H$4,SIGN(BG37)*($H$6-$H$10*(($H$9-ABS(BG37))/$H$11)^2)))</f>
        <v>-555.29341450829304</v>
      </c>
      <c r="BI37" s="28">
        <f t="shared" ref="BI37:BI100" si="71">BH37*$P37*0.001</f>
        <v>-251.20940990677249</v>
      </c>
      <c r="BJ37" s="28"/>
      <c r="BK37" s="26">
        <f t="shared" si="35"/>
        <v>-4.9943478480348243E-3</v>
      </c>
      <c r="BL37" s="27">
        <f>IF(ABS(BK37)&lt;=$H$7,$H$5*1000*BK37,IF(ABS(BK37)&lt;=$H$8,SIGN(BK37)*$H$4,SIGN(BK37)*($H$6-$H$10*(($H$9-ABS(BK37))/$H$11)^2)))</f>
        <v>-555.28726538458898</v>
      </c>
      <c r="BM37" s="28">
        <f t="shared" ref="BM37:BM100" si="72">BL37*$P37*0.001</f>
        <v>-251.20662810224036</v>
      </c>
      <c r="BN37" s="28"/>
      <c r="BO37" s="26">
        <f t="shared" si="38"/>
        <v>-4.992958657198723E-3</v>
      </c>
      <c r="BP37" s="27">
        <f>IF(ABS(BO37)&lt;=$H$7,$H$5*1000*BO37,IF(ABS(BO37)&lt;=$H$8,SIGN(BO37)*$H$4,SIGN(BO37)*($H$6-$H$10*(($H$9-ABS(BO37))/$H$11)^2)))</f>
        <v>-555.28403298550143</v>
      </c>
      <c r="BQ37" s="28">
        <f t="shared" ref="BQ37:BQ100" si="73">BP37*$P37*0.001</f>
        <v>-251.20516579592419</v>
      </c>
      <c r="BR37" s="28"/>
      <c r="BS37" s="26">
        <f t="shared" si="41"/>
        <v>-4.9922277524340102E-3</v>
      </c>
      <c r="BT37" s="27">
        <f>IF(ABS(BS37)&lt;=$H$7,$H$5*1000*BS37,IF(ABS(BS37)&lt;=$H$8,SIGN(BS37)*$H$4,SIGN(BS37)*($H$6-$H$10*(($H$9-ABS(BS37))/$H$11)^2)))</f>
        <v>-555.28233228055979</v>
      </c>
      <c r="BU37" s="28">
        <f t="shared" ref="BU37:BU100" si="74">BT37*$P37*0.001</f>
        <v>-251.20439641333536</v>
      </c>
      <c r="BV37" s="28"/>
      <c r="BW37" s="26">
        <f t="shared" si="44"/>
        <v>-4.9918430117463801E-3</v>
      </c>
      <c r="BX37" s="27">
        <f>IF(ABS(BW37)&lt;=$H$7,$H$5*1000*BW37,IF(ABS(BW37)&lt;=$H$8,SIGN(BW37)*$H$4,SIGN(BW37)*($H$6-$H$10*(($H$9-ABS(BW37))/$H$11)^2)))</f>
        <v>-555.28143704156912</v>
      </c>
      <c r="BY37" s="28">
        <f t="shared" ref="BY37:BY100" si="75">BX37*$P37*0.001</f>
        <v>-251.20399141581029</v>
      </c>
      <c r="BZ37" s="28"/>
      <c r="CA37" s="26">
        <f t="shared" si="47"/>
        <v>-4.9916404371133562E-3</v>
      </c>
      <c r="CB37" s="27">
        <f>IF(ABS(CA37)&lt;=$H$7,$H$5*1000*CA37,IF(ABS(CA37)&lt;=$H$8,SIGN(CA37)*$H$4,SIGN(CA37)*($H$6-$H$10*(($H$9-ABS(CA37))/$H$11)^2)))</f>
        <v>-555.28096567654961</v>
      </c>
      <c r="CC37" s="28">
        <f t="shared" ref="CC37:CC100" si="76">CB37*$P37*0.001</f>
        <v>-251.20377817480053</v>
      </c>
      <c r="CD37" s="28"/>
      <c r="CE37" s="26">
        <f t="shared" si="50"/>
        <v>-4.9915337628397101E-3</v>
      </c>
      <c r="CF37" s="27">
        <f>IF(ABS(CE37)&lt;=$H$7,$H$5*1000*CE37,IF(ABS(CE37)&lt;=$H$8,SIGN(CE37)*$H$4,SIGN(CE37)*($H$6-$H$10*(($H$9-ABS(CE37))/$H$11)^2)))</f>
        <v>-555.28071745885973</v>
      </c>
      <c r="CG37" s="28">
        <f t="shared" ref="CG37:CG100" si="77">CF37*$P37*0.001</f>
        <v>-251.20366588350055</v>
      </c>
      <c r="CH37" s="28"/>
      <c r="CI37" s="29">
        <f>CG37*(O37-$K$5/2)*0.001</f>
        <v>736.02674103865661</v>
      </c>
    </row>
    <row r="38" spans="5:88" x14ac:dyDescent="0.25">
      <c r="E38">
        <f t="shared" si="56"/>
        <v>4.9999999999999992E-3</v>
      </c>
      <c r="F38">
        <f t="shared" si="57"/>
        <v>11.981117981463507</v>
      </c>
      <c r="G38">
        <f t="shared" si="54"/>
        <v>4.9999999999999992E-3</v>
      </c>
      <c r="H38">
        <f t="shared" si="55"/>
        <v>555.30041641879836</v>
      </c>
      <c r="M38">
        <f t="shared" ref="M38:M75" si="78">M37+1</f>
        <v>2</v>
      </c>
      <c r="N38">
        <f t="shared" si="58"/>
        <v>70</v>
      </c>
      <c r="O38">
        <f t="shared" si="59"/>
        <v>265.33333333333337</v>
      </c>
      <c r="P38" s="50">
        <f t="shared" si="60"/>
        <v>452.3904</v>
      </c>
      <c r="S38" s="26">
        <f t="shared" si="2"/>
        <v>-1.1836666666666669E-2</v>
      </c>
      <c r="T38" s="27">
        <f t="shared" ref="T38:T101" si="79">IF(ABS(S38)&lt;=$H$7,$H$5*1000*S38,IF(ABS(S38)&lt;=$H$8,SIGN(S38)*$H$4,SIGN(S38)*($H$6-$H$10*(($H$9-ABS(S38))/$H$11)^2)))</f>
        <v>-570.60284207992333</v>
      </c>
      <c r="U38" s="28">
        <f t="shared" si="61"/>
        <v>-258.13524796967334</v>
      </c>
      <c r="W38" s="26">
        <f t="shared" si="5"/>
        <v>-7.3304332811560593E-3</v>
      </c>
      <c r="X38" s="27">
        <f t="shared" ref="X38:X101" si="80">IF(ABS(W38)&lt;=$H$7,$H$5*1000*W38,IF(ABS(W38)&lt;=$H$8,SIGN(W38)*$H$4,SIGN(W38)*($H$6-$H$10*(($H$9-ABS(W38))/$H$11)^2)))</f>
        <v>-560.65233690661125</v>
      </c>
      <c r="Y38" s="28">
        <f t="shared" si="62"/>
        <v>-253.63373495411665</v>
      </c>
      <c r="AA38" s="26">
        <f t="shared" si="8"/>
        <v>-5.9187327373928962E-3</v>
      </c>
      <c r="AB38" s="27">
        <f t="shared" ref="AB38:AB101" si="81">IF(ABS(AA38)&lt;=$H$7,$H$5*1000*AA38,IF(ABS(AA38)&lt;=$H$8,SIGN(AA38)*$H$4,SIGN(AA38)*($H$6-$H$10*(($H$9-ABS(AA38))/$H$11)^2)))</f>
        <v>-557.42708241187131</v>
      </c>
      <c r="AC38" s="28">
        <f t="shared" si="63"/>
        <v>-252.17466078313944</v>
      </c>
      <c r="AE38" s="26">
        <f t="shared" si="11"/>
        <v>-5.3118273476666644E-3</v>
      </c>
      <c r="AF38" s="27">
        <f t="shared" ref="AF38:AF101" si="82">IF(ABS(AE38)&lt;=$H$7,$H$5*1000*AE38,IF(ABS(AE38)&lt;=$H$8,SIGN(AE38)*$H$4,SIGN(AE38)*($H$6-$H$10*(($H$9-ABS(AE38))/$H$11)^2)))</f>
        <v>-556.02467496465238</v>
      </c>
      <c r="AG38" s="28">
        <f t="shared" si="64"/>
        <v>-251.54022511712907</v>
      </c>
      <c r="AI38" s="26">
        <f t="shared" si="14"/>
        <v>-5.0352212987616546E-3</v>
      </c>
      <c r="AJ38" s="27">
        <f t="shared" ref="AJ38:AJ101" si="83">IF(ABS(AI38)&lt;=$H$7,$H$5*1000*AI38,IF(ABS(AI38)&lt;=$H$8,SIGN(AI38)*$H$4,SIGN(AI38)*($H$6-$H$10*(($H$9-ABS(AI38))/$H$11)^2)))</f>
        <v>-555.38234827959172</v>
      </c>
      <c r="AK38" s="28">
        <f t="shared" si="65"/>
        <v>-251.24964269114383</v>
      </c>
      <c r="AM38" s="26">
        <f t="shared" si="17"/>
        <v>-4.8869822934767019E-3</v>
      </c>
      <c r="AN38" s="27">
        <f t="shared" ref="AN38:AN101" si="84">IF(ABS(AM38)&lt;=$H$7,$H$5*1000*AM38,IF(ABS(AM38)&lt;=$H$8,SIGN(AM38)*$H$4,SIGN(AM38)*($H$6-$H$10*(($H$9-ABS(AM38))/$H$11)^2)))</f>
        <v>-555.03729783190431</v>
      </c>
      <c r="AO38" s="28">
        <f t="shared" si="66"/>
        <v>-251.09354518109433</v>
      </c>
      <c r="AQ38" s="26">
        <f t="shared" si="20"/>
        <v>-4.8170817512206499E-3</v>
      </c>
      <c r="AR38" s="27">
        <f t="shared" ref="AR38:AR101" si="85">IF(ABS(AQ38)&lt;=$H$7,$H$5*1000*AQ38,IF(ABS(AQ38)&lt;=$H$8,SIGN(AQ38)*$H$4,SIGN(AQ38)*($H$6-$H$10*(($H$9-ABS(AQ38))/$H$11)^2)))</f>
        <v>-554.87439583137461</v>
      </c>
      <c r="AS38" s="28">
        <f t="shared" si="67"/>
        <v>-251.01984987991392</v>
      </c>
      <c r="AU38" s="26">
        <f t="shared" si="23"/>
        <v>-4.7821465034534241E-3</v>
      </c>
      <c r="AV38" s="27">
        <f t="shared" ref="AV38:AV101" si="86">IF(ABS(AU38)&lt;=$H$7,$H$5*1000*AU38,IF(ABS(AU38)&lt;=$H$8,SIGN(AU38)*$H$4,SIGN(AU38)*($H$6-$H$10*(($H$9-ABS(AU38))/$H$11)^2)))</f>
        <v>-554.79293250223748</v>
      </c>
      <c r="AW38" s="28">
        <f t="shared" si="68"/>
        <v>-250.98299665186022</v>
      </c>
      <c r="AY38" s="26">
        <f t="shared" si="26"/>
        <v>-4.7642240277490124E-3</v>
      </c>
      <c r="AZ38" s="27">
        <f t="shared" ref="AZ38:AZ101" si="87">IF(ABS(AY38)&lt;=$H$7,$H$5*1000*AY38,IF(ABS(AY38)&lt;=$H$8,SIGN(AY38)*$H$4,SIGN(AY38)*($H$6-$H$10*(($H$9-ABS(AY38))/$H$11)^2)))</f>
        <v>-554.75112795181349</v>
      </c>
      <c r="BA38" s="28">
        <f t="shared" si="69"/>
        <v>-250.96408467457209</v>
      </c>
      <c r="BB38" s="28"/>
      <c r="BC38" s="26">
        <f t="shared" si="29"/>
        <v>-4.7549112934066919E-3</v>
      </c>
      <c r="BD38" s="27">
        <f t="shared" ref="BD38:BD101" si="88">IF(ABS(BC38)&lt;=$H$7,$H$5*1000*BC38,IF(ABS(BC38)&lt;=$H$8,SIGN(BC38)*$H$4,SIGN(BC38)*($H$6-$H$10*(($H$9-ABS(BC38))/$H$11)^2)))</f>
        <v>-554.72940252522255</v>
      </c>
      <c r="BE38" s="28">
        <f t="shared" si="70"/>
        <v>-250.95425630014643</v>
      </c>
      <c r="BF38" s="28"/>
      <c r="BG38" s="26">
        <f t="shared" si="32"/>
        <v>-4.7500408458397867E-3</v>
      </c>
      <c r="BH38" s="27">
        <f t="shared" ref="BH38:BH101" si="89">IF(ABS(BG38)&lt;=$H$7,$H$5*1000*BG38,IF(ABS(BG38)&lt;=$H$8,SIGN(BG38)*$H$4,SIGN(BG38)*($H$6-$H$10*(($H$9-ABS(BG38))/$H$11)^2)))</f>
        <v>-554.71803949665059</v>
      </c>
      <c r="BI38" s="28">
        <f t="shared" si="71"/>
        <v>-250.94911577510558</v>
      </c>
      <c r="BJ38" s="28"/>
      <c r="BK38" s="26">
        <f t="shared" si="35"/>
        <v>-4.7474851252159141E-3</v>
      </c>
      <c r="BL38" s="27">
        <f t="shared" ref="BL38:BL101" si="90">IF(ABS(BK38)&lt;=$H$7,$H$5*1000*BK38,IF(ABS(BK38)&lt;=$H$8,SIGN(BK38)*$H$4,SIGN(BK38)*($H$6-$H$10*(($H$9-ABS(BK38))/$H$11)^2)))</f>
        <v>-554.7120766111243</v>
      </c>
      <c r="BM38" s="28">
        <f t="shared" si="72"/>
        <v>-250.94641822293718</v>
      </c>
      <c r="BN38" s="28"/>
      <c r="BO38" s="26">
        <f t="shared" si="38"/>
        <v>-4.7461416941229247E-3</v>
      </c>
      <c r="BP38" s="27">
        <f t="shared" ref="BP38:BP101" si="91">IF(ABS(BO38)&lt;=$H$7,$H$5*1000*BO38,IF(ABS(BO38)&lt;=$H$8,SIGN(BO38)*$H$4,SIGN(BO38)*($H$6-$H$10*(($H$9-ABS(BO38))/$H$11)^2)))</f>
        <v>-554.70894211403186</v>
      </c>
      <c r="BQ38" s="28">
        <f t="shared" si="73"/>
        <v>-250.94500020654371</v>
      </c>
      <c r="BR38" s="28"/>
      <c r="BS38" s="26">
        <f t="shared" si="41"/>
        <v>-4.7454348652543393E-3</v>
      </c>
      <c r="BT38" s="27">
        <f t="shared" ref="BT38:BT101" si="92">IF(ABS(BS38)&lt;=$H$7,$H$5*1000*BS38,IF(ABS(BS38)&lt;=$H$8,SIGN(BS38)*$H$4,SIGN(BS38)*($H$6-$H$10*(($H$9-ABS(BS38))/$H$11)^2)))</f>
        <v>-554.70729292025464</v>
      </c>
      <c r="BU38" s="28">
        <f t="shared" si="74"/>
        <v>-250.94425412711118</v>
      </c>
      <c r="BV38" s="28"/>
      <c r="BW38" s="26">
        <f t="shared" si="44"/>
        <v>-4.7450627978687307E-3</v>
      </c>
      <c r="BX38" s="27">
        <f t="shared" ref="BX38:BX101" si="93">IF(ABS(BW38)&lt;=$H$7,$H$5*1000*BW38,IF(ABS(BW38)&lt;=$H$8,SIGN(BW38)*$H$4,SIGN(BW38)*($H$6-$H$10*(($H$9-ABS(BW38))/$H$11)^2)))</f>
        <v>-554.70642479656613</v>
      </c>
      <c r="BY38" s="28">
        <f t="shared" si="75"/>
        <v>-250.94386139628847</v>
      </c>
      <c r="BZ38" s="28"/>
      <c r="CA38" s="26">
        <f t="shared" si="47"/>
        <v>-4.7448668960145129E-3</v>
      </c>
      <c r="CB38" s="27">
        <f t="shared" ref="CB38:CB101" si="94">IF(ABS(CA38)&lt;=$H$7,$H$5*1000*CA38,IF(ABS(CA38)&lt;=$H$8,SIGN(CA38)*$H$4,SIGN(CA38)*($H$6-$H$10*(($H$9-ABS(CA38))/$H$11)^2)))</f>
        <v>-554.70596770846339</v>
      </c>
      <c r="CC38" s="28">
        <f t="shared" si="76"/>
        <v>-250.94365461401884</v>
      </c>
      <c r="CD38" s="28"/>
      <c r="CE38" s="26">
        <f t="shared" si="50"/>
        <v>-4.7447637355758502E-3</v>
      </c>
      <c r="CF38" s="27">
        <f t="shared" ref="CF38:CF101" si="95">IF(ABS(CE38)&lt;=$H$7,$H$5*1000*CE38,IF(ABS(CE38)&lt;=$H$8,SIGN(CE38)*$H$4,SIGN(CE38)*($H$6-$H$10*(($H$9-ABS(CE38))/$H$11)^2)))</f>
        <v>-554.70572700891762</v>
      </c>
      <c r="CG38" s="28">
        <f t="shared" si="77"/>
        <v>-250.94354572385507</v>
      </c>
      <c r="CH38" s="28"/>
      <c r="CI38" s="29">
        <f t="shared" ref="CI38:CI101" si="96">CG38*(O38-$K$5/2)*0.001</f>
        <v>686.24694970616895</v>
      </c>
    </row>
    <row r="39" spans="5:88" x14ac:dyDescent="0.25">
      <c r="E39">
        <f t="shared" si="56"/>
        <v>5.1999999999999989E-3</v>
      </c>
      <c r="F39">
        <f t="shared" si="57"/>
        <v>11.155937139355206</v>
      </c>
      <c r="G39">
        <f t="shared" si="54"/>
        <v>5.1999999999999989E-3</v>
      </c>
      <c r="H39">
        <f t="shared" si="55"/>
        <v>555.76523086640077</v>
      </c>
      <c r="M39">
        <f t="shared" si="78"/>
        <v>3</v>
      </c>
      <c r="N39">
        <f t="shared" si="58"/>
        <v>70</v>
      </c>
      <c r="O39">
        <f t="shared" si="59"/>
        <v>460.66666666666669</v>
      </c>
      <c r="P39" s="50">
        <f t="shared" si="60"/>
        <v>452.3904</v>
      </c>
      <c r="S39" s="26">
        <f t="shared" si="2"/>
        <v>-1.1348333333333334E-2</v>
      </c>
      <c r="T39" s="27">
        <f t="shared" si="79"/>
        <v>-569.54988321505016</v>
      </c>
      <c r="U39" s="28">
        <f t="shared" si="61"/>
        <v>-257.65889948760986</v>
      </c>
      <c r="W39" s="26">
        <f t="shared" si="5"/>
        <v>-6.9955905758109392E-3</v>
      </c>
      <c r="X39" s="27">
        <f t="shared" si="80"/>
        <v>-559.89199625842548</v>
      </c>
      <c r="Y39" s="28">
        <f t="shared" si="62"/>
        <v>-253.2897641441476</v>
      </c>
      <c r="AA39" s="26">
        <f t="shared" si="8"/>
        <v>-5.6319751586837458E-3</v>
      </c>
      <c r="AB39" s="27">
        <f t="shared" si="81"/>
        <v>-556.76564360788268</v>
      </c>
      <c r="AC39" s="28">
        <f t="shared" si="63"/>
        <v>-251.87543221802747</v>
      </c>
      <c r="AE39" s="26">
        <f t="shared" si="11"/>
        <v>-5.0457420869288909E-3</v>
      </c>
      <c r="AF39" s="27">
        <f t="shared" si="82"/>
        <v>-555.4068155391285</v>
      </c>
      <c r="AG39" s="28">
        <f t="shared" si="64"/>
        <v>-251.26071144447255</v>
      </c>
      <c r="AI39" s="26">
        <f t="shared" si="14"/>
        <v>-4.7785577506871185E-3</v>
      </c>
      <c r="AJ39" s="27">
        <f t="shared" si="83"/>
        <v>-554.78456232606152</v>
      </c>
      <c r="AK39" s="28">
        <f t="shared" si="65"/>
        <v>-250.9792100645119</v>
      </c>
      <c r="AM39" s="26">
        <f t="shared" si="17"/>
        <v>-4.635368039583576E-3</v>
      </c>
      <c r="AN39" s="27">
        <f t="shared" si="84"/>
        <v>-554.45032418650669</v>
      </c>
      <c r="AO39" s="28">
        <f t="shared" si="66"/>
        <v>-250.82800393886345</v>
      </c>
      <c r="AQ39" s="26">
        <f t="shared" si="20"/>
        <v>-4.5678484388389194E-3</v>
      </c>
      <c r="AR39" s="27">
        <f t="shared" si="85"/>
        <v>-554.29253381418891</v>
      </c>
      <c r="AS39" s="28">
        <f t="shared" si="67"/>
        <v>-250.75662108921446</v>
      </c>
      <c r="AU39" s="26">
        <f t="shared" si="23"/>
        <v>-4.5341031501039877E-3</v>
      </c>
      <c r="AV39" s="27">
        <f t="shared" si="86"/>
        <v>-554.21362837063032</v>
      </c>
      <c r="AW39" s="28">
        <f t="shared" si="68"/>
        <v>-250.72092502404081</v>
      </c>
      <c r="AY39" s="26">
        <f t="shared" si="26"/>
        <v>-4.5167911470084332E-3</v>
      </c>
      <c r="AZ39" s="27">
        <f t="shared" si="87"/>
        <v>-554.17313688627439</v>
      </c>
      <c r="BA39" s="28">
        <f t="shared" si="69"/>
        <v>-250.70260706523644</v>
      </c>
      <c r="BB39" s="28"/>
      <c r="BC39" s="26">
        <f t="shared" si="29"/>
        <v>-4.5077956215898874E-3</v>
      </c>
      <c r="BD39" s="27">
        <f t="shared" si="88"/>
        <v>-554.15209396417072</v>
      </c>
      <c r="BE39" s="28">
        <f t="shared" si="70"/>
        <v>-250.69308744928878</v>
      </c>
      <c r="BF39" s="28"/>
      <c r="BG39" s="26">
        <f t="shared" si="32"/>
        <v>-4.5030910704583569E-3</v>
      </c>
      <c r="BH39" s="27">
        <f t="shared" si="89"/>
        <v>-554.14108793699302</v>
      </c>
      <c r="BI39" s="28">
        <f t="shared" si="71"/>
        <v>-250.68810842825144</v>
      </c>
      <c r="BJ39" s="28"/>
      <c r="BK39" s="26">
        <f t="shared" si="35"/>
        <v>-4.5006224023970047E-3</v>
      </c>
      <c r="BL39" s="27">
        <f t="shared" si="90"/>
        <v>-554.13531240095028</v>
      </c>
      <c r="BM39" s="28">
        <f t="shared" si="72"/>
        <v>-250.68549563119086</v>
      </c>
      <c r="BN39" s="28"/>
      <c r="BO39" s="26">
        <f t="shared" si="38"/>
        <v>-4.4993247310471272E-3</v>
      </c>
      <c r="BP39" s="27">
        <f t="shared" si="91"/>
        <v>-554.13227638986075</v>
      </c>
      <c r="BQ39" s="28">
        <f t="shared" si="73"/>
        <v>-250.68412216891966</v>
      </c>
      <c r="BR39" s="28"/>
      <c r="BS39" s="26">
        <f t="shared" si="41"/>
        <v>-4.4986419780746701E-3</v>
      </c>
      <c r="BT39" s="27">
        <f t="shared" si="92"/>
        <v>-554.13067901447289</v>
      </c>
      <c r="BU39" s="28">
        <f t="shared" si="74"/>
        <v>-250.68339953162899</v>
      </c>
      <c r="BV39" s="28"/>
      <c r="BW39" s="26">
        <f t="shared" si="44"/>
        <v>-4.4982825839910822E-3</v>
      </c>
      <c r="BX39" s="27">
        <f t="shared" si="93"/>
        <v>-554.12983816779433</v>
      </c>
      <c r="BY39" s="28">
        <f t="shared" si="75"/>
        <v>-250.68301914066373</v>
      </c>
      <c r="BZ39" s="28"/>
      <c r="CA39" s="26">
        <f t="shared" si="47"/>
        <v>-4.4980933549156697E-3</v>
      </c>
      <c r="CB39" s="27">
        <f t="shared" si="94"/>
        <v>-554.12939544174776</v>
      </c>
      <c r="CC39" s="28">
        <f t="shared" si="76"/>
        <v>-250.68281885565042</v>
      </c>
      <c r="CD39" s="28"/>
      <c r="CE39" s="26">
        <f t="shared" si="50"/>
        <v>-4.4979937083119903E-3</v>
      </c>
      <c r="CF39" s="27">
        <f t="shared" si="95"/>
        <v>-554.12916230517919</v>
      </c>
      <c r="CG39" s="28">
        <f t="shared" si="77"/>
        <v>-250.68271338690494</v>
      </c>
      <c r="CH39" s="28"/>
      <c r="CI39" s="29">
        <f t="shared" si="96"/>
        <v>636.56697019381409</v>
      </c>
    </row>
    <row r="40" spans="5:88" x14ac:dyDescent="0.25">
      <c r="E40">
        <f t="shared" si="56"/>
        <v>5.3999999999999986E-3</v>
      </c>
      <c r="F40">
        <f t="shared" si="57"/>
        <v>10.406281619487917</v>
      </c>
      <c r="G40">
        <f t="shared" si="54"/>
        <v>5.3999999999999986E-3</v>
      </c>
      <c r="H40">
        <f t="shared" si="55"/>
        <v>556.229011244042</v>
      </c>
      <c r="M40">
        <f t="shared" si="78"/>
        <v>4</v>
      </c>
      <c r="N40">
        <f t="shared" si="58"/>
        <v>70</v>
      </c>
      <c r="O40">
        <f t="shared" si="59"/>
        <v>656</v>
      </c>
      <c r="P40" s="50">
        <f t="shared" si="60"/>
        <v>452.3904</v>
      </c>
      <c r="S40" s="26">
        <f t="shared" si="2"/>
        <v>-1.0860000000000002E-2</v>
      </c>
      <c r="T40" s="27">
        <f t="shared" si="79"/>
        <v>-568.49075949794724</v>
      </c>
      <c r="U40" s="28">
        <f t="shared" si="61"/>
        <v>-257.17976208558014</v>
      </c>
      <c r="W40" s="26">
        <f t="shared" si="5"/>
        <v>-6.6607478704658182E-3</v>
      </c>
      <c r="X40" s="27">
        <f t="shared" si="80"/>
        <v>-559.12875712151413</v>
      </c>
      <c r="Y40" s="28">
        <f t="shared" si="62"/>
        <v>-252.94448208570464</v>
      </c>
      <c r="AA40" s="26">
        <f t="shared" si="8"/>
        <v>-5.3452175799745946E-3</v>
      </c>
      <c r="AB40" s="27">
        <f t="shared" si="81"/>
        <v>-556.1020790169249</v>
      </c>
      <c r="AC40" s="28">
        <f t="shared" si="63"/>
        <v>-251.57524196729827</v>
      </c>
      <c r="AE40" s="26">
        <f t="shared" si="11"/>
        <v>-4.7796568261911166E-3</v>
      </c>
      <c r="AF40" s="27">
        <f t="shared" si="82"/>
        <v>-554.78712577446026</v>
      </c>
      <c r="AG40" s="28">
        <f t="shared" si="64"/>
        <v>-250.98036974395839</v>
      </c>
      <c r="AI40" s="26">
        <f t="shared" si="14"/>
        <v>-4.5218942026125815E-3</v>
      </c>
      <c r="AJ40" s="27">
        <f t="shared" si="83"/>
        <v>-554.18507335813865</v>
      </c>
      <c r="AK40" s="28">
        <f t="shared" si="65"/>
        <v>-250.70800701051772</v>
      </c>
      <c r="AM40" s="26">
        <f t="shared" si="17"/>
        <v>-4.3837537856904491E-3</v>
      </c>
      <c r="AN40" s="27">
        <f t="shared" si="84"/>
        <v>-553.86171387378636</v>
      </c>
      <c r="AO40" s="28">
        <f t="shared" si="66"/>
        <v>-250.56172228404776</v>
      </c>
      <c r="AQ40" s="26">
        <f t="shared" si="20"/>
        <v>-4.3186151264571881E-3</v>
      </c>
      <c r="AR40" s="27">
        <f t="shared" si="85"/>
        <v>-553.70906595760061</v>
      </c>
      <c r="AS40" s="28">
        <f t="shared" si="67"/>
        <v>-250.49266583218534</v>
      </c>
      <c r="AU40" s="26">
        <f t="shared" si="23"/>
        <v>-4.2860597967545504E-3</v>
      </c>
      <c r="AV40" s="27">
        <f t="shared" si="86"/>
        <v>-553.6327336971051</v>
      </c>
      <c r="AW40" s="28">
        <f t="shared" si="68"/>
        <v>-250.45813385032685</v>
      </c>
      <c r="AY40" s="26">
        <f t="shared" si="26"/>
        <v>-4.2693582662678541E-3</v>
      </c>
      <c r="AZ40" s="27">
        <f t="shared" si="87"/>
        <v>-553.59356309831639</v>
      </c>
      <c r="BA40" s="28">
        <f t="shared" si="69"/>
        <v>-250.44041344747259</v>
      </c>
      <c r="BB40" s="28"/>
      <c r="BC40" s="26">
        <f t="shared" si="29"/>
        <v>-4.2606799497730812E-3</v>
      </c>
      <c r="BD40" s="27">
        <f t="shared" si="88"/>
        <v>-553.57320673619893</v>
      </c>
      <c r="BE40" s="28">
        <f t="shared" si="70"/>
        <v>-250.43120442467171</v>
      </c>
      <c r="BF40" s="28"/>
      <c r="BG40" s="26">
        <f t="shared" si="32"/>
        <v>-4.256141295076927E-3</v>
      </c>
      <c r="BH40" s="27">
        <f t="shared" si="89"/>
        <v>-553.56255982932032</v>
      </c>
      <c r="BI40" s="28">
        <f t="shared" si="71"/>
        <v>-250.42638786621018</v>
      </c>
      <c r="BJ40" s="28"/>
      <c r="BK40" s="26">
        <f t="shared" si="35"/>
        <v>-4.2537596795780945E-3</v>
      </c>
      <c r="BL40" s="27">
        <f t="shared" si="90"/>
        <v>-553.55697275406681</v>
      </c>
      <c r="BM40" s="28">
        <f t="shared" si="72"/>
        <v>-250.42386032700136</v>
      </c>
      <c r="BN40" s="28"/>
      <c r="BO40" s="26">
        <f t="shared" si="38"/>
        <v>-4.252507767971328E-3</v>
      </c>
      <c r="BP40" s="27">
        <f t="shared" si="91"/>
        <v>-553.55403581298822</v>
      </c>
      <c r="BQ40" s="28">
        <f t="shared" si="73"/>
        <v>-250.42253168305209</v>
      </c>
      <c r="BR40" s="28"/>
      <c r="BS40" s="26">
        <f t="shared" si="41"/>
        <v>-4.2518490908950001E-3</v>
      </c>
      <c r="BT40" s="27">
        <f t="shared" si="92"/>
        <v>-553.55249056321429</v>
      </c>
      <c r="BU40" s="28">
        <f t="shared" si="74"/>
        <v>-250.42183262688874</v>
      </c>
      <c r="BV40" s="28"/>
      <c r="BW40" s="26">
        <f t="shared" si="44"/>
        <v>-4.2515023701134328E-3</v>
      </c>
      <c r="BX40" s="27">
        <f t="shared" si="93"/>
        <v>-553.55167715525374</v>
      </c>
      <c r="BY40" s="28">
        <f t="shared" si="75"/>
        <v>-250.42146464893611</v>
      </c>
      <c r="BZ40" s="28"/>
      <c r="CA40" s="26">
        <f t="shared" si="47"/>
        <v>-4.2513198138168255E-3</v>
      </c>
      <c r="CB40" s="27">
        <f t="shared" si="94"/>
        <v>-553.55124887640284</v>
      </c>
      <c r="CC40" s="28">
        <f t="shared" si="76"/>
        <v>-250.42127089969543</v>
      </c>
      <c r="CD40" s="28"/>
      <c r="CE40" s="26">
        <f t="shared" si="50"/>
        <v>-4.2512236810481304E-3</v>
      </c>
      <c r="CF40" s="27">
        <f t="shared" si="95"/>
        <v>-553.55102334764433</v>
      </c>
      <c r="CG40" s="28">
        <f t="shared" si="77"/>
        <v>-250.42116887265016</v>
      </c>
      <c r="CH40" s="28"/>
      <c r="CI40" s="29">
        <f t="shared" si="96"/>
        <v>586.98721983749203</v>
      </c>
    </row>
    <row r="41" spans="5:88" x14ac:dyDescent="0.25">
      <c r="E41">
        <f t="shared" si="56"/>
        <v>5.5999999999999982E-3</v>
      </c>
      <c r="F41">
        <f t="shared" si="57"/>
        <v>9.724274245656412</v>
      </c>
      <c r="G41">
        <f t="shared" si="54"/>
        <v>5.5999999999999982E-3</v>
      </c>
      <c r="H41">
        <f t="shared" si="55"/>
        <v>556.69175755172182</v>
      </c>
      <c r="M41">
        <f t="shared" si="78"/>
        <v>5</v>
      </c>
      <c r="N41">
        <f t="shared" si="58"/>
        <v>70</v>
      </c>
      <c r="O41">
        <f t="shared" si="59"/>
        <v>851.33333333333337</v>
      </c>
      <c r="P41" s="50">
        <f t="shared" si="60"/>
        <v>452.3904</v>
      </c>
      <c r="S41" s="26">
        <f t="shared" si="2"/>
        <v>-1.0371666666666668E-2</v>
      </c>
      <c r="T41" s="27">
        <f t="shared" si="79"/>
        <v>-567.42547092861469</v>
      </c>
      <c r="U41" s="28">
        <f t="shared" si="61"/>
        <v>-256.69783576358435</v>
      </c>
      <c r="W41" s="26">
        <f t="shared" si="5"/>
        <v>-6.3259051651206972E-3</v>
      </c>
      <c r="X41" s="27">
        <f t="shared" si="80"/>
        <v>-558.36261949587697</v>
      </c>
      <c r="Y41" s="28">
        <f t="shared" si="62"/>
        <v>-252.59788877878756</v>
      </c>
      <c r="AA41" s="26">
        <f t="shared" si="8"/>
        <v>-5.0584600012654425E-3</v>
      </c>
      <c r="AB41" s="27">
        <f t="shared" si="81"/>
        <v>-555.4363886389981</v>
      </c>
      <c r="AC41" s="28">
        <f t="shared" si="63"/>
        <v>-251.27409003095181</v>
      </c>
      <c r="AE41" s="26">
        <f t="shared" si="11"/>
        <v>-4.5135715654533422E-3</v>
      </c>
      <c r="AF41" s="27">
        <f t="shared" si="82"/>
        <v>-554.16560567064732</v>
      </c>
      <c r="AG41" s="28">
        <f t="shared" si="64"/>
        <v>-250.69920001558643</v>
      </c>
      <c r="AI41" s="26">
        <f t="shared" si="14"/>
        <v>-4.2652306545380445E-3</v>
      </c>
      <c r="AJ41" s="27">
        <f t="shared" si="83"/>
        <v>-553.58388137582301</v>
      </c>
      <c r="AK41" s="28">
        <f t="shared" si="65"/>
        <v>-250.43603352916114</v>
      </c>
      <c r="AM41" s="26">
        <f t="shared" si="17"/>
        <v>-4.1321395317973223E-3</v>
      </c>
      <c r="AN41" s="27">
        <f t="shared" si="84"/>
        <v>-553.27146689374342</v>
      </c>
      <c r="AO41" s="28">
        <f t="shared" si="66"/>
        <v>-250.29470021664736</v>
      </c>
      <c r="AQ41" s="26">
        <f t="shared" si="20"/>
        <v>-4.0693818140754567E-3</v>
      </c>
      <c r="AR41" s="27">
        <f t="shared" si="85"/>
        <v>-553.12399226160994</v>
      </c>
      <c r="AS41" s="28">
        <f t="shared" si="67"/>
        <v>-250.22798410882663</v>
      </c>
      <c r="AU41" s="26">
        <f t="shared" si="23"/>
        <v>-4.038016443405114E-3</v>
      </c>
      <c r="AV41" s="27">
        <f t="shared" si="86"/>
        <v>-553.05024848166204</v>
      </c>
      <c r="AW41" s="28">
        <f t="shared" si="68"/>
        <v>-250.1946231307185</v>
      </c>
      <c r="AY41" s="26">
        <f t="shared" si="26"/>
        <v>-4.021925385527275E-3</v>
      </c>
      <c r="AZ41" s="27">
        <f t="shared" si="87"/>
        <v>-553.01240658793961</v>
      </c>
      <c r="BA41" s="28">
        <f t="shared" si="69"/>
        <v>-250.17750382128065</v>
      </c>
      <c r="BB41" s="28"/>
      <c r="BC41" s="26">
        <f t="shared" si="29"/>
        <v>-4.0135642779562759E-3</v>
      </c>
      <c r="BD41" s="27">
        <f t="shared" si="88"/>
        <v>-552.99274084130695</v>
      </c>
      <c r="BE41" s="28">
        <f t="shared" si="70"/>
        <v>-250.16860722629519</v>
      </c>
      <c r="BF41" s="28"/>
      <c r="BG41" s="26">
        <f t="shared" si="32"/>
        <v>-4.0091915196954981E-3</v>
      </c>
      <c r="BH41" s="27">
        <f t="shared" si="89"/>
        <v>-552.98245517363239</v>
      </c>
      <c r="BI41" s="28">
        <f t="shared" si="71"/>
        <v>-250.16395408898163</v>
      </c>
      <c r="BJ41" s="28"/>
      <c r="BK41" s="26">
        <f t="shared" si="35"/>
        <v>-4.0068969567591851E-3</v>
      </c>
      <c r="BL41" s="27">
        <f t="shared" si="90"/>
        <v>-552.97705767047387</v>
      </c>
      <c r="BM41" s="28">
        <f t="shared" si="72"/>
        <v>-250.16151231036875</v>
      </c>
      <c r="BN41" s="28"/>
      <c r="BO41" s="26">
        <f t="shared" si="38"/>
        <v>-4.0056908048955297E-3</v>
      </c>
      <c r="BP41" s="27">
        <f t="shared" si="91"/>
        <v>-552.97422038341438</v>
      </c>
      <c r="BQ41" s="28">
        <f t="shared" si="73"/>
        <v>-250.16022874894099</v>
      </c>
      <c r="BR41" s="28"/>
      <c r="BS41" s="26">
        <f t="shared" si="41"/>
        <v>-4.0050562037153292E-3</v>
      </c>
      <c r="BT41" s="27">
        <f t="shared" si="92"/>
        <v>-552.97272756647908</v>
      </c>
      <c r="BU41" s="28">
        <f t="shared" si="74"/>
        <v>-250.15955341289052</v>
      </c>
      <c r="BV41" s="28"/>
      <c r="BW41" s="26">
        <f t="shared" si="44"/>
        <v>-4.0047221562357835E-3</v>
      </c>
      <c r="BX41" s="27">
        <f t="shared" si="93"/>
        <v>-552.97194175894447</v>
      </c>
      <c r="BY41" s="28">
        <f t="shared" si="75"/>
        <v>-250.1591979211056</v>
      </c>
      <c r="BZ41" s="28"/>
      <c r="CA41" s="26">
        <f t="shared" si="47"/>
        <v>-4.0045462727179822E-3</v>
      </c>
      <c r="CB41" s="27">
        <f t="shared" si="94"/>
        <v>-552.97152801242862</v>
      </c>
      <c r="CC41" s="28">
        <f t="shared" si="76"/>
        <v>-250.1590107461538</v>
      </c>
      <c r="CD41" s="28"/>
      <c r="CE41" s="26">
        <f t="shared" si="50"/>
        <v>-4.0044536537842696E-3</v>
      </c>
      <c r="CF41" s="27">
        <f t="shared" si="95"/>
        <v>-552.97131013631304</v>
      </c>
      <c r="CG41" s="28">
        <f t="shared" si="77"/>
        <v>-250.15891218109073</v>
      </c>
      <c r="CH41" s="28"/>
      <c r="CI41" s="29">
        <f t="shared" si="96"/>
        <v>537.5081159731036</v>
      </c>
    </row>
    <row r="42" spans="5:88" x14ac:dyDescent="0.25">
      <c r="E42">
        <f t="shared" si="56"/>
        <v>5.7999999999999979E-3</v>
      </c>
      <c r="F42">
        <f t="shared" si="57"/>
        <v>9.1028257765039058</v>
      </c>
      <c r="G42">
        <f t="shared" si="54"/>
        <v>5.7999999999999979E-3</v>
      </c>
      <c r="H42">
        <f t="shared" si="55"/>
        <v>557.15346978944046</v>
      </c>
      <c r="M42">
        <f t="shared" si="78"/>
        <v>6</v>
      </c>
      <c r="N42">
        <f t="shared" si="58"/>
        <v>70</v>
      </c>
      <c r="O42">
        <f t="shared" si="59"/>
        <v>1046.6666666666667</v>
      </c>
      <c r="P42" s="50">
        <f t="shared" si="60"/>
        <v>452.3904</v>
      </c>
      <c r="S42" s="26">
        <f t="shared" si="2"/>
        <v>-9.8833333333333342E-3</v>
      </c>
      <c r="T42" s="27">
        <f t="shared" si="79"/>
        <v>-566.3540175070525</v>
      </c>
      <c r="U42" s="28">
        <f t="shared" si="61"/>
        <v>-256.2131205216225</v>
      </c>
      <c r="W42" s="26">
        <f t="shared" si="5"/>
        <v>-5.9910624597755771E-3</v>
      </c>
      <c r="X42" s="27">
        <f t="shared" si="80"/>
        <v>-557.59358338151412</v>
      </c>
      <c r="Y42" s="28">
        <f t="shared" si="62"/>
        <v>-252.24998422339652</v>
      </c>
      <c r="AA42" s="26">
        <f t="shared" si="8"/>
        <v>-4.7717024225562912E-3</v>
      </c>
      <c r="AB42" s="27">
        <f t="shared" si="81"/>
        <v>-554.76857247410214</v>
      </c>
      <c r="AC42" s="28">
        <f t="shared" si="63"/>
        <v>-250.97197640898807</v>
      </c>
      <c r="AE42" s="26">
        <f t="shared" si="11"/>
        <v>-4.2474863047155679E-3</v>
      </c>
      <c r="AF42" s="27">
        <f t="shared" si="82"/>
        <v>-553.54225522768991</v>
      </c>
      <c r="AG42" s="28">
        <f t="shared" si="64"/>
        <v>-250.41720225935674</v>
      </c>
      <c r="AI42" s="26">
        <f t="shared" si="14"/>
        <v>-4.0085671064635075E-3</v>
      </c>
      <c r="AJ42" s="27">
        <f t="shared" si="83"/>
        <v>-552.98098637911471</v>
      </c>
      <c r="AK42" s="28">
        <f t="shared" si="65"/>
        <v>-250.16328962044227</v>
      </c>
      <c r="AM42" s="26">
        <f t="shared" si="17"/>
        <v>-3.8805252779041959E-3</v>
      </c>
      <c r="AN42" s="27">
        <f t="shared" si="84"/>
        <v>-552.67958324637777</v>
      </c>
      <c r="AO42" s="28">
        <f t="shared" si="66"/>
        <v>-250.02693773666215</v>
      </c>
      <c r="AQ42" s="26">
        <f t="shared" si="20"/>
        <v>-3.8201485016937254E-3</v>
      </c>
      <c r="AR42" s="27">
        <f t="shared" si="85"/>
        <v>-552.53731272621667</v>
      </c>
      <c r="AS42" s="28">
        <f t="shared" si="67"/>
        <v>-249.96257591913823</v>
      </c>
      <c r="AU42" s="26">
        <f t="shared" si="23"/>
        <v>-3.7899730900556776E-3</v>
      </c>
      <c r="AV42" s="27">
        <f t="shared" si="86"/>
        <v>-552.4661727243008</v>
      </c>
      <c r="AW42" s="28">
        <f t="shared" si="68"/>
        <v>-249.93039286521554</v>
      </c>
      <c r="AY42" s="26">
        <f t="shared" si="26"/>
        <v>-3.7744925047866959E-3</v>
      </c>
      <c r="AZ42" s="27">
        <f t="shared" si="87"/>
        <v>-552.42966735514415</v>
      </c>
      <c r="BA42" s="28">
        <f t="shared" si="69"/>
        <v>-249.91387818666061</v>
      </c>
      <c r="BB42" s="28"/>
      <c r="BC42" s="26">
        <f t="shared" si="29"/>
        <v>-3.7664486061394697E-3</v>
      </c>
      <c r="BD42" s="27">
        <f t="shared" si="88"/>
        <v>-552.41069627949491</v>
      </c>
      <c r="BE42" s="28">
        <f t="shared" si="70"/>
        <v>-249.90529585415922</v>
      </c>
      <c r="BF42" s="28"/>
      <c r="BG42" s="26">
        <f t="shared" si="32"/>
        <v>-3.7622417443140682E-3</v>
      </c>
      <c r="BH42" s="27">
        <f t="shared" si="89"/>
        <v>-552.40077396992933</v>
      </c>
      <c r="BI42" s="28">
        <f t="shared" si="71"/>
        <v>-249.90080709656593</v>
      </c>
      <c r="BJ42" s="28"/>
      <c r="BK42" s="26">
        <f t="shared" si="35"/>
        <v>-3.7600342339402749E-3</v>
      </c>
      <c r="BL42" s="27">
        <f t="shared" si="90"/>
        <v>-552.39556715017159</v>
      </c>
      <c r="BM42" s="28">
        <f t="shared" si="72"/>
        <v>-249.89845158129299</v>
      </c>
      <c r="BN42" s="28"/>
      <c r="BO42" s="26">
        <f t="shared" si="38"/>
        <v>-3.7588738418197314E-3</v>
      </c>
      <c r="BP42" s="27">
        <f t="shared" si="91"/>
        <v>-552.39283010113888</v>
      </c>
      <c r="BQ42" s="28">
        <f t="shared" si="73"/>
        <v>-249.89721336658624</v>
      </c>
      <c r="BR42" s="28"/>
      <c r="BS42" s="26">
        <f t="shared" si="41"/>
        <v>-3.7582633165356592E-3</v>
      </c>
      <c r="BT42" s="27">
        <f t="shared" si="92"/>
        <v>-552.39139002426703</v>
      </c>
      <c r="BU42" s="28">
        <f t="shared" si="74"/>
        <v>-249.89656188963417</v>
      </c>
      <c r="BV42" s="28"/>
      <c r="BW42" s="26">
        <f t="shared" si="44"/>
        <v>-3.7579419423581337E-3</v>
      </c>
      <c r="BX42" s="27">
        <f t="shared" si="93"/>
        <v>-552.39063197886617</v>
      </c>
      <c r="BY42" s="28">
        <f t="shared" si="75"/>
        <v>-249.89621895717207</v>
      </c>
      <c r="BZ42" s="28"/>
      <c r="CA42" s="26">
        <f t="shared" si="47"/>
        <v>-3.7577727316191385E-3</v>
      </c>
      <c r="CB42" s="27">
        <f t="shared" si="94"/>
        <v>-552.39023284982511</v>
      </c>
      <c r="CC42" s="28">
        <f t="shared" si="76"/>
        <v>-249.89603839502553</v>
      </c>
      <c r="CD42" s="28"/>
      <c r="CE42" s="26">
        <f t="shared" si="50"/>
        <v>-3.7576836265204097E-3</v>
      </c>
      <c r="CF42" s="27">
        <f t="shared" si="95"/>
        <v>-552.39002267118531</v>
      </c>
      <c r="CG42" s="28">
        <f t="shared" si="77"/>
        <v>-249.89594331222659</v>
      </c>
      <c r="CH42" s="28"/>
      <c r="CI42" s="29">
        <f t="shared" si="96"/>
        <v>488.1300759365493</v>
      </c>
    </row>
    <row r="43" spans="5:88" x14ac:dyDescent="0.25">
      <c r="E43">
        <f t="shared" si="56"/>
        <v>5.9999999999999975E-3</v>
      </c>
      <c r="F43">
        <f t="shared" si="57"/>
        <v>8.535596686831747</v>
      </c>
      <c r="G43">
        <f t="shared" si="54"/>
        <v>5.9999999999999975E-3</v>
      </c>
      <c r="H43">
        <f t="shared" si="55"/>
        <v>557.6141479571977</v>
      </c>
      <c r="M43">
        <f t="shared" si="78"/>
        <v>7</v>
      </c>
      <c r="N43">
        <f t="shared" si="58"/>
        <v>70</v>
      </c>
      <c r="O43">
        <f t="shared" si="59"/>
        <v>1242</v>
      </c>
      <c r="P43" s="50">
        <f t="shared" si="60"/>
        <v>452.3904</v>
      </c>
      <c r="S43" s="26">
        <f t="shared" si="2"/>
        <v>-9.3950000000000006E-3</v>
      </c>
      <c r="T43" s="27">
        <f t="shared" si="79"/>
        <v>-565.27639923326058</v>
      </c>
      <c r="U43" s="28">
        <f t="shared" si="61"/>
        <v>-255.72561635969447</v>
      </c>
      <c r="W43" s="26">
        <f t="shared" si="5"/>
        <v>-5.656219754430457E-3</v>
      </c>
      <c r="X43" s="27">
        <f t="shared" si="80"/>
        <v>-556.8216487784257</v>
      </c>
      <c r="Y43" s="28">
        <f t="shared" si="62"/>
        <v>-251.90076841953152</v>
      </c>
      <c r="AA43" s="26">
        <f t="shared" si="8"/>
        <v>-4.4849448438471409E-3</v>
      </c>
      <c r="AB43" s="27">
        <f t="shared" si="81"/>
        <v>-554.09863052223727</v>
      </c>
      <c r="AC43" s="28">
        <f t="shared" si="63"/>
        <v>-250.66890110140713</v>
      </c>
      <c r="AE43" s="26">
        <f t="shared" si="11"/>
        <v>-3.9814010439777944E-3</v>
      </c>
      <c r="AF43" s="27">
        <f t="shared" si="82"/>
        <v>-552.91707444558801</v>
      </c>
      <c r="AG43" s="28">
        <f t="shared" si="64"/>
        <v>-250.13437647526936</v>
      </c>
      <c r="AI43" s="26">
        <f t="shared" si="14"/>
        <v>-3.7519035583889714E-3</v>
      </c>
      <c r="AJ43" s="27">
        <f t="shared" si="83"/>
        <v>-552.37638836801375</v>
      </c>
      <c r="AK43" s="28">
        <f t="shared" si="65"/>
        <v>-249.88977528436109</v>
      </c>
      <c r="AM43" s="26">
        <f t="shared" si="17"/>
        <v>-3.6289110240110699E-3</v>
      </c>
      <c r="AN43" s="27">
        <f t="shared" si="84"/>
        <v>-552.08606293168941</v>
      </c>
      <c r="AO43" s="28">
        <f t="shared" si="66"/>
        <v>-249.75843484409216</v>
      </c>
      <c r="AQ43" s="26">
        <f t="shared" si="20"/>
        <v>-3.5709151893119949E-3</v>
      </c>
      <c r="AR43" s="27">
        <f t="shared" si="85"/>
        <v>-551.94902735142102</v>
      </c>
      <c r="AS43" s="28">
        <f t="shared" si="67"/>
        <v>-249.69644126312031</v>
      </c>
      <c r="AU43" s="26">
        <f t="shared" si="23"/>
        <v>-3.5419297367062412E-3</v>
      </c>
      <c r="AV43" s="27">
        <f t="shared" si="86"/>
        <v>-551.88050642502174</v>
      </c>
      <c r="AW43" s="28">
        <f t="shared" si="68"/>
        <v>-249.66544305381817</v>
      </c>
      <c r="AY43" s="26">
        <f t="shared" si="26"/>
        <v>-3.5270596240461172E-3</v>
      </c>
      <c r="AZ43" s="27">
        <f t="shared" si="87"/>
        <v>-551.84534539992978</v>
      </c>
      <c r="BA43" s="28">
        <f t="shared" si="69"/>
        <v>-249.64953654361241</v>
      </c>
      <c r="BB43" s="28"/>
      <c r="BC43" s="26">
        <f t="shared" si="29"/>
        <v>-3.5193329343226648E-3</v>
      </c>
      <c r="BD43" s="27">
        <f t="shared" si="88"/>
        <v>-551.82707305076269</v>
      </c>
      <c r="BE43" s="28">
        <f t="shared" si="70"/>
        <v>-249.64127030826376</v>
      </c>
      <c r="BF43" s="28"/>
      <c r="BG43" s="26">
        <f t="shared" si="32"/>
        <v>-3.5152919689326388E-3</v>
      </c>
      <c r="BH43" s="27">
        <f t="shared" si="89"/>
        <v>-551.81751621821104</v>
      </c>
      <c r="BI43" s="28">
        <f t="shared" si="71"/>
        <v>-249.636946888963</v>
      </c>
      <c r="BJ43" s="28"/>
      <c r="BK43" s="26">
        <f t="shared" si="35"/>
        <v>-3.5131715111213651E-3</v>
      </c>
      <c r="BL43" s="27">
        <f t="shared" si="90"/>
        <v>-551.81250119315996</v>
      </c>
      <c r="BM43" s="28">
        <f t="shared" si="72"/>
        <v>-249.63467813977411</v>
      </c>
      <c r="BN43" s="28"/>
      <c r="BO43" s="26">
        <f t="shared" si="38"/>
        <v>-3.5120568787439335E-3</v>
      </c>
      <c r="BP43" s="27">
        <f t="shared" si="91"/>
        <v>-551.80986496616208</v>
      </c>
      <c r="BQ43" s="28">
        <f t="shared" si="73"/>
        <v>-249.63348553598806</v>
      </c>
      <c r="BR43" s="28"/>
      <c r="BS43" s="26">
        <f t="shared" si="41"/>
        <v>-3.5114704293559896E-3</v>
      </c>
      <c r="BT43" s="27">
        <f t="shared" si="92"/>
        <v>-551.80847793657847</v>
      </c>
      <c r="BU43" s="28">
        <f t="shared" si="74"/>
        <v>-249.6328580571199</v>
      </c>
      <c r="BV43" s="28"/>
      <c r="BW43" s="26">
        <f t="shared" si="44"/>
        <v>-3.5111617284804852E-3</v>
      </c>
      <c r="BX43" s="27">
        <f t="shared" si="93"/>
        <v>-551.80774781501918</v>
      </c>
      <c r="BY43" s="28">
        <f t="shared" si="75"/>
        <v>-249.63252775713565</v>
      </c>
      <c r="BZ43" s="28"/>
      <c r="CA43" s="26">
        <f t="shared" si="47"/>
        <v>-3.5109991905202952E-3</v>
      </c>
      <c r="CB43" s="27">
        <f t="shared" si="94"/>
        <v>-551.80736338859231</v>
      </c>
      <c r="CC43" s="28">
        <f t="shared" si="76"/>
        <v>-249.63235384631065</v>
      </c>
      <c r="CD43" s="28"/>
      <c r="CE43" s="26">
        <f t="shared" si="50"/>
        <v>-3.5109135992565503E-3</v>
      </c>
      <c r="CF43" s="27">
        <f t="shared" si="95"/>
        <v>-551.80716095226126</v>
      </c>
      <c r="CG43" s="28">
        <f t="shared" si="77"/>
        <v>-249.63226226605786</v>
      </c>
      <c r="CH43" s="28"/>
      <c r="CI43" s="29">
        <f t="shared" si="96"/>
        <v>438.85351706372973</v>
      </c>
    </row>
    <row r="44" spans="5:88" x14ac:dyDescent="0.25">
      <c r="E44">
        <f t="shared" si="56"/>
        <v>6.1999999999999972E-3</v>
      </c>
      <c r="F44">
        <f t="shared" si="57"/>
        <v>8.0169413954080238</v>
      </c>
      <c r="G44">
        <f t="shared" si="54"/>
        <v>6.1999999999999972E-3</v>
      </c>
      <c r="H44">
        <f t="shared" si="55"/>
        <v>558.07379205499376</v>
      </c>
      <c r="M44">
        <f t="shared" si="78"/>
        <v>8</v>
      </c>
      <c r="N44">
        <f t="shared" si="58"/>
        <v>70</v>
      </c>
      <c r="O44">
        <f t="shared" si="59"/>
        <v>1437.3333333333335</v>
      </c>
      <c r="P44" s="50">
        <f t="shared" si="60"/>
        <v>452.3904</v>
      </c>
      <c r="S44" s="26">
        <f t="shared" si="2"/>
        <v>-8.9066666666666669E-3</v>
      </c>
      <c r="T44" s="27">
        <f t="shared" si="79"/>
        <v>-564.19261610723902</v>
      </c>
      <c r="U44" s="28">
        <f t="shared" si="61"/>
        <v>-255.23532327780032</v>
      </c>
      <c r="W44" s="26">
        <f t="shared" si="5"/>
        <v>-5.3213770490853369E-3</v>
      </c>
      <c r="X44" s="27">
        <f t="shared" si="80"/>
        <v>-556.04681568661158</v>
      </c>
      <c r="Y44" s="28">
        <f t="shared" si="62"/>
        <v>-251.55024136719248</v>
      </c>
      <c r="AA44" s="26">
        <f t="shared" si="8"/>
        <v>-4.1981872651379887E-3</v>
      </c>
      <c r="AB44" s="27">
        <f t="shared" si="81"/>
        <v>-553.42656278340326</v>
      </c>
      <c r="AC44" s="28">
        <f t="shared" si="63"/>
        <v>-250.36486410820893</v>
      </c>
      <c r="AE44" s="26">
        <f t="shared" si="11"/>
        <v>-3.71531578324002E-3</v>
      </c>
      <c r="AF44" s="27">
        <f t="shared" si="82"/>
        <v>-552.29006332434165</v>
      </c>
      <c r="AG44" s="28">
        <f t="shared" si="64"/>
        <v>-249.85072266332423</v>
      </c>
      <c r="AI44" s="26">
        <f t="shared" si="14"/>
        <v>-3.4952400103144348E-3</v>
      </c>
      <c r="AJ44" s="27">
        <f t="shared" si="83"/>
        <v>-551.77008734252001</v>
      </c>
      <c r="AK44" s="28">
        <f t="shared" si="65"/>
        <v>-249.61549052091758</v>
      </c>
      <c r="AM44" s="26">
        <f t="shared" si="17"/>
        <v>-3.3772967701179431E-3</v>
      </c>
      <c r="AN44" s="27">
        <f t="shared" si="84"/>
        <v>-551.49090594967845</v>
      </c>
      <c r="AO44" s="28">
        <f t="shared" si="66"/>
        <v>-249.48919153893743</v>
      </c>
      <c r="AQ44" s="26">
        <f t="shared" si="20"/>
        <v>-3.3216818769302636E-3</v>
      </c>
      <c r="AR44" s="27">
        <f t="shared" si="85"/>
        <v>-551.35913613722278</v>
      </c>
      <c r="AS44" s="28">
        <f t="shared" si="67"/>
        <v>-249.42958014077266</v>
      </c>
      <c r="AU44" s="26">
        <f t="shared" si="23"/>
        <v>-3.2938863833568044E-3</v>
      </c>
      <c r="AV44" s="27">
        <f t="shared" si="86"/>
        <v>-551.2932495838246</v>
      </c>
      <c r="AW44" s="28">
        <f t="shared" si="68"/>
        <v>-249.39977369652624</v>
      </c>
      <c r="AY44" s="26">
        <f t="shared" si="26"/>
        <v>-3.2796267433055381E-3</v>
      </c>
      <c r="AZ44" s="27">
        <f t="shared" si="87"/>
        <v>-551.25944072229686</v>
      </c>
      <c r="BA44" s="28">
        <f t="shared" si="69"/>
        <v>-249.38447889213617</v>
      </c>
      <c r="BB44" s="28"/>
      <c r="BC44" s="26">
        <f t="shared" si="29"/>
        <v>-3.2722172625058591E-3</v>
      </c>
      <c r="BD44" s="27">
        <f t="shared" si="88"/>
        <v>-551.24187115511052</v>
      </c>
      <c r="BE44" s="28">
        <f t="shared" si="70"/>
        <v>-249.37653058860892</v>
      </c>
      <c r="BF44" s="28"/>
      <c r="BG44" s="26">
        <f t="shared" si="32"/>
        <v>-3.2683421935512089E-3</v>
      </c>
      <c r="BH44" s="27">
        <f t="shared" si="89"/>
        <v>-551.23268191847762</v>
      </c>
      <c r="BI44" s="28">
        <f t="shared" si="71"/>
        <v>-249.37237346617286</v>
      </c>
      <c r="BJ44" s="28"/>
      <c r="BK44" s="26">
        <f t="shared" si="35"/>
        <v>-3.2663087883024549E-3</v>
      </c>
      <c r="BL44" s="27">
        <f t="shared" si="90"/>
        <v>-551.22785979943876</v>
      </c>
      <c r="BM44" s="28">
        <f t="shared" si="72"/>
        <v>-249.37019198581203</v>
      </c>
      <c r="BN44" s="28"/>
      <c r="BO44" s="26">
        <f t="shared" si="38"/>
        <v>-3.2652399156681351E-3</v>
      </c>
      <c r="BP44" s="27">
        <f t="shared" si="91"/>
        <v>-551.22532497848374</v>
      </c>
      <c r="BQ44" s="28">
        <f t="shared" si="73"/>
        <v>-249.36904525714624</v>
      </c>
      <c r="BR44" s="28"/>
      <c r="BS44" s="26">
        <f t="shared" si="41"/>
        <v>-3.2646775421763191E-3</v>
      </c>
      <c r="BT44" s="27">
        <f t="shared" si="92"/>
        <v>-551.22399130341307</v>
      </c>
      <c r="BU44" s="28">
        <f t="shared" si="74"/>
        <v>-249.36844191534757</v>
      </c>
      <c r="BV44" s="28"/>
      <c r="BW44" s="26">
        <f t="shared" si="44"/>
        <v>-3.2643815146028358E-3</v>
      </c>
      <c r="BX44" s="27">
        <f t="shared" si="93"/>
        <v>-551.2232892674034</v>
      </c>
      <c r="BY44" s="28">
        <f t="shared" si="75"/>
        <v>-249.36812432099634</v>
      </c>
      <c r="BZ44" s="28"/>
      <c r="CA44" s="26">
        <f t="shared" si="47"/>
        <v>-3.2642256494214515E-3</v>
      </c>
      <c r="CB44" s="27">
        <f t="shared" si="94"/>
        <v>-551.22291962873021</v>
      </c>
      <c r="CC44" s="28">
        <f t="shared" si="76"/>
        <v>-249.36795710000911</v>
      </c>
      <c r="CD44" s="28"/>
      <c r="CE44" s="26">
        <f t="shared" si="50"/>
        <v>-3.2641435719926899E-3</v>
      </c>
      <c r="CF44" s="27">
        <f t="shared" si="95"/>
        <v>-551.22272497954077</v>
      </c>
      <c r="CG44" s="28">
        <f t="shared" si="77"/>
        <v>-249.36786904258443</v>
      </c>
      <c r="CH44" s="28"/>
      <c r="CI44" s="29">
        <f t="shared" si="96"/>
        <v>389.67885669054522</v>
      </c>
    </row>
    <row r="45" spans="5:88" x14ac:dyDescent="0.25">
      <c r="E45">
        <f t="shared" si="56"/>
        <v>6.3999999999999968E-3</v>
      </c>
      <c r="F45">
        <f t="shared" si="57"/>
        <v>7.5418452037820378</v>
      </c>
      <c r="G45">
        <f t="shared" si="54"/>
        <v>6.3999999999999968E-3</v>
      </c>
      <c r="H45">
        <f t="shared" si="55"/>
        <v>558.53240208282841</v>
      </c>
      <c r="M45">
        <f t="shared" si="78"/>
        <v>9</v>
      </c>
      <c r="N45">
        <f t="shared" si="58"/>
        <v>70</v>
      </c>
      <c r="O45">
        <f t="shared" si="59"/>
        <v>1632.6666666666667</v>
      </c>
      <c r="P45" s="50">
        <f t="shared" si="60"/>
        <v>452.3904</v>
      </c>
      <c r="S45" s="26">
        <f t="shared" si="2"/>
        <v>-8.4183333333333332E-3</v>
      </c>
      <c r="T45" s="27">
        <f t="shared" si="79"/>
        <v>-563.10266812898783</v>
      </c>
      <c r="U45" s="28">
        <f t="shared" si="61"/>
        <v>-254.74224127594007</v>
      </c>
      <c r="W45" s="26">
        <f t="shared" si="5"/>
        <v>-4.9865343437402159E-3</v>
      </c>
      <c r="X45" s="27">
        <f t="shared" si="80"/>
        <v>-555.26908410607177</v>
      </c>
      <c r="Y45" s="28">
        <f t="shared" si="62"/>
        <v>-251.19840306637946</v>
      </c>
      <c r="AA45" s="26">
        <f t="shared" si="8"/>
        <v>-3.9114296864288375E-3</v>
      </c>
      <c r="AB45" s="27">
        <f t="shared" si="81"/>
        <v>-552.75236925760021</v>
      </c>
      <c r="AC45" s="28">
        <f t="shared" si="63"/>
        <v>-250.05986542939345</v>
      </c>
      <c r="AE45" s="26">
        <f t="shared" si="11"/>
        <v>-3.4492305225022456E-3</v>
      </c>
      <c r="AF45" s="27">
        <f t="shared" si="82"/>
        <v>-551.66122186395069</v>
      </c>
      <c r="AG45" s="28">
        <f t="shared" si="64"/>
        <v>-249.56624082352141</v>
      </c>
      <c r="AI45" s="26">
        <f t="shared" si="14"/>
        <v>-3.2385764622398978E-3</v>
      </c>
      <c r="AJ45" s="27">
        <f t="shared" si="83"/>
        <v>-551.16208330263362</v>
      </c>
      <c r="AK45" s="28">
        <f t="shared" si="65"/>
        <v>-249.34043533011175</v>
      </c>
      <c r="AM45" s="26">
        <f t="shared" si="17"/>
        <v>-3.1256825162248167E-3</v>
      </c>
      <c r="AN45" s="27">
        <f t="shared" si="84"/>
        <v>-550.89411230034477</v>
      </c>
      <c r="AO45" s="28">
        <f t="shared" si="66"/>
        <v>-249.2192078211979</v>
      </c>
      <c r="AQ45" s="26">
        <f t="shared" si="20"/>
        <v>-3.0724485645485322E-3</v>
      </c>
      <c r="AR45" s="27">
        <f t="shared" si="85"/>
        <v>-550.76763908362204</v>
      </c>
      <c r="AS45" s="28">
        <f t="shared" si="67"/>
        <v>-249.16199255209543</v>
      </c>
      <c r="AU45" s="26">
        <f t="shared" si="23"/>
        <v>-3.045843030007368E-3</v>
      </c>
      <c r="AV45" s="27">
        <f t="shared" si="86"/>
        <v>-550.70440220070941</v>
      </c>
      <c r="AW45" s="28">
        <f t="shared" si="68"/>
        <v>-249.13338479333981</v>
      </c>
      <c r="AY45" s="26">
        <f t="shared" si="26"/>
        <v>-3.032193862564959E-3</v>
      </c>
      <c r="AZ45" s="27">
        <f t="shared" si="87"/>
        <v>-550.67195332224503</v>
      </c>
      <c r="BA45" s="28">
        <f t="shared" si="69"/>
        <v>-249.11870523223178</v>
      </c>
      <c r="BB45" s="28"/>
      <c r="BC45" s="26">
        <f t="shared" si="29"/>
        <v>-3.0251015906890533E-3</v>
      </c>
      <c r="BD45" s="27">
        <f t="shared" si="88"/>
        <v>-550.65509059253827</v>
      </c>
      <c r="BE45" s="28">
        <f t="shared" si="70"/>
        <v>-249.11107669519461</v>
      </c>
      <c r="BF45" s="28"/>
      <c r="BG45" s="26">
        <f t="shared" si="32"/>
        <v>-3.0213924181697795E-3</v>
      </c>
      <c r="BH45" s="27">
        <f t="shared" si="89"/>
        <v>-550.64627107072897</v>
      </c>
      <c r="BI45" s="28">
        <f t="shared" si="71"/>
        <v>-249.10708682819552</v>
      </c>
      <c r="BJ45" s="28"/>
      <c r="BK45" s="26">
        <f t="shared" si="35"/>
        <v>-3.0194460654835451E-3</v>
      </c>
      <c r="BL45" s="27">
        <f t="shared" si="90"/>
        <v>-550.64164296900822</v>
      </c>
      <c r="BM45" s="28">
        <f t="shared" si="72"/>
        <v>-249.1049931194068</v>
      </c>
      <c r="BN45" s="28"/>
      <c r="BO45" s="26">
        <f t="shared" si="38"/>
        <v>-3.0184229525923364E-3</v>
      </c>
      <c r="BP45" s="27">
        <f t="shared" si="91"/>
        <v>-550.63921013810398</v>
      </c>
      <c r="BQ45" s="28">
        <f t="shared" si="73"/>
        <v>-249.10389253006093</v>
      </c>
      <c r="BR45" s="28"/>
      <c r="BS45" s="26">
        <f t="shared" si="41"/>
        <v>-3.0178846549966491E-3</v>
      </c>
      <c r="BT45" s="27">
        <f t="shared" si="92"/>
        <v>-550.63793012477106</v>
      </c>
      <c r="BU45" s="28">
        <f t="shared" si="74"/>
        <v>-249.10331346431724</v>
      </c>
      <c r="BV45" s="28"/>
      <c r="BW45" s="26">
        <f t="shared" si="44"/>
        <v>-3.0176013007251865E-3</v>
      </c>
      <c r="BX45" s="27">
        <f t="shared" si="93"/>
        <v>-550.63725633601882</v>
      </c>
      <c r="BY45" s="28">
        <f t="shared" si="75"/>
        <v>-249.1030086487541</v>
      </c>
      <c r="BZ45" s="28"/>
      <c r="CA45" s="26">
        <f t="shared" si="47"/>
        <v>-3.0174521083226077E-3</v>
      </c>
      <c r="CB45" s="27">
        <f t="shared" si="94"/>
        <v>-550.63690157023871</v>
      </c>
      <c r="CC45" s="28">
        <f t="shared" si="76"/>
        <v>-249.10284815612093</v>
      </c>
      <c r="CD45" s="28"/>
      <c r="CE45" s="26">
        <f t="shared" si="50"/>
        <v>-3.0173735447288296E-3</v>
      </c>
      <c r="CF45" s="27">
        <f t="shared" si="95"/>
        <v>-550.63671475302385</v>
      </c>
      <c r="CG45" s="28">
        <f t="shared" si="77"/>
        <v>-249.10276364180635</v>
      </c>
      <c r="CH45" s="28"/>
      <c r="CI45" s="29">
        <f t="shared" si="96"/>
        <v>340.60651215289658</v>
      </c>
    </row>
    <row r="46" spans="5:88" x14ac:dyDescent="0.25">
      <c r="E46">
        <f t="shared" si="56"/>
        <v>6.5999999999999965E-3</v>
      </c>
      <c r="F46">
        <f t="shared" si="57"/>
        <v>7.1058601066666194</v>
      </c>
      <c r="G46">
        <f t="shared" si="54"/>
        <v>6.5999999999999965E-3</v>
      </c>
      <c r="H46">
        <f t="shared" si="55"/>
        <v>558.98997804070177</v>
      </c>
      <c r="M46">
        <f t="shared" si="78"/>
        <v>10</v>
      </c>
      <c r="N46">
        <f t="shared" si="58"/>
        <v>70</v>
      </c>
      <c r="O46">
        <f t="shared" si="59"/>
        <v>1828</v>
      </c>
      <c r="P46" s="50">
        <f t="shared" si="60"/>
        <v>452.3904</v>
      </c>
      <c r="S46" s="26">
        <f t="shared" si="2"/>
        <v>-7.9300000000000013E-3</v>
      </c>
      <c r="T46" s="27">
        <f t="shared" si="79"/>
        <v>-562.0065552985069</v>
      </c>
      <c r="U46" s="28">
        <f t="shared" si="61"/>
        <v>-254.24637035411368</v>
      </c>
      <c r="W46" s="26">
        <f t="shared" si="5"/>
        <v>-4.6516916383950958E-3</v>
      </c>
      <c r="X46" s="27">
        <f t="shared" si="80"/>
        <v>-554.48845403680627</v>
      </c>
      <c r="Y46" s="28">
        <f t="shared" si="62"/>
        <v>-250.8452535170924</v>
      </c>
      <c r="AA46" s="26">
        <f t="shared" si="8"/>
        <v>-3.6246721077196867E-3</v>
      </c>
      <c r="AB46" s="27">
        <f t="shared" si="81"/>
        <v>-552.07604994482813</v>
      </c>
      <c r="AC46" s="28">
        <f t="shared" si="63"/>
        <v>-249.75390506496078</v>
      </c>
      <c r="AE46" s="26">
        <f t="shared" si="11"/>
        <v>-3.1831452617644721E-3</v>
      </c>
      <c r="AF46" s="27">
        <f t="shared" si="82"/>
        <v>-551.03055006441525</v>
      </c>
      <c r="AG46" s="28">
        <f t="shared" si="64"/>
        <v>-249.28093095586087</v>
      </c>
      <c r="AI46" s="26">
        <f t="shared" si="14"/>
        <v>-2.9819129141653612E-3</v>
      </c>
      <c r="AJ46" s="27">
        <f t="shared" si="83"/>
        <v>-550.55237624835456</v>
      </c>
      <c r="AK46" s="28">
        <f t="shared" si="65"/>
        <v>-249.06460971194363</v>
      </c>
      <c r="AM46" s="26">
        <f t="shared" si="17"/>
        <v>-2.8740682623316907E-3</v>
      </c>
      <c r="AN46" s="27">
        <f t="shared" si="84"/>
        <v>-550.29568198368838</v>
      </c>
      <c r="AO46" s="28">
        <f t="shared" si="66"/>
        <v>-248.94848369087359</v>
      </c>
      <c r="AQ46" s="26">
        <f t="shared" si="20"/>
        <v>-2.8232152521668018E-3</v>
      </c>
      <c r="AR46" s="27">
        <f t="shared" si="85"/>
        <v>-550.17453619061894</v>
      </c>
      <c r="AS46" s="28">
        <f t="shared" si="67"/>
        <v>-248.89367849708859</v>
      </c>
      <c r="AU46" s="26">
        <f t="shared" si="23"/>
        <v>-2.7977996766579312E-3</v>
      </c>
      <c r="AV46" s="27">
        <f t="shared" si="86"/>
        <v>-550.11396427567638</v>
      </c>
      <c r="AW46" s="28">
        <f t="shared" si="68"/>
        <v>-248.86627634425895</v>
      </c>
      <c r="AY46" s="26">
        <f t="shared" si="26"/>
        <v>-2.7847609818243803E-3</v>
      </c>
      <c r="AZ46" s="27">
        <f t="shared" si="87"/>
        <v>-550.08288319977453</v>
      </c>
      <c r="BA46" s="28">
        <f t="shared" si="69"/>
        <v>-248.85221556389928</v>
      </c>
      <c r="BB46" s="28"/>
      <c r="BC46" s="26">
        <f t="shared" si="29"/>
        <v>-2.7779859188722484E-3</v>
      </c>
      <c r="BD46" s="27">
        <f t="shared" si="88"/>
        <v>-550.06673136304585</v>
      </c>
      <c r="BE46" s="28">
        <f t="shared" si="70"/>
        <v>-248.84490862802085</v>
      </c>
      <c r="BF46" s="28"/>
      <c r="BG46" s="26">
        <f t="shared" si="32"/>
        <v>-2.7744426427883497E-3</v>
      </c>
      <c r="BH46" s="27">
        <f t="shared" si="89"/>
        <v>-550.0582836749652</v>
      </c>
      <c r="BI46" s="28">
        <f t="shared" si="71"/>
        <v>-248.84108697503098</v>
      </c>
      <c r="BJ46" s="28"/>
      <c r="BK46" s="26">
        <f t="shared" si="35"/>
        <v>-2.7725833426646353E-3</v>
      </c>
      <c r="BL46" s="27">
        <f t="shared" si="90"/>
        <v>-550.05385070186833</v>
      </c>
      <c r="BM46" s="28">
        <f t="shared" si="72"/>
        <v>-248.83908154055848</v>
      </c>
      <c r="BN46" s="28"/>
      <c r="BO46" s="26">
        <f t="shared" si="38"/>
        <v>-2.7716059895165385E-3</v>
      </c>
      <c r="BP46" s="27">
        <f t="shared" si="91"/>
        <v>-550.05152044502279</v>
      </c>
      <c r="BQ46" s="28">
        <f t="shared" si="73"/>
        <v>-248.83802735473205</v>
      </c>
      <c r="BR46" s="28"/>
      <c r="BS46" s="26">
        <f t="shared" si="41"/>
        <v>-2.7710917678169795E-3</v>
      </c>
      <c r="BT46" s="27">
        <f t="shared" si="92"/>
        <v>-550.05029440065232</v>
      </c>
      <c r="BU46" s="28">
        <f t="shared" si="74"/>
        <v>-248.83747270402887</v>
      </c>
      <c r="BV46" s="28"/>
      <c r="BW46" s="26">
        <f t="shared" si="44"/>
        <v>-2.7708210868475375E-3</v>
      </c>
      <c r="BX46" s="27">
        <f t="shared" si="93"/>
        <v>-550.04964902086544</v>
      </c>
      <c r="BY46" s="28">
        <f t="shared" si="75"/>
        <v>-248.83718074040891</v>
      </c>
      <c r="BZ46" s="28"/>
      <c r="CA46" s="26">
        <f t="shared" si="47"/>
        <v>-2.7706785672237644E-3</v>
      </c>
      <c r="CB46" s="27">
        <f t="shared" si="94"/>
        <v>-550.04930921311802</v>
      </c>
      <c r="CC46" s="28">
        <f t="shared" si="76"/>
        <v>-248.83702701464617</v>
      </c>
      <c r="CD46" s="28"/>
      <c r="CE46" s="26">
        <f t="shared" si="50"/>
        <v>-2.7706035174649701E-3</v>
      </c>
      <c r="CF46" s="27">
        <f t="shared" si="95"/>
        <v>-550.0491302727105</v>
      </c>
      <c r="CG46" s="28">
        <f t="shared" si="77"/>
        <v>-248.83694606372362</v>
      </c>
      <c r="CH46" s="28"/>
      <c r="CI46" s="29">
        <f t="shared" si="96"/>
        <v>291.63690078668407</v>
      </c>
    </row>
    <row r="47" spans="5:88" x14ac:dyDescent="0.25">
      <c r="E47">
        <f t="shared" si="56"/>
        <v>6.7999999999999962E-3</v>
      </c>
      <c r="F47">
        <f t="shared" si="57"/>
        <v>6.7050430063787001</v>
      </c>
      <c r="G47">
        <f t="shared" si="54"/>
        <v>6.7999999999999962E-3</v>
      </c>
      <c r="H47">
        <f t="shared" si="55"/>
        <v>559.44651992861395</v>
      </c>
      <c r="M47">
        <f t="shared" si="78"/>
        <v>11</v>
      </c>
      <c r="N47">
        <f t="shared" si="58"/>
        <v>70</v>
      </c>
      <c r="O47">
        <f t="shared" si="59"/>
        <v>2023.3333333333335</v>
      </c>
      <c r="P47" s="50">
        <f t="shared" si="60"/>
        <v>452.3904</v>
      </c>
      <c r="S47" s="26">
        <f t="shared" si="2"/>
        <v>-7.4416666666666667E-3</v>
      </c>
      <c r="T47" s="27">
        <f t="shared" si="79"/>
        <v>-560.90427761579633</v>
      </c>
      <c r="U47" s="28">
        <f t="shared" si="61"/>
        <v>-253.74771051232116</v>
      </c>
      <c r="W47" s="26">
        <f t="shared" si="5"/>
        <v>-4.3168489330499757E-3</v>
      </c>
      <c r="X47" s="27">
        <f t="shared" si="80"/>
        <v>-553.70492547881508</v>
      </c>
      <c r="Y47" s="28">
        <f t="shared" si="62"/>
        <v>-250.49079271933135</v>
      </c>
      <c r="AA47" s="26">
        <f t="shared" si="8"/>
        <v>-3.3379145290105354E-3</v>
      </c>
      <c r="AB47" s="27">
        <f t="shared" si="81"/>
        <v>-551.3976048450869</v>
      </c>
      <c r="AC47" s="28">
        <f t="shared" si="63"/>
        <v>-249.44698301491081</v>
      </c>
      <c r="AE47" s="26">
        <f t="shared" si="11"/>
        <v>-2.9170600010266978E-3</v>
      </c>
      <c r="AF47" s="27">
        <f t="shared" si="82"/>
        <v>-550.39804792573534</v>
      </c>
      <c r="AG47" s="28">
        <f t="shared" si="64"/>
        <v>-248.99479306034257</v>
      </c>
      <c r="AI47" s="26">
        <f t="shared" si="14"/>
        <v>-2.7252493660908242E-3</v>
      </c>
      <c r="AJ47" s="27">
        <f t="shared" si="83"/>
        <v>-545.04987321816486</v>
      </c>
      <c r="AK47" s="28">
        <f t="shared" si="65"/>
        <v>-246.57533016511491</v>
      </c>
      <c r="AM47" s="26">
        <f t="shared" si="17"/>
        <v>-2.6224540084385638E-3</v>
      </c>
      <c r="AN47" s="27">
        <f t="shared" si="84"/>
        <v>-524.49080168771275</v>
      </c>
      <c r="AO47" s="28">
        <f t="shared" si="66"/>
        <v>-237.27460357182505</v>
      </c>
      <c r="AQ47" s="26">
        <f t="shared" si="20"/>
        <v>-2.5739819397850704E-3</v>
      </c>
      <c r="AR47" s="27">
        <f t="shared" si="85"/>
        <v>-514.79638795701408</v>
      </c>
      <c r="AS47" s="28">
        <f t="shared" si="67"/>
        <v>-232.88894386642878</v>
      </c>
      <c r="AU47" s="26">
        <f t="shared" si="23"/>
        <v>-2.5497563233084948E-3</v>
      </c>
      <c r="AV47" s="27">
        <f t="shared" si="86"/>
        <v>-509.95126466169899</v>
      </c>
      <c r="AW47" s="28">
        <f t="shared" si="68"/>
        <v>-230.69705660081186</v>
      </c>
      <c r="AY47" s="26">
        <f t="shared" si="26"/>
        <v>-2.5373281010838012E-3</v>
      </c>
      <c r="AZ47" s="27">
        <f t="shared" si="87"/>
        <v>-507.46562021676021</v>
      </c>
      <c r="BA47" s="28">
        <f t="shared" si="69"/>
        <v>-229.57257491610827</v>
      </c>
      <c r="BB47" s="28"/>
      <c r="BC47" s="26">
        <f t="shared" si="29"/>
        <v>-2.5308702470554427E-3</v>
      </c>
      <c r="BD47" s="27">
        <f t="shared" si="88"/>
        <v>-506.17404941108856</v>
      </c>
      <c r="BE47" s="28">
        <f t="shared" si="70"/>
        <v>-228.98828068270211</v>
      </c>
      <c r="BF47" s="28"/>
      <c r="BG47" s="26">
        <f t="shared" si="32"/>
        <v>-2.5274928674069198E-3</v>
      </c>
      <c r="BH47" s="27">
        <f t="shared" si="89"/>
        <v>-505.49857348138397</v>
      </c>
      <c r="BI47" s="28">
        <f t="shared" si="71"/>
        <v>-228.68270185667268</v>
      </c>
      <c r="BJ47" s="28"/>
      <c r="BK47" s="26">
        <f t="shared" si="35"/>
        <v>-2.5257206198457255E-3</v>
      </c>
      <c r="BL47" s="27">
        <f t="shared" si="90"/>
        <v>-505.14412396914508</v>
      </c>
      <c r="BM47" s="28">
        <f t="shared" si="72"/>
        <v>-228.52235230005112</v>
      </c>
      <c r="BN47" s="28"/>
      <c r="BO47" s="26">
        <f t="shared" si="38"/>
        <v>-2.5247890264407402E-3</v>
      </c>
      <c r="BP47" s="27">
        <f t="shared" si="91"/>
        <v>-504.95780528814805</v>
      </c>
      <c r="BQ47" s="28">
        <f t="shared" si="73"/>
        <v>-228.43806351742742</v>
      </c>
      <c r="BR47" s="28"/>
      <c r="BS47" s="26">
        <f t="shared" si="41"/>
        <v>-2.5242988806373091E-3</v>
      </c>
      <c r="BT47" s="27">
        <f t="shared" si="92"/>
        <v>-504.85977612746183</v>
      </c>
      <c r="BU47" s="28">
        <f t="shared" si="74"/>
        <v>-228.39371606621293</v>
      </c>
      <c r="BV47" s="28"/>
      <c r="BW47" s="26">
        <f t="shared" si="44"/>
        <v>-2.5240408729698882E-3</v>
      </c>
      <c r="BX47" s="27">
        <f t="shared" si="93"/>
        <v>-504.80817459397764</v>
      </c>
      <c r="BY47" s="28">
        <f t="shared" si="75"/>
        <v>-228.37037202783938</v>
      </c>
      <c r="BZ47" s="28"/>
      <c r="CA47" s="26">
        <f t="shared" si="47"/>
        <v>-2.5239050261249207E-3</v>
      </c>
      <c r="CB47" s="27">
        <f t="shared" si="94"/>
        <v>-504.78100522498414</v>
      </c>
      <c r="CC47" s="28">
        <f t="shared" si="76"/>
        <v>-228.35808086613267</v>
      </c>
      <c r="CD47" s="28"/>
      <c r="CE47" s="26">
        <f t="shared" si="50"/>
        <v>-2.5238334902011098E-3</v>
      </c>
      <c r="CF47" s="27">
        <f t="shared" si="95"/>
        <v>-504.76669804022197</v>
      </c>
      <c r="CG47" s="28">
        <f t="shared" si="77"/>
        <v>-228.35160843309524</v>
      </c>
      <c r="CH47" s="28"/>
      <c r="CI47" s="29">
        <f t="shared" si="96"/>
        <v>223.02340423632296</v>
      </c>
    </row>
    <row r="48" spans="5:88" x14ac:dyDescent="0.25">
      <c r="E48">
        <f t="shared" si="56"/>
        <v>6.9999999999999958E-3</v>
      </c>
      <c r="F48">
        <f t="shared" si="57"/>
        <v>6.3358982052923256</v>
      </c>
      <c r="G48">
        <f t="shared" si="54"/>
        <v>6.9999999999999958E-3</v>
      </c>
      <c r="H48">
        <f t="shared" si="55"/>
        <v>559.90202774656473</v>
      </c>
      <c r="M48">
        <f t="shared" si="78"/>
        <v>12</v>
      </c>
      <c r="N48">
        <f t="shared" si="58"/>
        <v>70</v>
      </c>
      <c r="O48">
        <f t="shared" si="59"/>
        <v>2218.666666666667</v>
      </c>
      <c r="P48" s="50">
        <f t="shared" si="60"/>
        <v>452.3904</v>
      </c>
      <c r="S48" s="26">
        <f t="shared" si="2"/>
        <v>-6.9533333333333331E-3</v>
      </c>
      <c r="T48" s="27">
        <f t="shared" si="79"/>
        <v>-559.79583508085602</v>
      </c>
      <c r="U48" s="28">
        <f t="shared" si="61"/>
        <v>-253.2462617505625</v>
      </c>
      <c r="W48" s="26">
        <f t="shared" si="5"/>
        <v>-3.9820062277048547E-3</v>
      </c>
      <c r="X48" s="27">
        <f t="shared" si="80"/>
        <v>-552.91849843209832</v>
      </c>
      <c r="Y48" s="28">
        <f t="shared" si="62"/>
        <v>-250.13502067309634</v>
      </c>
      <c r="AA48" s="26">
        <f t="shared" si="8"/>
        <v>-3.0511569503013842E-3</v>
      </c>
      <c r="AB48" s="27">
        <f t="shared" si="81"/>
        <v>-550.71703395837665</v>
      </c>
      <c r="AC48" s="28">
        <f t="shared" si="63"/>
        <v>-249.1390992792436</v>
      </c>
      <c r="AE48" s="26">
        <f t="shared" si="11"/>
        <v>-2.6509747402889234E-3</v>
      </c>
      <c r="AF48" s="27">
        <f t="shared" si="82"/>
        <v>-530.1949480577847</v>
      </c>
      <c r="AG48" s="28">
        <f t="shared" si="64"/>
        <v>-239.85510462984044</v>
      </c>
      <c r="AI48" s="26">
        <f t="shared" si="14"/>
        <v>-2.4685858180162877E-3</v>
      </c>
      <c r="AJ48" s="27">
        <f t="shared" si="83"/>
        <v>-493.71716360325752</v>
      </c>
      <c r="AK48" s="28">
        <f t="shared" si="65"/>
        <v>-223.3529051293431</v>
      </c>
      <c r="AM48" s="26">
        <f t="shared" si="17"/>
        <v>-2.370839754545437E-3</v>
      </c>
      <c r="AN48" s="27">
        <f t="shared" si="84"/>
        <v>-474.16795090908738</v>
      </c>
      <c r="AO48" s="28">
        <f t="shared" si="66"/>
        <v>-214.50902897894241</v>
      </c>
      <c r="AQ48" s="26">
        <f t="shared" si="20"/>
        <v>-2.3247486274033391E-3</v>
      </c>
      <c r="AR48" s="27">
        <f t="shared" si="85"/>
        <v>-464.94972548066784</v>
      </c>
      <c r="AS48" s="28">
        <f t="shared" si="67"/>
        <v>-210.33879229008951</v>
      </c>
      <c r="AU48" s="26">
        <f t="shared" si="23"/>
        <v>-2.301712969959058E-3</v>
      </c>
      <c r="AV48" s="27">
        <f t="shared" si="86"/>
        <v>-460.34259399181161</v>
      </c>
      <c r="AW48" s="28">
        <f t="shared" si="68"/>
        <v>-208.25457023299325</v>
      </c>
      <c r="AY48" s="26">
        <f t="shared" si="26"/>
        <v>-2.2898952203432217E-3</v>
      </c>
      <c r="AZ48" s="27">
        <f t="shared" si="87"/>
        <v>-457.97904406864433</v>
      </c>
      <c r="BA48" s="28">
        <f t="shared" si="69"/>
        <v>-207.18532293783164</v>
      </c>
      <c r="BB48" s="28"/>
      <c r="BC48" s="26">
        <f t="shared" si="29"/>
        <v>-2.2837545752386369E-3</v>
      </c>
      <c r="BD48" s="27">
        <f t="shared" si="88"/>
        <v>-456.7509150477274</v>
      </c>
      <c r="BE48" s="28">
        <f t="shared" si="70"/>
        <v>-206.62972915880744</v>
      </c>
      <c r="BF48" s="28"/>
      <c r="BG48" s="26">
        <f t="shared" si="32"/>
        <v>-2.28054309202549E-3</v>
      </c>
      <c r="BH48" s="27">
        <f t="shared" si="89"/>
        <v>-456.10861840509801</v>
      </c>
      <c r="BI48" s="28">
        <f t="shared" si="71"/>
        <v>-206.33916032372966</v>
      </c>
      <c r="BJ48" s="28"/>
      <c r="BK48" s="26">
        <f t="shared" si="35"/>
        <v>-2.2788578970268153E-3</v>
      </c>
      <c r="BL48" s="27">
        <f t="shared" si="90"/>
        <v>-455.77157940536307</v>
      </c>
      <c r="BM48" s="28">
        <f t="shared" si="72"/>
        <v>-206.18668711582396</v>
      </c>
      <c r="BN48" s="28"/>
      <c r="BO48" s="26">
        <f t="shared" si="38"/>
        <v>-2.2779720633649414E-3</v>
      </c>
      <c r="BP48" s="27">
        <f t="shared" si="91"/>
        <v>-455.59441267298826</v>
      </c>
      <c r="BQ48" s="28">
        <f t="shared" si="73"/>
        <v>-206.10653858689821</v>
      </c>
      <c r="BR48" s="28"/>
      <c r="BS48" s="26">
        <f t="shared" si="41"/>
        <v>-2.2775059934576391E-3</v>
      </c>
      <c r="BT48" s="27">
        <f t="shared" si="92"/>
        <v>-455.5011986915278</v>
      </c>
      <c r="BU48" s="28">
        <f t="shared" si="74"/>
        <v>-206.06436947653975</v>
      </c>
      <c r="BV48" s="28"/>
      <c r="BW48" s="26">
        <f t="shared" si="44"/>
        <v>-2.2772606590922388E-3</v>
      </c>
      <c r="BX48" s="27">
        <f t="shared" si="93"/>
        <v>-455.45213181844775</v>
      </c>
      <c r="BY48" s="28">
        <f t="shared" si="75"/>
        <v>-206.04217209420031</v>
      </c>
      <c r="BZ48" s="28"/>
      <c r="CA48" s="26">
        <f t="shared" si="47"/>
        <v>-2.277131485026077E-3</v>
      </c>
      <c r="CB48" s="27">
        <f t="shared" si="94"/>
        <v>-455.42629700521542</v>
      </c>
      <c r="CC48" s="28">
        <f t="shared" si="76"/>
        <v>-206.03048467270821</v>
      </c>
      <c r="CD48" s="28"/>
      <c r="CE48" s="26">
        <f t="shared" si="50"/>
        <v>-2.2770634629372495E-3</v>
      </c>
      <c r="CF48" s="27">
        <f t="shared" si="95"/>
        <v>-455.4126925874499</v>
      </c>
      <c r="CG48" s="28">
        <f t="shared" si="77"/>
        <v>-206.02433016471349</v>
      </c>
      <c r="CH48" s="28"/>
      <c r="CI48" s="29">
        <f t="shared" si="96"/>
        <v>160.97367663536272</v>
      </c>
    </row>
    <row r="49" spans="5:87" x14ac:dyDescent="0.25">
      <c r="E49">
        <f t="shared" si="56"/>
        <v>7.1999999999999955E-3</v>
      </c>
      <c r="F49">
        <f t="shared" si="57"/>
        <v>5.9953250228751696</v>
      </c>
      <c r="G49">
        <f t="shared" si="54"/>
        <v>7.1999999999999955E-3</v>
      </c>
      <c r="H49">
        <f t="shared" si="55"/>
        <v>560.35650149455421</v>
      </c>
      <c r="M49">
        <f t="shared" si="78"/>
        <v>13</v>
      </c>
      <c r="N49">
        <f t="shared" si="58"/>
        <v>70</v>
      </c>
      <c r="O49">
        <f t="shared" si="59"/>
        <v>2414</v>
      </c>
      <c r="P49" s="50">
        <f t="shared" si="60"/>
        <v>452.3904</v>
      </c>
      <c r="S49" s="26">
        <f t="shared" si="2"/>
        <v>-6.4650000000000003E-3</v>
      </c>
      <c r="T49" s="27">
        <f t="shared" si="79"/>
        <v>-558.6812276936862</v>
      </c>
      <c r="U49" s="28">
        <f t="shared" si="61"/>
        <v>-252.74202406883779</v>
      </c>
      <c r="W49" s="26">
        <f t="shared" si="5"/>
        <v>-3.647163522359735E-3</v>
      </c>
      <c r="X49" s="27">
        <f t="shared" si="80"/>
        <v>-552.12917289665575</v>
      </c>
      <c r="Y49" s="28">
        <f t="shared" si="62"/>
        <v>-249.77793737838726</v>
      </c>
      <c r="AA49" s="26">
        <f t="shared" si="8"/>
        <v>-2.7643993715922334E-3</v>
      </c>
      <c r="AB49" s="27">
        <f t="shared" si="81"/>
        <v>-550.03433728469736</v>
      </c>
      <c r="AC49" s="28">
        <f t="shared" si="63"/>
        <v>-248.83025385795915</v>
      </c>
      <c r="AE49" s="26">
        <f t="shared" si="11"/>
        <v>-2.3848894795511495E-3</v>
      </c>
      <c r="AF49" s="27">
        <f t="shared" si="82"/>
        <v>-476.9778959102299</v>
      </c>
      <c r="AG49" s="28">
        <f t="shared" si="64"/>
        <v>-215.78022112198727</v>
      </c>
      <c r="AI49" s="26">
        <f t="shared" si="14"/>
        <v>-2.2119222699417511E-3</v>
      </c>
      <c r="AJ49" s="27">
        <f t="shared" si="83"/>
        <v>-442.38445398835023</v>
      </c>
      <c r="AK49" s="28">
        <f t="shared" si="65"/>
        <v>-200.13048009357135</v>
      </c>
      <c r="AM49" s="26">
        <f t="shared" si="17"/>
        <v>-2.119225500652311E-3</v>
      </c>
      <c r="AN49" s="27">
        <f t="shared" si="84"/>
        <v>-423.84510013046219</v>
      </c>
      <c r="AO49" s="28">
        <f t="shared" si="66"/>
        <v>-191.74345438605985</v>
      </c>
      <c r="AQ49" s="26">
        <f t="shared" si="20"/>
        <v>-2.0755153150216086E-3</v>
      </c>
      <c r="AR49" s="27">
        <f t="shared" si="85"/>
        <v>-415.10306300432171</v>
      </c>
      <c r="AS49" s="28">
        <f t="shared" si="67"/>
        <v>-187.78864071375031</v>
      </c>
      <c r="AU49" s="26">
        <f t="shared" si="23"/>
        <v>-2.0536696166096216E-3</v>
      </c>
      <c r="AV49" s="27">
        <f t="shared" si="86"/>
        <v>-410.73392332192429</v>
      </c>
      <c r="AW49" s="28">
        <f t="shared" si="68"/>
        <v>-185.81208386517469</v>
      </c>
      <c r="AY49" s="26">
        <f t="shared" si="26"/>
        <v>-2.0424623396026434E-3</v>
      </c>
      <c r="AZ49" s="27">
        <f t="shared" si="87"/>
        <v>-408.49246792052867</v>
      </c>
      <c r="BA49" s="28">
        <f t="shared" si="69"/>
        <v>-184.79807095955513</v>
      </c>
      <c r="BB49" s="28"/>
      <c r="BC49" s="26">
        <f t="shared" si="29"/>
        <v>-2.0366389034218316E-3</v>
      </c>
      <c r="BD49" s="27">
        <f t="shared" si="88"/>
        <v>-407.3277806843663</v>
      </c>
      <c r="BE49" s="28">
        <f t="shared" si="70"/>
        <v>-184.27117763491276</v>
      </c>
      <c r="BF49" s="28"/>
      <c r="BG49" s="26">
        <f t="shared" si="32"/>
        <v>-2.033593316644061E-3</v>
      </c>
      <c r="BH49" s="27">
        <f t="shared" si="89"/>
        <v>-406.71866332881223</v>
      </c>
      <c r="BI49" s="28">
        <f t="shared" si="71"/>
        <v>-183.99561879078669</v>
      </c>
      <c r="BJ49" s="28"/>
      <c r="BK49" s="26">
        <f t="shared" si="35"/>
        <v>-2.0319951742079059E-3</v>
      </c>
      <c r="BL49" s="27">
        <f t="shared" si="90"/>
        <v>-406.39903484158117</v>
      </c>
      <c r="BM49" s="28">
        <f t="shared" si="72"/>
        <v>-183.85102193159682</v>
      </c>
      <c r="BN49" s="28"/>
      <c r="BO49" s="26">
        <f t="shared" si="38"/>
        <v>-2.0311551002891435E-3</v>
      </c>
      <c r="BP49" s="27">
        <f t="shared" si="91"/>
        <v>-406.23102005782869</v>
      </c>
      <c r="BQ49" s="28">
        <f t="shared" si="73"/>
        <v>-183.77501365636914</v>
      </c>
      <c r="BR49" s="28"/>
      <c r="BS49" s="26">
        <f t="shared" si="41"/>
        <v>-2.0307131062779695E-3</v>
      </c>
      <c r="BT49" s="27">
        <f t="shared" si="92"/>
        <v>-406.14262125559389</v>
      </c>
      <c r="BU49" s="28">
        <f t="shared" si="74"/>
        <v>-183.73502288686663</v>
      </c>
      <c r="BV49" s="28"/>
      <c r="BW49" s="26">
        <f t="shared" si="44"/>
        <v>-2.0304804452145903E-3</v>
      </c>
      <c r="BX49" s="27">
        <f t="shared" si="93"/>
        <v>-406.09608904291804</v>
      </c>
      <c r="BY49" s="28">
        <f t="shared" si="75"/>
        <v>-183.7139721605613</v>
      </c>
      <c r="BZ49" s="28"/>
      <c r="CA49" s="26">
        <f t="shared" si="47"/>
        <v>-2.0303579439272337E-3</v>
      </c>
      <c r="CB49" s="27">
        <f t="shared" si="94"/>
        <v>-406.07158878544675</v>
      </c>
      <c r="CC49" s="28">
        <f t="shared" si="76"/>
        <v>-183.70288847928379</v>
      </c>
      <c r="CD49" s="28"/>
      <c r="CE49" s="26">
        <f t="shared" si="50"/>
        <v>-2.03029343567339E-3</v>
      </c>
      <c r="CF49" s="27">
        <f t="shared" si="95"/>
        <v>-406.058687134678</v>
      </c>
      <c r="CG49" s="28">
        <f t="shared" si="77"/>
        <v>-183.69705189633183</v>
      </c>
      <c r="CH49" s="28"/>
      <c r="CI49" s="29">
        <f t="shared" si="96"/>
        <v>107.64647241125046</v>
      </c>
    </row>
    <row r="50" spans="5:87" x14ac:dyDescent="0.25">
      <c r="E50">
        <f t="shared" si="56"/>
        <v>7.3999999999999951E-3</v>
      </c>
      <c r="F50">
        <f t="shared" si="57"/>
        <v>5.680570763764222</v>
      </c>
      <c r="G50">
        <f t="shared" si="54"/>
        <v>7.3999999999999951E-3</v>
      </c>
      <c r="H50">
        <f t="shared" si="55"/>
        <v>560.8099411725824</v>
      </c>
      <c r="M50">
        <f t="shared" si="78"/>
        <v>14</v>
      </c>
      <c r="N50">
        <f t="shared" si="58"/>
        <v>70</v>
      </c>
      <c r="O50">
        <f t="shared" si="59"/>
        <v>2609.3333333333335</v>
      </c>
      <c r="P50" s="50">
        <f t="shared" si="60"/>
        <v>452.3904</v>
      </c>
      <c r="S50" s="26">
        <f t="shared" si="2"/>
        <v>-5.9766666666666666E-3</v>
      </c>
      <c r="T50" s="27">
        <f t="shared" si="79"/>
        <v>-557.56045545428651</v>
      </c>
      <c r="U50" s="28">
        <f t="shared" si="61"/>
        <v>-252.23499746714688</v>
      </c>
      <c r="W50" s="26">
        <f t="shared" si="5"/>
        <v>-3.3123208170146145E-3</v>
      </c>
      <c r="X50" s="27">
        <f t="shared" si="80"/>
        <v>-551.3369488724876</v>
      </c>
      <c r="Y50" s="28">
        <f t="shared" si="62"/>
        <v>-249.41954283520423</v>
      </c>
      <c r="AA50" s="26">
        <f t="shared" si="8"/>
        <v>-2.4776417928830817E-3</v>
      </c>
      <c r="AB50" s="27">
        <f t="shared" si="81"/>
        <v>-495.52835857661637</v>
      </c>
      <c r="AC50" s="28">
        <f t="shared" si="63"/>
        <v>-224.17227234781893</v>
      </c>
      <c r="AE50" s="26">
        <f t="shared" si="11"/>
        <v>-2.1188042188133756E-3</v>
      </c>
      <c r="AF50" s="27">
        <f t="shared" si="82"/>
        <v>-423.76084376267511</v>
      </c>
      <c r="AG50" s="28">
        <f t="shared" si="64"/>
        <v>-191.70533761413409</v>
      </c>
      <c r="AI50" s="26">
        <f t="shared" si="14"/>
        <v>-1.9552587218672141E-3</v>
      </c>
      <c r="AJ50" s="27">
        <f t="shared" si="83"/>
        <v>-391.05174437344283</v>
      </c>
      <c r="AK50" s="28">
        <f t="shared" si="65"/>
        <v>-176.90805505779957</v>
      </c>
      <c r="AM50" s="26">
        <f t="shared" si="17"/>
        <v>-1.8676112467591844E-3</v>
      </c>
      <c r="AN50" s="27">
        <f t="shared" si="84"/>
        <v>-373.52224935183688</v>
      </c>
      <c r="AO50" s="28">
        <f t="shared" si="66"/>
        <v>-168.97787979317721</v>
      </c>
      <c r="AQ50" s="26">
        <f t="shared" si="20"/>
        <v>-1.8262820026398773E-3</v>
      </c>
      <c r="AR50" s="27">
        <f t="shared" si="85"/>
        <v>-365.25640052797547</v>
      </c>
      <c r="AS50" s="28">
        <f t="shared" si="67"/>
        <v>-165.23848913741102</v>
      </c>
      <c r="AU50" s="26">
        <f t="shared" si="23"/>
        <v>-1.805626263260185E-3</v>
      </c>
      <c r="AV50" s="27">
        <f t="shared" si="86"/>
        <v>-361.12525265203698</v>
      </c>
      <c r="AW50" s="28">
        <f t="shared" si="68"/>
        <v>-163.36959749735607</v>
      </c>
      <c r="AY50" s="26">
        <f t="shared" si="26"/>
        <v>-1.7950294588620641E-3</v>
      </c>
      <c r="AZ50" s="27">
        <f t="shared" si="87"/>
        <v>-359.00589177241284</v>
      </c>
      <c r="BA50" s="28">
        <f t="shared" si="69"/>
        <v>-162.41081898127854</v>
      </c>
      <c r="BB50" s="28"/>
      <c r="BC50" s="26">
        <f t="shared" si="29"/>
        <v>-1.7895232316050261E-3</v>
      </c>
      <c r="BD50" s="27">
        <f t="shared" si="88"/>
        <v>-357.9046463210052</v>
      </c>
      <c r="BE50" s="28">
        <f t="shared" si="70"/>
        <v>-161.91262611101806</v>
      </c>
      <c r="BF50" s="28"/>
      <c r="BG50" s="26">
        <f t="shared" si="32"/>
        <v>-1.7866435412626312E-3</v>
      </c>
      <c r="BH50" s="27">
        <f t="shared" si="89"/>
        <v>-357.32870825252621</v>
      </c>
      <c r="BI50" s="28">
        <f t="shared" si="71"/>
        <v>-161.65207725784364</v>
      </c>
      <c r="BJ50" s="28"/>
      <c r="BK50" s="26">
        <f t="shared" si="35"/>
        <v>-1.7851324513889957E-3</v>
      </c>
      <c r="BL50" s="27">
        <f t="shared" si="90"/>
        <v>-357.02649027779916</v>
      </c>
      <c r="BM50" s="28">
        <f t="shared" si="72"/>
        <v>-161.51535674736965</v>
      </c>
      <c r="BN50" s="28"/>
      <c r="BO50" s="26">
        <f t="shared" si="38"/>
        <v>-1.7843381372133452E-3</v>
      </c>
      <c r="BP50" s="27">
        <f t="shared" si="91"/>
        <v>-356.86762744266906</v>
      </c>
      <c r="BQ50" s="28">
        <f t="shared" si="73"/>
        <v>-161.44348872584004</v>
      </c>
      <c r="BR50" s="28"/>
      <c r="BS50" s="26">
        <f t="shared" si="41"/>
        <v>-1.7839202190982992E-3</v>
      </c>
      <c r="BT50" s="27">
        <f t="shared" si="92"/>
        <v>-356.78404381965987</v>
      </c>
      <c r="BU50" s="28">
        <f t="shared" si="74"/>
        <v>-161.40567629719345</v>
      </c>
      <c r="BV50" s="28"/>
      <c r="BW50" s="26">
        <f t="shared" si="44"/>
        <v>-1.7837002313369407E-3</v>
      </c>
      <c r="BX50" s="27">
        <f t="shared" si="93"/>
        <v>-356.74004626738815</v>
      </c>
      <c r="BY50" s="28">
        <f t="shared" si="75"/>
        <v>-161.38577222692226</v>
      </c>
      <c r="BZ50" s="28"/>
      <c r="CA50" s="26">
        <f t="shared" si="47"/>
        <v>-1.78358440282839E-3</v>
      </c>
      <c r="CB50" s="27">
        <f t="shared" si="94"/>
        <v>-356.71688056567797</v>
      </c>
      <c r="CC50" s="28">
        <f t="shared" si="76"/>
        <v>-161.3752922858593</v>
      </c>
      <c r="CD50" s="28"/>
      <c r="CE50" s="26">
        <f t="shared" si="50"/>
        <v>-1.7835234084095297E-3</v>
      </c>
      <c r="CF50" s="27">
        <f t="shared" si="95"/>
        <v>-356.70468168190592</v>
      </c>
      <c r="CG50" s="28">
        <f t="shared" si="77"/>
        <v>-161.36977362795008</v>
      </c>
      <c r="CH50" s="28"/>
      <c r="CI50" s="29">
        <f t="shared" si="96"/>
        <v>63.041791563985804</v>
      </c>
    </row>
    <row r="51" spans="5:87" x14ac:dyDescent="0.25">
      <c r="E51">
        <f t="shared" si="56"/>
        <v>7.5999999999999948E-3</v>
      </c>
      <c r="F51">
        <f t="shared" si="57"/>
        <v>5.3891889034743992</v>
      </c>
      <c r="G51">
        <f t="shared" si="54"/>
        <v>7.5999999999999948E-3</v>
      </c>
      <c r="H51">
        <f t="shared" si="55"/>
        <v>561.2623467806493</v>
      </c>
      <c r="M51">
        <f t="shared" si="78"/>
        <v>15</v>
      </c>
      <c r="N51">
        <f t="shared" si="58"/>
        <v>70</v>
      </c>
      <c r="O51">
        <f t="shared" si="59"/>
        <v>2804.666666666667</v>
      </c>
      <c r="P51" s="50">
        <f t="shared" si="60"/>
        <v>452.3904</v>
      </c>
      <c r="S51" s="26">
        <f t="shared" si="2"/>
        <v>-5.4883333333333329E-3</v>
      </c>
      <c r="T51" s="27">
        <f t="shared" si="79"/>
        <v>-556.43351836265731</v>
      </c>
      <c r="U51" s="28">
        <f t="shared" si="61"/>
        <v>-251.72518194548991</v>
      </c>
      <c r="W51" s="26">
        <f t="shared" si="5"/>
        <v>-2.9774781116694939E-3</v>
      </c>
      <c r="X51" s="27">
        <f t="shared" si="80"/>
        <v>-550.54182635959376</v>
      </c>
      <c r="Y51" s="28">
        <f t="shared" si="62"/>
        <v>-249.05983704354716</v>
      </c>
      <c r="AA51" s="26">
        <f t="shared" si="8"/>
        <v>-2.1908842141739305E-3</v>
      </c>
      <c r="AB51" s="27">
        <f t="shared" si="81"/>
        <v>-438.1768428347861</v>
      </c>
      <c r="AC51" s="28">
        <f t="shared" si="63"/>
        <v>-198.22699720076602</v>
      </c>
      <c r="AE51" s="26">
        <f t="shared" si="11"/>
        <v>-1.852718958075601E-3</v>
      </c>
      <c r="AF51" s="27">
        <f t="shared" si="82"/>
        <v>-370.5437916151202</v>
      </c>
      <c r="AG51" s="28">
        <f t="shared" si="64"/>
        <v>-167.63045410628087</v>
      </c>
      <c r="AI51" s="26">
        <f t="shared" si="14"/>
        <v>-1.6985951737926773E-3</v>
      </c>
      <c r="AJ51" s="27">
        <f t="shared" si="83"/>
        <v>-339.71903475853549</v>
      </c>
      <c r="AK51" s="28">
        <f t="shared" si="65"/>
        <v>-153.68563002202777</v>
      </c>
      <c r="AM51" s="26">
        <f t="shared" si="17"/>
        <v>-1.6159969928660578E-3</v>
      </c>
      <c r="AN51" s="27">
        <f t="shared" si="84"/>
        <v>-323.19939857321157</v>
      </c>
      <c r="AO51" s="28">
        <f t="shared" si="66"/>
        <v>-146.21230520029462</v>
      </c>
      <c r="AQ51" s="26">
        <f t="shared" si="20"/>
        <v>-1.5770486902581459E-3</v>
      </c>
      <c r="AR51" s="27">
        <f t="shared" si="85"/>
        <v>-315.40973805162918</v>
      </c>
      <c r="AS51" s="28">
        <f t="shared" si="67"/>
        <v>-142.68833756107173</v>
      </c>
      <c r="AU51" s="26">
        <f t="shared" si="23"/>
        <v>-1.5575829099107482E-3</v>
      </c>
      <c r="AV51" s="27">
        <f t="shared" si="86"/>
        <v>-311.51658198214966</v>
      </c>
      <c r="AW51" s="28">
        <f t="shared" si="68"/>
        <v>-140.92711112953748</v>
      </c>
      <c r="AY51" s="26">
        <f t="shared" si="26"/>
        <v>-1.5475965781214848E-3</v>
      </c>
      <c r="AZ51" s="27">
        <f t="shared" si="87"/>
        <v>-309.51931562429695</v>
      </c>
      <c r="BA51" s="28">
        <f t="shared" si="69"/>
        <v>-140.02356700300194</v>
      </c>
      <c r="BB51" s="28"/>
      <c r="BC51" s="26">
        <f t="shared" si="29"/>
        <v>-1.5424075597882205E-3</v>
      </c>
      <c r="BD51" s="27">
        <f t="shared" si="88"/>
        <v>-308.4815119576441</v>
      </c>
      <c r="BE51" s="28">
        <f t="shared" si="70"/>
        <v>-139.55407458712341</v>
      </c>
      <c r="BF51" s="28"/>
      <c r="BG51" s="26">
        <f t="shared" si="32"/>
        <v>-1.5396937658812013E-3</v>
      </c>
      <c r="BH51" s="27">
        <f t="shared" si="89"/>
        <v>-307.93875317624025</v>
      </c>
      <c r="BI51" s="28">
        <f t="shared" si="71"/>
        <v>-139.30853572490059</v>
      </c>
      <c r="BJ51" s="28"/>
      <c r="BK51" s="26">
        <f t="shared" si="35"/>
        <v>-1.5382697285700854E-3</v>
      </c>
      <c r="BL51" s="27">
        <f t="shared" si="90"/>
        <v>-307.65394571401708</v>
      </c>
      <c r="BM51" s="28">
        <f t="shared" si="72"/>
        <v>-139.17969156314246</v>
      </c>
      <c r="BN51" s="28"/>
      <c r="BO51" s="26">
        <f t="shared" si="38"/>
        <v>-1.5375211741375466E-3</v>
      </c>
      <c r="BP51" s="27">
        <f t="shared" si="91"/>
        <v>-307.50423482750932</v>
      </c>
      <c r="BQ51" s="28">
        <f t="shared" si="73"/>
        <v>-139.11196379531088</v>
      </c>
      <c r="BR51" s="28"/>
      <c r="BS51" s="26">
        <f t="shared" si="41"/>
        <v>-1.537127331918629E-3</v>
      </c>
      <c r="BT51" s="27">
        <f t="shared" si="92"/>
        <v>-307.42546638372579</v>
      </c>
      <c r="BU51" s="28">
        <f t="shared" si="74"/>
        <v>-139.07632970752027</v>
      </c>
      <c r="BV51" s="28"/>
      <c r="BW51" s="26">
        <f t="shared" si="44"/>
        <v>-1.5369200174592914E-3</v>
      </c>
      <c r="BX51" s="27">
        <f t="shared" si="93"/>
        <v>-307.38400349185827</v>
      </c>
      <c r="BY51" s="28">
        <f t="shared" si="75"/>
        <v>-139.05757229328316</v>
      </c>
      <c r="BZ51" s="28"/>
      <c r="CA51" s="26">
        <f t="shared" si="47"/>
        <v>-1.5368108617295462E-3</v>
      </c>
      <c r="CB51" s="27">
        <f t="shared" si="94"/>
        <v>-307.36217234590924</v>
      </c>
      <c r="CC51" s="28">
        <f t="shared" si="76"/>
        <v>-139.04769609243482</v>
      </c>
      <c r="CD51" s="28"/>
      <c r="CE51" s="26">
        <f t="shared" si="50"/>
        <v>-1.5367533811456694E-3</v>
      </c>
      <c r="CF51" s="27">
        <f t="shared" si="95"/>
        <v>-307.35067622913385</v>
      </c>
      <c r="CG51" s="28">
        <f t="shared" si="77"/>
        <v>-139.04249535956836</v>
      </c>
      <c r="CH51" s="28"/>
      <c r="CI51" s="29">
        <f t="shared" si="96"/>
        <v>27.159634093568979</v>
      </c>
    </row>
    <row r="52" spans="5:87" x14ac:dyDescent="0.25">
      <c r="E52">
        <f t="shared" si="56"/>
        <v>7.7999999999999944E-3</v>
      </c>
      <c r="F52">
        <f t="shared" si="57"/>
        <v>5.1190021627960203</v>
      </c>
      <c r="G52">
        <f t="shared" si="54"/>
        <v>7.7999999999999944E-3</v>
      </c>
      <c r="H52">
        <f t="shared" si="55"/>
        <v>561.71371831875501</v>
      </c>
      <c r="M52">
        <f t="shared" si="78"/>
        <v>16</v>
      </c>
      <c r="N52">
        <f t="shared" si="58"/>
        <v>70</v>
      </c>
      <c r="O52">
        <f t="shared" si="59"/>
        <v>3000</v>
      </c>
      <c r="P52" s="50">
        <f t="shared" si="60"/>
        <v>452.3904</v>
      </c>
      <c r="S52" s="26">
        <f t="shared" si="2"/>
        <v>-5.0000000000000001E-3</v>
      </c>
      <c r="T52" s="27">
        <f t="shared" si="79"/>
        <v>-555.30041641879836</v>
      </c>
      <c r="U52" s="28">
        <f t="shared" si="61"/>
        <v>-251.21257750386675</v>
      </c>
      <c r="W52" s="26">
        <f t="shared" si="5"/>
        <v>-2.6426354063243738E-3</v>
      </c>
      <c r="X52" s="27">
        <f t="shared" si="80"/>
        <v>-528.52708126487482</v>
      </c>
      <c r="Y52" s="28">
        <f t="shared" si="62"/>
        <v>-239.10057770424925</v>
      </c>
      <c r="AA52" s="26">
        <f t="shared" si="8"/>
        <v>-1.9041266354647797E-3</v>
      </c>
      <c r="AB52" s="27">
        <f t="shared" si="81"/>
        <v>-380.82532709295594</v>
      </c>
      <c r="AC52" s="28">
        <f t="shared" si="63"/>
        <v>-172.28172205371317</v>
      </c>
      <c r="AE52" s="26">
        <f t="shared" si="11"/>
        <v>-1.5866336973378273E-3</v>
      </c>
      <c r="AF52" s="27">
        <f t="shared" si="82"/>
        <v>-317.32673946756546</v>
      </c>
      <c r="AG52" s="28">
        <f t="shared" si="64"/>
        <v>-143.55557059842772</v>
      </c>
      <c r="AI52" s="26">
        <f t="shared" si="14"/>
        <v>-1.441931625718141E-3</v>
      </c>
      <c r="AJ52" s="27">
        <f t="shared" si="83"/>
        <v>-288.3863251436282</v>
      </c>
      <c r="AK52" s="28">
        <f t="shared" si="65"/>
        <v>-130.46320498625602</v>
      </c>
      <c r="AM52" s="26">
        <f t="shared" si="17"/>
        <v>-1.3643827389729318E-3</v>
      </c>
      <c r="AN52" s="27">
        <f t="shared" si="84"/>
        <v>-272.87654779458637</v>
      </c>
      <c r="AO52" s="28">
        <f t="shared" si="66"/>
        <v>-123.44673060741205</v>
      </c>
      <c r="AQ52" s="26">
        <f t="shared" si="20"/>
        <v>-1.3278153778764153E-3</v>
      </c>
      <c r="AR52" s="27">
        <f t="shared" si="85"/>
        <v>-265.56307557528305</v>
      </c>
      <c r="AS52" s="28">
        <f t="shared" si="67"/>
        <v>-120.13818598473253</v>
      </c>
      <c r="AU52" s="26">
        <f t="shared" si="23"/>
        <v>-1.309539556561312E-3</v>
      </c>
      <c r="AV52" s="27">
        <f t="shared" si="86"/>
        <v>-261.9079113122624</v>
      </c>
      <c r="AW52" s="28">
        <f t="shared" si="68"/>
        <v>-118.48462476171891</v>
      </c>
      <c r="AY52" s="26">
        <f t="shared" si="26"/>
        <v>-1.3001636973809063E-3</v>
      </c>
      <c r="AZ52" s="27">
        <f t="shared" si="87"/>
        <v>-260.03273947618123</v>
      </c>
      <c r="BA52" s="28">
        <f t="shared" si="69"/>
        <v>-117.63631502472542</v>
      </c>
      <c r="BB52" s="28"/>
      <c r="BC52" s="26">
        <f t="shared" si="29"/>
        <v>-1.2952918879714152E-3</v>
      </c>
      <c r="BD52" s="27">
        <f t="shared" si="88"/>
        <v>-259.05837759428306</v>
      </c>
      <c r="BE52" s="28">
        <f t="shared" si="70"/>
        <v>-117.19552306322876</v>
      </c>
      <c r="BF52" s="28"/>
      <c r="BG52" s="26">
        <f t="shared" si="32"/>
        <v>-1.2927439904997721E-3</v>
      </c>
      <c r="BH52" s="27">
        <f t="shared" si="89"/>
        <v>-258.54879809995441</v>
      </c>
      <c r="BI52" s="28">
        <f t="shared" si="71"/>
        <v>-116.96499419195762</v>
      </c>
      <c r="BJ52" s="28"/>
      <c r="BK52" s="26">
        <f t="shared" si="35"/>
        <v>-1.2914070057511761E-3</v>
      </c>
      <c r="BL52" s="27">
        <f t="shared" si="90"/>
        <v>-258.28140115023524</v>
      </c>
      <c r="BM52" s="28">
        <f t="shared" si="72"/>
        <v>-116.84402637891539</v>
      </c>
      <c r="BN52" s="28"/>
      <c r="BO52" s="26">
        <f t="shared" si="38"/>
        <v>-1.2907042110617487E-3</v>
      </c>
      <c r="BP52" s="27">
        <f t="shared" si="91"/>
        <v>-258.14084221234975</v>
      </c>
      <c r="BQ52" s="28">
        <f t="shared" si="73"/>
        <v>-116.78043886478179</v>
      </c>
      <c r="BR52" s="28"/>
      <c r="BS52" s="26">
        <f t="shared" si="41"/>
        <v>-1.2903344447389594E-3</v>
      </c>
      <c r="BT52" s="27">
        <f t="shared" si="92"/>
        <v>-258.06688894779188</v>
      </c>
      <c r="BU52" s="28">
        <f t="shared" si="74"/>
        <v>-116.74698311784715</v>
      </c>
      <c r="BV52" s="28"/>
      <c r="BW52" s="26">
        <f t="shared" si="44"/>
        <v>-1.2901398035816427E-3</v>
      </c>
      <c r="BX52" s="27">
        <f t="shared" si="93"/>
        <v>-258.02796071632855</v>
      </c>
      <c r="BY52" s="28">
        <f t="shared" si="75"/>
        <v>-116.72937235964416</v>
      </c>
      <c r="BZ52" s="28"/>
      <c r="CA52" s="26">
        <f t="shared" si="47"/>
        <v>-1.2900373206307031E-3</v>
      </c>
      <c r="CB52" s="27">
        <f t="shared" si="94"/>
        <v>-258.00746412614063</v>
      </c>
      <c r="CC52" s="28">
        <f t="shared" si="76"/>
        <v>-116.72009989901042</v>
      </c>
      <c r="CD52" s="28"/>
      <c r="CE52" s="26">
        <f t="shared" si="50"/>
        <v>-1.2899833538818097E-3</v>
      </c>
      <c r="CF52" s="27">
        <f t="shared" si="95"/>
        <v>-257.99667077636195</v>
      </c>
      <c r="CG52" s="28">
        <f t="shared" si="77"/>
        <v>-116.7152170911867</v>
      </c>
      <c r="CH52" s="28"/>
      <c r="CI52" s="29">
        <f t="shared" si="96"/>
        <v>0</v>
      </c>
    </row>
    <row r="53" spans="5:87" x14ac:dyDescent="0.25">
      <c r="E53">
        <f t="shared" si="56"/>
        <v>7.999999999999995E-3</v>
      </c>
      <c r="F53">
        <f t="shared" si="57"/>
        <v>4.8680700485045154</v>
      </c>
      <c r="G53">
        <f t="shared" si="54"/>
        <v>7.999999999999995E-3</v>
      </c>
      <c r="H53">
        <f t="shared" si="55"/>
        <v>562.16405578689933</v>
      </c>
      <c r="M53">
        <f t="shared" si="78"/>
        <v>17</v>
      </c>
      <c r="N53">
        <f t="shared" si="58"/>
        <v>70</v>
      </c>
      <c r="O53">
        <f t="shared" si="59"/>
        <v>3195.3333333333335</v>
      </c>
      <c r="P53" s="50">
        <f t="shared" si="60"/>
        <v>452.3904</v>
      </c>
      <c r="S53" s="26">
        <f t="shared" si="2"/>
        <v>-4.5116666666666664E-3</v>
      </c>
      <c r="T53" s="27">
        <f t="shared" si="79"/>
        <v>-554.16114962270967</v>
      </c>
      <c r="U53" s="28">
        <f t="shared" si="61"/>
        <v>-250.69718414227751</v>
      </c>
      <c r="W53" s="26">
        <f t="shared" si="5"/>
        <v>-2.3077927009792533E-3</v>
      </c>
      <c r="X53" s="27">
        <f t="shared" si="80"/>
        <v>-461.55854019585064</v>
      </c>
      <c r="Y53" s="28">
        <f t="shared" si="62"/>
        <v>-208.80465262261694</v>
      </c>
      <c r="AA53" s="26">
        <f t="shared" si="8"/>
        <v>-1.6173690567556282E-3</v>
      </c>
      <c r="AB53" s="27">
        <f t="shared" si="81"/>
        <v>-323.47381135112562</v>
      </c>
      <c r="AC53" s="28">
        <f t="shared" si="63"/>
        <v>-146.33644690666026</v>
      </c>
      <c r="AE53" s="26">
        <f t="shared" si="11"/>
        <v>-1.3205484366000532E-3</v>
      </c>
      <c r="AF53" s="27">
        <f t="shared" si="82"/>
        <v>-264.10968732001061</v>
      </c>
      <c r="AG53" s="28">
        <f t="shared" si="64"/>
        <v>-119.48068709057453</v>
      </c>
      <c r="AI53" s="26">
        <f t="shared" si="14"/>
        <v>-1.185268077643604E-3</v>
      </c>
      <c r="AJ53" s="27">
        <f t="shared" si="83"/>
        <v>-237.0536155287208</v>
      </c>
      <c r="AK53" s="28">
        <f t="shared" si="65"/>
        <v>-107.24077995048421</v>
      </c>
      <c r="AM53" s="26">
        <f t="shared" si="17"/>
        <v>-1.112768485079805E-3</v>
      </c>
      <c r="AN53" s="27">
        <f t="shared" si="84"/>
        <v>-222.55369701596101</v>
      </c>
      <c r="AO53" s="28">
        <f t="shared" si="66"/>
        <v>-100.68115601452941</v>
      </c>
      <c r="AQ53" s="26">
        <f t="shared" si="20"/>
        <v>-1.0785820654946841E-3</v>
      </c>
      <c r="AR53" s="27">
        <f t="shared" si="85"/>
        <v>-215.71641309893684</v>
      </c>
      <c r="AS53" s="28">
        <f t="shared" si="67"/>
        <v>-97.58803440839327</v>
      </c>
      <c r="AU53" s="26">
        <f t="shared" si="23"/>
        <v>-1.0614962032118754E-3</v>
      </c>
      <c r="AV53" s="27">
        <f t="shared" si="86"/>
        <v>-212.29924064237508</v>
      </c>
      <c r="AW53" s="28">
        <f t="shared" si="68"/>
        <v>-96.042138393900316</v>
      </c>
      <c r="AY53" s="26">
        <f t="shared" si="26"/>
        <v>-1.052730816640327E-3</v>
      </c>
      <c r="AZ53" s="27">
        <f t="shared" si="87"/>
        <v>-210.5461633280654</v>
      </c>
      <c r="BA53" s="28">
        <f t="shared" si="69"/>
        <v>-95.249063046448839</v>
      </c>
      <c r="BB53" s="28"/>
      <c r="BC53" s="26">
        <f t="shared" si="29"/>
        <v>-1.0481762161546097E-3</v>
      </c>
      <c r="BD53" s="27">
        <f t="shared" si="88"/>
        <v>-209.63524323092193</v>
      </c>
      <c r="BE53" s="28">
        <f t="shared" si="70"/>
        <v>-94.836971539334058</v>
      </c>
      <c r="BF53" s="28"/>
      <c r="BG53" s="26">
        <f t="shared" si="32"/>
        <v>-1.0457942151183423E-3</v>
      </c>
      <c r="BH53" s="27">
        <f t="shared" si="89"/>
        <v>-209.15884302366845</v>
      </c>
      <c r="BI53" s="28">
        <f t="shared" si="71"/>
        <v>-94.621452659014579</v>
      </c>
      <c r="BJ53" s="28"/>
      <c r="BK53" s="26">
        <f t="shared" si="35"/>
        <v>-1.0445442829322658E-3</v>
      </c>
      <c r="BL53" s="27">
        <f t="shared" si="90"/>
        <v>-208.90885658645317</v>
      </c>
      <c r="BM53" s="28">
        <f t="shared" si="72"/>
        <v>-94.508361194688192</v>
      </c>
      <c r="BN53" s="28"/>
      <c r="BO53" s="26">
        <f t="shared" si="38"/>
        <v>-1.0438872479859502E-3</v>
      </c>
      <c r="BP53" s="27">
        <f t="shared" si="91"/>
        <v>-208.77744959719004</v>
      </c>
      <c r="BQ53" s="28">
        <f t="shared" si="73"/>
        <v>-94.448913934252644</v>
      </c>
      <c r="BR53" s="28"/>
      <c r="BS53" s="26">
        <f t="shared" si="41"/>
        <v>-1.0435415575592891E-3</v>
      </c>
      <c r="BT53" s="27">
        <f t="shared" si="92"/>
        <v>-208.70831151185783</v>
      </c>
      <c r="BU53" s="28">
        <f t="shared" si="74"/>
        <v>-94.417636528173972</v>
      </c>
      <c r="BV53" s="28"/>
      <c r="BW53" s="26">
        <f t="shared" si="44"/>
        <v>-1.0433595897039933E-3</v>
      </c>
      <c r="BX53" s="27">
        <f t="shared" si="93"/>
        <v>-208.67191794079866</v>
      </c>
      <c r="BY53" s="28">
        <f t="shared" si="75"/>
        <v>-94.40117242600509</v>
      </c>
      <c r="BZ53" s="28"/>
      <c r="CA53" s="26">
        <f t="shared" si="47"/>
        <v>-1.0432637795318594E-3</v>
      </c>
      <c r="CB53" s="27">
        <f t="shared" si="94"/>
        <v>-208.65275590637188</v>
      </c>
      <c r="CC53" s="28">
        <f t="shared" si="76"/>
        <v>-94.392503705585952</v>
      </c>
      <c r="CD53" s="28"/>
      <c r="CE53" s="26">
        <f t="shared" si="50"/>
        <v>-1.0432133266179496E-3</v>
      </c>
      <c r="CF53" s="27">
        <f t="shared" si="95"/>
        <v>-208.64266532358991</v>
      </c>
      <c r="CG53" s="28">
        <f t="shared" si="77"/>
        <v>-94.387938822804969</v>
      </c>
      <c r="CH53" s="28"/>
      <c r="CI53" s="29">
        <f t="shared" si="96"/>
        <v>-18.43711071672125</v>
      </c>
    </row>
    <row r="54" spans="5:87" x14ac:dyDescent="0.25">
      <c r="E54">
        <f t="shared" si="56"/>
        <v>8.1999999999999955E-3</v>
      </c>
      <c r="F54">
        <f t="shared" si="57"/>
        <v>4.6346604065821504</v>
      </c>
      <c r="G54">
        <f t="shared" si="54"/>
        <v>8.1999999999999955E-3</v>
      </c>
      <c r="H54">
        <f t="shared" si="55"/>
        <v>562.61335918508234</v>
      </c>
      <c r="M54">
        <f t="shared" si="78"/>
        <v>18</v>
      </c>
      <c r="N54">
        <f t="shared" si="58"/>
        <v>70</v>
      </c>
      <c r="O54">
        <f t="shared" si="59"/>
        <v>3390.666666666667</v>
      </c>
      <c r="P54" s="50">
        <f t="shared" si="60"/>
        <v>452.3904</v>
      </c>
      <c r="S54" s="26">
        <f t="shared" si="2"/>
        <v>-4.0233333333333328E-3</v>
      </c>
      <c r="T54" s="27">
        <f t="shared" si="79"/>
        <v>-553.01571797439146</v>
      </c>
      <c r="U54" s="28">
        <f t="shared" si="61"/>
        <v>-250.17900186072214</v>
      </c>
      <c r="W54" s="26">
        <f t="shared" si="5"/>
        <v>-1.9729499956341327E-3</v>
      </c>
      <c r="X54" s="27">
        <f t="shared" si="80"/>
        <v>-394.58999912682657</v>
      </c>
      <c r="Y54" s="28">
        <f t="shared" si="62"/>
        <v>-178.50872754098472</v>
      </c>
      <c r="AA54" s="26">
        <f t="shared" si="8"/>
        <v>-1.3306114780464767E-3</v>
      </c>
      <c r="AB54" s="27">
        <f t="shared" si="81"/>
        <v>-266.12229560929535</v>
      </c>
      <c r="AC54" s="28">
        <f t="shared" si="63"/>
        <v>-120.39117175960737</v>
      </c>
      <c r="AE54" s="26">
        <f t="shared" si="11"/>
        <v>-1.0544631758622788E-3</v>
      </c>
      <c r="AF54" s="27">
        <f t="shared" si="82"/>
        <v>-210.89263517245575</v>
      </c>
      <c r="AG54" s="28">
        <f t="shared" si="64"/>
        <v>-95.405803582721333</v>
      </c>
      <c r="AI54" s="26">
        <f t="shared" si="14"/>
        <v>-9.2860452956906707E-4</v>
      </c>
      <c r="AJ54" s="27">
        <f t="shared" si="83"/>
        <v>-185.72090591381343</v>
      </c>
      <c r="AK54" s="28">
        <f t="shared" si="65"/>
        <v>-84.018354914712418</v>
      </c>
      <c r="AM54" s="26">
        <f t="shared" si="17"/>
        <v>-8.6115423118667846E-4</v>
      </c>
      <c r="AN54" s="27">
        <f t="shared" si="84"/>
        <v>-172.2308462373357</v>
      </c>
      <c r="AO54" s="28">
        <f t="shared" si="66"/>
        <v>-77.915581421646792</v>
      </c>
      <c r="AQ54" s="26">
        <f t="shared" si="20"/>
        <v>-8.293487531129529E-4</v>
      </c>
      <c r="AR54" s="27">
        <f t="shared" si="85"/>
        <v>-165.86975062259057</v>
      </c>
      <c r="AS54" s="28">
        <f t="shared" si="67"/>
        <v>-75.037882832054009</v>
      </c>
      <c r="AU54" s="26">
        <f t="shared" si="23"/>
        <v>-8.1345284986243855E-4</v>
      </c>
      <c r="AV54" s="27">
        <f t="shared" si="86"/>
        <v>-162.69056997248771</v>
      </c>
      <c r="AW54" s="28">
        <f t="shared" si="68"/>
        <v>-73.599652026081714</v>
      </c>
      <c r="AY54" s="26">
        <f t="shared" si="26"/>
        <v>-8.0529793589974785E-4</v>
      </c>
      <c r="AZ54" s="27">
        <f t="shared" si="87"/>
        <v>-161.05958717994957</v>
      </c>
      <c r="BA54" s="28">
        <f t="shared" si="69"/>
        <v>-72.861811068172258</v>
      </c>
      <c r="BB54" s="28"/>
      <c r="BC54" s="26">
        <f t="shared" si="29"/>
        <v>-8.0106054433780392E-4</v>
      </c>
      <c r="BD54" s="27">
        <f t="shared" si="88"/>
        <v>-160.21210886756077</v>
      </c>
      <c r="BE54" s="28">
        <f t="shared" si="70"/>
        <v>-72.478420015439369</v>
      </c>
      <c r="BF54" s="28"/>
      <c r="BG54" s="26">
        <f t="shared" si="32"/>
        <v>-7.9884443973691252E-4</v>
      </c>
      <c r="BH54" s="27">
        <f t="shared" si="89"/>
        <v>-159.7688879473825</v>
      </c>
      <c r="BI54" s="28">
        <f t="shared" si="71"/>
        <v>-72.277911126071544</v>
      </c>
      <c r="BJ54" s="28"/>
      <c r="BK54" s="26">
        <f t="shared" si="35"/>
        <v>-7.9768156011335582E-4</v>
      </c>
      <c r="BL54" s="27">
        <f t="shared" si="90"/>
        <v>-159.53631202267115</v>
      </c>
      <c r="BM54" s="28">
        <f t="shared" si="72"/>
        <v>-72.172696010461024</v>
      </c>
      <c r="BN54" s="28"/>
      <c r="BO54" s="26">
        <f t="shared" si="38"/>
        <v>-7.9707028491015166E-4</v>
      </c>
      <c r="BP54" s="27">
        <f t="shared" si="91"/>
        <v>-159.41405698203033</v>
      </c>
      <c r="BQ54" s="28">
        <f t="shared" si="73"/>
        <v>-72.117389003723503</v>
      </c>
      <c r="BR54" s="28"/>
      <c r="BS54" s="26">
        <f t="shared" si="41"/>
        <v>-7.967486703796188E-4</v>
      </c>
      <c r="BT54" s="27">
        <f t="shared" si="92"/>
        <v>-159.34973407592375</v>
      </c>
      <c r="BU54" s="28">
        <f t="shared" si="74"/>
        <v>-72.088289938500779</v>
      </c>
      <c r="BV54" s="28"/>
      <c r="BW54" s="26">
        <f t="shared" si="44"/>
        <v>-7.9657937582634385E-4</v>
      </c>
      <c r="BX54" s="27">
        <f t="shared" si="93"/>
        <v>-159.31587516526878</v>
      </c>
      <c r="BY54" s="28">
        <f t="shared" si="75"/>
        <v>-72.072972492366006</v>
      </c>
      <c r="BZ54" s="28"/>
      <c r="CA54" s="26">
        <f t="shared" si="47"/>
        <v>-7.9649023843301559E-4</v>
      </c>
      <c r="CB54" s="27">
        <f t="shared" si="94"/>
        <v>-159.29804768660313</v>
      </c>
      <c r="CC54" s="28">
        <f t="shared" si="76"/>
        <v>-72.064907512161454</v>
      </c>
      <c r="CD54" s="28"/>
      <c r="CE54" s="26">
        <f t="shared" si="50"/>
        <v>-7.9644329935408924E-4</v>
      </c>
      <c r="CF54" s="27">
        <f t="shared" si="95"/>
        <v>-159.28865987081784</v>
      </c>
      <c r="CG54" s="28">
        <f t="shared" si="77"/>
        <v>-72.060660554423237</v>
      </c>
      <c r="CH54" s="28"/>
      <c r="CI54" s="29">
        <f t="shared" si="96"/>
        <v>-28.1516980565947</v>
      </c>
    </row>
    <row r="55" spans="5:87" x14ac:dyDescent="0.25">
      <c r="E55">
        <f t="shared" si="56"/>
        <v>8.399999999999996E-3</v>
      </c>
      <c r="F55">
        <f t="shared" si="57"/>
        <v>4.4172245391024907</v>
      </c>
      <c r="G55">
        <f t="shared" si="54"/>
        <v>8.399999999999996E-3</v>
      </c>
      <c r="H55">
        <f t="shared" si="55"/>
        <v>563.06162851330407</v>
      </c>
      <c r="M55">
        <f t="shared" si="78"/>
        <v>19</v>
      </c>
      <c r="N55">
        <f t="shared" si="58"/>
        <v>70</v>
      </c>
      <c r="O55">
        <f t="shared" si="59"/>
        <v>3586</v>
      </c>
      <c r="P55" s="50">
        <f t="shared" si="60"/>
        <v>452.3904</v>
      </c>
      <c r="S55" s="26">
        <f t="shared" si="2"/>
        <v>-3.5350000000000004E-3</v>
      </c>
      <c r="T55" s="27">
        <f t="shared" si="79"/>
        <v>-551.8641214738434</v>
      </c>
      <c r="U55" s="28">
        <f t="shared" si="61"/>
        <v>-249.65803065920059</v>
      </c>
      <c r="W55" s="26">
        <f t="shared" si="5"/>
        <v>-1.6381072902890129E-3</v>
      </c>
      <c r="X55" s="27">
        <f t="shared" si="80"/>
        <v>-327.62145805780256</v>
      </c>
      <c r="Y55" s="28">
        <f t="shared" si="62"/>
        <v>-148.21280245935253</v>
      </c>
      <c r="AA55" s="26">
        <f t="shared" si="8"/>
        <v>-1.0438538993373259E-3</v>
      </c>
      <c r="AB55" s="27">
        <f t="shared" si="81"/>
        <v>-208.77077986746519</v>
      </c>
      <c r="AC55" s="28">
        <f t="shared" si="63"/>
        <v>-94.445896612554534</v>
      </c>
      <c r="AE55" s="26">
        <f t="shared" si="11"/>
        <v>-7.8837791512450508E-4</v>
      </c>
      <c r="AF55" s="27">
        <f t="shared" si="82"/>
        <v>-157.67558302490102</v>
      </c>
      <c r="AG55" s="28">
        <f t="shared" si="64"/>
        <v>-71.330920074868175</v>
      </c>
      <c r="AI55" s="26">
        <f t="shared" si="14"/>
        <v>-6.7194098149453072E-4</v>
      </c>
      <c r="AJ55" s="27">
        <f t="shared" si="83"/>
        <v>-134.38819629890614</v>
      </c>
      <c r="AK55" s="28">
        <f t="shared" si="65"/>
        <v>-60.795929878940669</v>
      </c>
      <c r="AM55" s="26">
        <f t="shared" si="17"/>
        <v>-6.0953997729355238E-4</v>
      </c>
      <c r="AN55" s="27">
        <f t="shared" si="84"/>
        <v>-121.90799545871047</v>
      </c>
      <c r="AO55" s="28">
        <f t="shared" si="66"/>
        <v>-55.150006828764212</v>
      </c>
      <c r="AQ55" s="26">
        <f t="shared" si="20"/>
        <v>-5.8011544073122221E-4</v>
      </c>
      <c r="AR55" s="27">
        <f t="shared" si="85"/>
        <v>-116.02308814624445</v>
      </c>
      <c r="AS55" s="28">
        <f t="shared" si="67"/>
        <v>-52.487731255714785</v>
      </c>
      <c r="AU55" s="26">
        <f t="shared" si="23"/>
        <v>-5.6540949651300238E-4</v>
      </c>
      <c r="AV55" s="27">
        <f t="shared" si="86"/>
        <v>-113.08189930260048</v>
      </c>
      <c r="AW55" s="28">
        <f t="shared" si="68"/>
        <v>-51.157165658263146</v>
      </c>
      <c r="AY55" s="26">
        <f t="shared" si="26"/>
        <v>-5.5786505515916917E-4</v>
      </c>
      <c r="AZ55" s="27">
        <f t="shared" si="87"/>
        <v>-111.57301103183383</v>
      </c>
      <c r="BA55" s="28">
        <f t="shared" si="69"/>
        <v>-50.47455908989572</v>
      </c>
      <c r="BB55" s="28"/>
      <c r="BC55" s="26">
        <f t="shared" si="29"/>
        <v>-5.5394487252099882E-4</v>
      </c>
      <c r="BD55" s="27">
        <f t="shared" si="88"/>
        <v>-110.78897450419976</v>
      </c>
      <c r="BE55" s="28">
        <f t="shared" si="70"/>
        <v>-50.119868491544729</v>
      </c>
      <c r="BF55" s="28"/>
      <c r="BG55" s="26">
        <f t="shared" si="32"/>
        <v>-5.5189466435548332E-4</v>
      </c>
      <c r="BH55" s="27">
        <f t="shared" si="89"/>
        <v>-110.37893287109667</v>
      </c>
      <c r="BI55" s="28">
        <f t="shared" si="71"/>
        <v>-49.934369593128572</v>
      </c>
      <c r="BJ55" s="28"/>
      <c r="BK55" s="26">
        <f t="shared" si="35"/>
        <v>-5.5081883729444624E-4</v>
      </c>
      <c r="BL55" s="27">
        <f t="shared" si="90"/>
        <v>-110.16376745888925</v>
      </c>
      <c r="BM55" s="28">
        <f t="shared" si="72"/>
        <v>-49.837030826233899</v>
      </c>
      <c r="BN55" s="28"/>
      <c r="BO55" s="26">
        <f t="shared" si="38"/>
        <v>-5.5025332183435377E-4</v>
      </c>
      <c r="BP55" s="27">
        <f t="shared" si="91"/>
        <v>-110.05066436687075</v>
      </c>
      <c r="BQ55" s="28">
        <f t="shared" si="73"/>
        <v>-49.785864073194404</v>
      </c>
      <c r="BR55" s="28"/>
      <c r="BS55" s="26">
        <f t="shared" si="41"/>
        <v>-5.4995578319994921E-4</v>
      </c>
      <c r="BT55" s="27">
        <f t="shared" si="92"/>
        <v>-109.99115663998984</v>
      </c>
      <c r="BU55" s="28">
        <f t="shared" si="74"/>
        <v>-49.758943348827664</v>
      </c>
      <c r="BV55" s="28"/>
      <c r="BW55" s="26">
        <f t="shared" si="44"/>
        <v>-5.4979916194869514E-4</v>
      </c>
      <c r="BX55" s="27">
        <f t="shared" si="93"/>
        <v>-109.95983238973902</v>
      </c>
      <c r="BY55" s="28">
        <f t="shared" si="75"/>
        <v>-49.744772558726993</v>
      </c>
      <c r="BZ55" s="28"/>
      <c r="CA55" s="26">
        <f t="shared" si="47"/>
        <v>-5.497166973341724E-4</v>
      </c>
      <c r="CB55" s="27">
        <f t="shared" si="94"/>
        <v>-109.94333946683447</v>
      </c>
      <c r="CC55" s="28">
        <f t="shared" si="76"/>
        <v>-49.737311318737035</v>
      </c>
      <c r="CD55" s="28"/>
      <c r="CE55" s="26">
        <f t="shared" si="50"/>
        <v>-5.4967327209022956E-4</v>
      </c>
      <c r="CF55" s="27">
        <f t="shared" si="95"/>
        <v>-109.93465441804591</v>
      </c>
      <c r="CG55" s="28">
        <f t="shared" si="77"/>
        <v>-49.733382286041554</v>
      </c>
      <c r="CH55" s="28"/>
      <c r="CI55" s="29">
        <f t="shared" si="96"/>
        <v>-29.14376201962035</v>
      </c>
    </row>
    <row r="56" spans="5:87" x14ac:dyDescent="0.25">
      <c r="E56">
        <f t="shared" si="56"/>
        <v>8.5999999999999965E-3</v>
      </c>
      <c r="F56">
        <f t="shared" si="57"/>
        <v>4.2143754610320432</v>
      </c>
      <c r="G56">
        <f t="shared" si="54"/>
        <v>8.5999999999999965E-3</v>
      </c>
      <c r="H56">
        <f t="shared" si="55"/>
        <v>563.50886377156451</v>
      </c>
      <c r="M56">
        <f t="shared" si="78"/>
        <v>20</v>
      </c>
      <c r="N56">
        <f t="shared" si="58"/>
        <v>70</v>
      </c>
      <c r="O56">
        <f t="shared" si="59"/>
        <v>3781.3333333333335</v>
      </c>
      <c r="P56" s="50">
        <f t="shared" si="60"/>
        <v>452.3904</v>
      </c>
      <c r="S56" s="26">
        <f t="shared" si="2"/>
        <v>-3.0466666666666667E-3</v>
      </c>
      <c r="T56" s="27">
        <f t="shared" si="79"/>
        <v>-550.70636012106581</v>
      </c>
      <c r="U56" s="28">
        <f t="shared" si="61"/>
        <v>-249.13427053771304</v>
      </c>
      <c r="W56" s="26">
        <f t="shared" si="5"/>
        <v>-1.3032645849438923E-3</v>
      </c>
      <c r="X56" s="27">
        <f t="shared" si="80"/>
        <v>-260.65291698877849</v>
      </c>
      <c r="Y56" s="28">
        <f t="shared" si="62"/>
        <v>-117.9168773777203</v>
      </c>
      <c r="AA56" s="26">
        <f t="shared" si="8"/>
        <v>-7.5709632062817447E-4</v>
      </c>
      <c r="AB56" s="27">
        <f t="shared" si="81"/>
        <v>-151.4192641256349</v>
      </c>
      <c r="AC56" s="28">
        <f t="shared" si="63"/>
        <v>-68.500621465501624</v>
      </c>
      <c r="AE56" s="26">
        <f t="shared" si="11"/>
        <v>-5.2229265438673083E-4</v>
      </c>
      <c r="AF56" s="27">
        <f t="shared" si="82"/>
        <v>-104.45853087734616</v>
      </c>
      <c r="AG56" s="28">
        <f t="shared" si="64"/>
        <v>-47.256036567014988</v>
      </c>
      <c r="AI56" s="26">
        <f t="shared" si="14"/>
        <v>-4.1527743341999377E-4</v>
      </c>
      <c r="AJ56" s="27">
        <f t="shared" si="83"/>
        <v>-83.055486683998751</v>
      </c>
      <c r="AK56" s="28">
        <f t="shared" si="65"/>
        <v>-37.57350484316887</v>
      </c>
      <c r="AM56" s="26">
        <f t="shared" si="17"/>
        <v>-3.579257234004257E-4</v>
      </c>
      <c r="AN56" s="27">
        <f t="shared" si="84"/>
        <v>-71.585144680085136</v>
      </c>
      <c r="AO56" s="28">
        <f t="shared" si="66"/>
        <v>-32.38443223588159</v>
      </c>
      <c r="AQ56" s="26">
        <f t="shared" si="20"/>
        <v>-3.3088212834949093E-4</v>
      </c>
      <c r="AR56" s="27">
        <f t="shared" si="85"/>
        <v>-66.17642566989818</v>
      </c>
      <c r="AS56" s="28">
        <f t="shared" si="67"/>
        <v>-29.937579679375506</v>
      </c>
      <c r="AU56" s="26">
        <f t="shared" si="23"/>
        <v>-3.1736614316356566E-4</v>
      </c>
      <c r="AV56" s="27">
        <f t="shared" si="86"/>
        <v>-63.473228632713131</v>
      </c>
      <c r="AW56" s="28">
        <f t="shared" si="68"/>
        <v>-28.714679290444547</v>
      </c>
      <c r="AY56" s="26">
        <f t="shared" si="26"/>
        <v>-3.1043217441859E-4</v>
      </c>
      <c r="AZ56" s="27">
        <f t="shared" si="87"/>
        <v>-62.086434883717999</v>
      </c>
      <c r="BA56" s="28">
        <f t="shared" si="69"/>
        <v>-28.08730711161914</v>
      </c>
      <c r="BB56" s="28"/>
      <c r="BC56" s="26">
        <f t="shared" si="29"/>
        <v>-3.0682920070419312E-4</v>
      </c>
      <c r="BD56" s="27">
        <f t="shared" si="88"/>
        <v>-61.365840140838621</v>
      </c>
      <c r="BE56" s="28">
        <f t="shared" si="70"/>
        <v>-27.761316967650039</v>
      </c>
      <c r="BF56" s="28"/>
      <c r="BG56" s="26">
        <f t="shared" si="32"/>
        <v>-3.0494488897405352E-4</v>
      </c>
      <c r="BH56" s="27">
        <f t="shared" si="89"/>
        <v>-60.988977794810701</v>
      </c>
      <c r="BI56" s="28">
        <f t="shared" si="71"/>
        <v>-27.59082806018553</v>
      </c>
      <c r="BJ56" s="28"/>
      <c r="BK56" s="26">
        <f t="shared" si="35"/>
        <v>-3.0395611447553618E-4</v>
      </c>
      <c r="BL56" s="27">
        <f t="shared" si="90"/>
        <v>-60.791222895107232</v>
      </c>
      <c r="BM56" s="28">
        <f t="shared" si="72"/>
        <v>-27.501365642006721</v>
      </c>
      <c r="BN56" s="28"/>
      <c r="BO56" s="26">
        <f t="shared" si="38"/>
        <v>-3.0343635875855523E-4</v>
      </c>
      <c r="BP56" s="27">
        <f t="shared" si="91"/>
        <v>-60.687271751711044</v>
      </c>
      <c r="BQ56" s="28">
        <f t="shared" si="73"/>
        <v>-27.454339142665262</v>
      </c>
      <c r="BR56" s="28"/>
      <c r="BS56" s="26">
        <f t="shared" si="41"/>
        <v>-3.0316289602027896E-4</v>
      </c>
      <c r="BT56" s="27">
        <f t="shared" si="92"/>
        <v>-60.632579204055794</v>
      </c>
      <c r="BU56" s="28">
        <f t="shared" si="74"/>
        <v>-27.429596759154485</v>
      </c>
      <c r="BV56" s="28"/>
      <c r="BW56" s="26">
        <f t="shared" si="44"/>
        <v>-3.0301894807104577E-4</v>
      </c>
      <c r="BX56" s="27">
        <f t="shared" si="93"/>
        <v>-60.603789614209155</v>
      </c>
      <c r="BY56" s="28">
        <f t="shared" si="75"/>
        <v>-27.416572625087927</v>
      </c>
      <c r="BZ56" s="28"/>
      <c r="CA56" s="26">
        <f t="shared" si="47"/>
        <v>-3.0294315623532873E-4</v>
      </c>
      <c r="CB56" s="27">
        <f t="shared" si="94"/>
        <v>-60.588631247065749</v>
      </c>
      <c r="CC56" s="28">
        <f t="shared" si="76"/>
        <v>-27.409715125312573</v>
      </c>
      <c r="CD56" s="28"/>
      <c r="CE56" s="26">
        <f t="shared" si="50"/>
        <v>-3.0290324482636934E-4</v>
      </c>
      <c r="CF56" s="27">
        <f t="shared" si="95"/>
        <v>-60.580648965273866</v>
      </c>
      <c r="CG56" s="28">
        <f t="shared" si="77"/>
        <v>-27.406104017659828</v>
      </c>
      <c r="CH56" s="28"/>
      <c r="CI56" s="29">
        <f t="shared" si="96"/>
        <v>-21.413302605798219</v>
      </c>
    </row>
    <row r="57" spans="5:87" x14ac:dyDescent="0.25">
      <c r="E57">
        <f t="shared" si="56"/>
        <v>8.7999999999999971E-3</v>
      </c>
      <c r="F57">
        <f t="shared" si="57"/>
        <v>4.0248689083402018</v>
      </c>
      <c r="G57">
        <f t="shared" si="54"/>
        <v>8.7999999999999971E-3</v>
      </c>
      <c r="H57">
        <f t="shared" si="55"/>
        <v>563.95506495986365</v>
      </c>
      <c r="M57">
        <f t="shared" si="78"/>
        <v>21</v>
      </c>
      <c r="N57">
        <f t="shared" si="58"/>
        <v>70</v>
      </c>
      <c r="O57">
        <f t="shared" si="59"/>
        <v>3976.666666666667</v>
      </c>
      <c r="P57" s="50">
        <f t="shared" si="60"/>
        <v>452.3904</v>
      </c>
      <c r="S57" s="26">
        <f t="shared" si="2"/>
        <v>-2.5583333333333326E-3</v>
      </c>
      <c r="T57" s="27">
        <f t="shared" si="79"/>
        <v>-511.66666666666652</v>
      </c>
      <c r="U57" s="28">
        <f t="shared" si="61"/>
        <v>-231.47308799999993</v>
      </c>
      <c r="W57" s="26">
        <f t="shared" si="5"/>
        <v>-9.6842187959877166E-4</v>
      </c>
      <c r="X57" s="27">
        <f t="shared" si="80"/>
        <v>-193.68437591975433</v>
      </c>
      <c r="Y57" s="28">
        <f t="shared" si="62"/>
        <v>-87.620952296088035</v>
      </c>
      <c r="AA57" s="26">
        <f t="shared" si="8"/>
        <v>-4.7033874191902307E-4</v>
      </c>
      <c r="AB57" s="27">
        <f t="shared" si="81"/>
        <v>-94.067748383804613</v>
      </c>
      <c r="AC57" s="28">
        <f t="shared" si="63"/>
        <v>-42.55534631844872</v>
      </c>
      <c r="AE57" s="26">
        <f t="shared" si="11"/>
        <v>-2.5620739364895653E-4</v>
      </c>
      <c r="AF57" s="27">
        <f t="shared" si="82"/>
        <v>-51.241478729791304</v>
      </c>
      <c r="AG57" s="28">
        <f t="shared" si="64"/>
        <v>-23.181153059161783</v>
      </c>
      <c r="AI57" s="26">
        <f t="shared" si="14"/>
        <v>-1.5861388534545685E-4</v>
      </c>
      <c r="AJ57" s="27">
        <f t="shared" si="83"/>
        <v>-31.722777069091372</v>
      </c>
      <c r="AK57" s="28">
        <f t="shared" si="65"/>
        <v>-14.351079807397072</v>
      </c>
      <c r="AM57" s="26">
        <f t="shared" si="17"/>
        <v>-1.0631146950729905E-4</v>
      </c>
      <c r="AN57" s="27">
        <f t="shared" si="84"/>
        <v>-21.26229390145981</v>
      </c>
      <c r="AO57" s="28">
        <f t="shared" si="66"/>
        <v>-9.6188576429989645</v>
      </c>
      <c r="AQ57" s="26">
        <f t="shared" si="20"/>
        <v>-8.1648815967759711E-5</v>
      </c>
      <c r="AR57" s="27">
        <f t="shared" si="85"/>
        <v>-16.329763193551941</v>
      </c>
      <c r="AS57" s="28">
        <f t="shared" si="67"/>
        <v>-7.3874281030362399</v>
      </c>
      <c r="AU57" s="26">
        <f t="shared" si="23"/>
        <v>-6.9322789814128932E-5</v>
      </c>
      <c r="AV57" s="27">
        <f t="shared" si="86"/>
        <v>-13.864557962825787</v>
      </c>
      <c r="AW57" s="28">
        <f t="shared" si="68"/>
        <v>-6.2721929226259432</v>
      </c>
      <c r="AY57" s="26">
        <f t="shared" si="26"/>
        <v>-6.2999293678010795E-5</v>
      </c>
      <c r="AZ57" s="27">
        <f t="shared" si="87"/>
        <v>-12.599858735602158</v>
      </c>
      <c r="BA57" s="28">
        <f t="shared" si="69"/>
        <v>-5.7000551333425546</v>
      </c>
      <c r="BB57" s="28"/>
      <c r="BC57" s="26">
        <f t="shared" si="29"/>
        <v>-5.971352888738744E-5</v>
      </c>
      <c r="BD57" s="27">
        <f t="shared" si="88"/>
        <v>-11.942705777477489</v>
      </c>
      <c r="BE57" s="28">
        <f t="shared" si="70"/>
        <v>-5.4027654437553521</v>
      </c>
      <c r="BF57" s="28"/>
      <c r="BG57" s="26">
        <f t="shared" si="32"/>
        <v>-5.7995113592623734E-5</v>
      </c>
      <c r="BH57" s="27">
        <f t="shared" si="89"/>
        <v>-11.599022718524747</v>
      </c>
      <c r="BI57" s="28">
        <f t="shared" si="71"/>
        <v>-5.2472865272424976</v>
      </c>
      <c r="BJ57" s="28"/>
      <c r="BK57" s="26">
        <f t="shared" si="35"/>
        <v>-5.709339165662608E-5</v>
      </c>
      <c r="BL57" s="27">
        <f t="shared" si="90"/>
        <v>-11.418678331325216</v>
      </c>
      <c r="BM57" s="28">
        <f t="shared" si="72"/>
        <v>-5.1657004577795469</v>
      </c>
      <c r="BN57" s="28"/>
      <c r="BO57" s="26">
        <f t="shared" si="38"/>
        <v>-5.6619395682756723E-5</v>
      </c>
      <c r="BP57" s="27">
        <f t="shared" si="91"/>
        <v>-11.323879136551344</v>
      </c>
      <c r="BQ57" s="28">
        <f t="shared" si="73"/>
        <v>-5.1228142121361175</v>
      </c>
      <c r="BR57" s="28"/>
      <c r="BS57" s="26">
        <f t="shared" si="41"/>
        <v>-5.6370008840608744E-5</v>
      </c>
      <c r="BT57" s="27">
        <f t="shared" si="92"/>
        <v>-11.274001768121749</v>
      </c>
      <c r="BU57" s="28">
        <f t="shared" si="74"/>
        <v>-5.1002501694813054</v>
      </c>
      <c r="BV57" s="28"/>
      <c r="BW57" s="26">
        <f t="shared" si="44"/>
        <v>-5.6238734193396393E-5</v>
      </c>
      <c r="BX57" s="27">
        <f t="shared" si="93"/>
        <v>-11.247746838679278</v>
      </c>
      <c r="BY57" s="28">
        <f t="shared" si="75"/>
        <v>-5.0883726914488543</v>
      </c>
      <c r="BZ57" s="28"/>
      <c r="CA57" s="26">
        <f t="shared" si="47"/>
        <v>-5.6169615136484959E-5</v>
      </c>
      <c r="CB57" s="27">
        <f t="shared" si="94"/>
        <v>-11.233923027296992</v>
      </c>
      <c r="CC57" s="28">
        <f t="shared" si="76"/>
        <v>-5.0821189318880968</v>
      </c>
      <c r="CD57" s="28"/>
      <c r="CE57" s="26">
        <f t="shared" si="50"/>
        <v>-5.6133217562509091E-5</v>
      </c>
      <c r="CF57" s="27">
        <f t="shared" si="95"/>
        <v>-11.226643512501818</v>
      </c>
      <c r="CG57" s="28">
        <f t="shared" si="77"/>
        <v>-5.0788257492781019</v>
      </c>
      <c r="CH57" s="28"/>
      <c r="CI57" s="29">
        <f t="shared" si="96"/>
        <v>-4.9603198151282815</v>
      </c>
    </row>
    <row r="58" spans="5:87" x14ac:dyDescent="0.25">
      <c r="E58">
        <f t="shared" si="56"/>
        <v>8.9999999999999976E-3</v>
      </c>
      <c r="F58">
        <f t="shared" si="57"/>
        <v>3.8475867477943</v>
      </c>
      <c r="G58">
        <f t="shared" si="54"/>
        <v>8.9999999999999976E-3</v>
      </c>
      <c r="H58">
        <f t="shared" si="55"/>
        <v>564.4002320782015</v>
      </c>
      <c r="M58">
        <f t="shared" si="78"/>
        <v>22</v>
      </c>
      <c r="N58">
        <f t="shared" si="58"/>
        <v>70</v>
      </c>
      <c r="O58">
        <f t="shared" si="59"/>
        <v>4172</v>
      </c>
      <c r="P58" s="50">
        <f t="shared" si="60"/>
        <v>452.3904</v>
      </c>
      <c r="S58" s="26">
        <f t="shared" si="2"/>
        <v>-2.0700000000000002E-3</v>
      </c>
      <c r="T58" s="27">
        <f t="shared" si="79"/>
        <v>-414.00000000000006</v>
      </c>
      <c r="U58" s="28">
        <f t="shared" si="61"/>
        <v>-187.28962560000002</v>
      </c>
      <c r="W58" s="26">
        <f t="shared" si="5"/>
        <v>-6.3357917425365176E-4</v>
      </c>
      <c r="X58" s="27">
        <f t="shared" si="80"/>
        <v>-126.71583485073035</v>
      </c>
      <c r="Y58" s="28">
        <f t="shared" si="62"/>
        <v>-57.325027214455844</v>
      </c>
      <c r="AA58" s="26">
        <f t="shared" si="8"/>
        <v>-1.8358116320987231E-4</v>
      </c>
      <c r="AB58" s="27">
        <f t="shared" si="81"/>
        <v>-36.716232641974464</v>
      </c>
      <c r="AC58" s="28">
        <f t="shared" si="63"/>
        <v>-16.610071171395884</v>
      </c>
      <c r="AE58" s="26">
        <f t="shared" si="11"/>
        <v>9.8778670888171631E-6</v>
      </c>
      <c r="AF58" s="27">
        <f t="shared" si="82"/>
        <v>1.9755734177634325</v>
      </c>
      <c r="AG58" s="28">
        <f t="shared" si="64"/>
        <v>0.89373044869136642</v>
      </c>
      <c r="AI58" s="26">
        <f t="shared" si="14"/>
        <v>9.8049662729079496E-5</v>
      </c>
      <c r="AJ58" s="27">
        <f t="shared" si="83"/>
        <v>19.609932545815898</v>
      </c>
      <c r="AK58" s="28">
        <f t="shared" si="65"/>
        <v>8.8713452283746719</v>
      </c>
      <c r="AM58" s="26">
        <f t="shared" si="17"/>
        <v>1.4530278438582703E-4</v>
      </c>
      <c r="AN58" s="27">
        <f t="shared" si="84"/>
        <v>29.060556877165407</v>
      </c>
      <c r="AO58" s="28">
        <f t="shared" si="66"/>
        <v>13.14671694988361</v>
      </c>
      <c r="AQ58" s="26">
        <f t="shared" si="20"/>
        <v>1.6758449641397096E-4</v>
      </c>
      <c r="AR58" s="27">
        <f t="shared" si="85"/>
        <v>33.516899282794192</v>
      </c>
      <c r="AS58" s="28">
        <f t="shared" si="67"/>
        <v>15.162723473302979</v>
      </c>
      <c r="AU58" s="26">
        <f t="shared" si="23"/>
        <v>1.7872056353530723E-4</v>
      </c>
      <c r="AV58" s="27">
        <f t="shared" si="86"/>
        <v>35.744112707061447</v>
      </c>
      <c r="AW58" s="28">
        <f t="shared" si="68"/>
        <v>16.170293445192609</v>
      </c>
      <c r="AY58" s="26">
        <f t="shared" si="26"/>
        <v>1.8443358706256782E-4</v>
      </c>
      <c r="AZ58" s="27">
        <f t="shared" si="87"/>
        <v>36.886717412513562</v>
      </c>
      <c r="BA58" s="28">
        <f t="shared" si="69"/>
        <v>16.687196844933975</v>
      </c>
      <c r="BB58" s="28"/>
      <c r="BC58" s="26">
        <f t="shared" si="29"/>
        <v>1.8740214292941768E-4</v>
      </c>
      <c r="BD58" s="27">
        <f t="shared" si="88"/>
        <v>37.480428585883537</v>
      </c>
      <c r="BE58" s="28">
        <f t="shared" si="70"/>
        <v>16.955786080139291</v>
      </c>
      <c r="BF58" s="28"/>
      <c r="BG58" s="26">
        <f t="shared" si="32"/>
        <v>1.889546617888055E-4</v>
      </c>
      <c r="BH58" s="27">
        <f t="shared" si="89"/>
        <v>37.7909323577611</v>
      </c>
      <c r="BI58" s="28">
        <f t="shared" si="71"/>
        <v>17.096255005700488</v>
      </c>
      <c r="BJ58" s="28"/>
      <c r="BK58" s="26">
        <f t="shared" si="35"/>
        <v>1.8976933116228345E-4</v>
      </c>
      <c r="BL58" s="27">
        <f t="shared" si="90"/>
        <v>37.95386623245669</v>
      </c>
      <c r="BM58" s="28">
        <f t="shared" si="72"/>
        <v>17.169964726447574</v>
      </c>
      <c r="BN58" s="28"/>
      <c r="BO58" s="26">
        <f t="shared" si="38"/>
        <v>1.9019756739304121E-4</v>
      </c>
      <c r="BP58" s="27">
        <f t="shared" si="91"/>
        <v>38.039513478608242</v>
      </c>
      <c r="BQ58" s="28">
        <f t="shared" si="73"/>
        <v>17.208710718392972</v>
      </c>
      <c r="BR58" s="28"/>
      <c r="BS58" s="26">
        <f t="shared" si="41"/>
        <v>1.9042287833906089E-4</v>
      </c>
      <c r="BT58" s="27">
        <f t="shared" si="92"/>
        <v>38.084575667812182</v>
      </c>
      <c r="BU58" s="28">
        <f t="shared" si="74"/>
        <v>17.229096420191823</v>
      </c>
      <c r="BV58" s="28"/>
      <c r="BW58" s="26">
        <f t="shared" si="44"/>
        <v>1.9054147968425238E-4</v>
      </c>
      <c r="BX58" s="27">
        <f t="shared" si="93"/>
        <v>38.108295936850475</v>
      </c>
      <c r="BY58" s="28">
        <f t="shared" si="75"/>
        <v>17.239827242190159</v>
      </c>
      <c r="BZ58" s="28"/>
      <c r="CA58" s="26">
        <f t="shared" si="47"/>
        <v>1.9060392596235821E-4</v>
      </c>
      <c r="CB58" s="27">
        <f t="shared" si="94"/>
        <v>38.120785192471644</v>
      </c>
      <c r="CC58" s="28">
        <f t="shared" si="76"/>
        <v>17.245477261536326</v>
      </c>
      <c r="CD58" s="28"/>
      <c r="CE58" s="26">
        <f t="shared" si="50"/>
        <v>1.9063680970135056E-4</v>
      </c>
      <c r="CF58" s="27">
        <f t="shared" si="95"/>
        <v>38.127361940270113</v>
      </c>
      <c r="CG58" s="28">
        <f t="shared" si="77"/>
        <v>17.248452519103573</v>
      </c>
      <c r="CH58" s="28"/>
      <c r="CI58" s="29">
        <f t="shared" si="96"/>
        <v>20.215186352389388</v>
      </c>
    </row>
    <row r="59" spans="5:87" x14ac:dyDescent="0.25">
      <c r="E59">
        <f t="shared" si="56"/>
        <v>9.1999999999999981E-3</v>
      </c>
      <c r="F59">
        <f t="shared" si="57"/>
        <v>3.6815224779879347</v>
      </c>
      <c r="G59">
        <f t="shared" si="54"/>
        <v>9.1999999999999981E-3</v>
      </c>
      <c r="H59">
        <f t="shared" si="55"/>
        <v>564.84436512657805</v>
      </c>
      <c r="M59">
        <f t="shared" si="78"/>
        <v>23</v>
      </c>
      <c r="N59">
        <f t="shared" si="58"/>
        <v>70</v>
      </c>
      <c r="O59">
        <f t="shared" si="59"/>
        <v>4367.3333333333339</v>
      </c>
      <c r="P59" s="50">
        <f t="shared" si="60"/>
        <v>452.3904</v>
      </c>
      <c r="S59" s="26">
        <f t="shared" si="2"/>
        <v>-1.5816666666666652E-3</v>
      </c>
      <c r="T59" s="27">
        <f t="shared" si="79"/>
        <v>-316.33333333333303</v>
      </c>
      <c r="U59" s="28">
        <f t="shared" si="61"/>
        <v>-143.10616319999986</v>
      </c>
      <c r="W59" s="26">
        <f t="shared" si="5"/>
        <v>-2.9873646890853041E-4</v>
      </c>
      <c r="X59" s="27">
        <f t="shared" si="80"/>
        <v>-59.747293781706084</v>
      </c>
      <c r="Y59" s="28">
        <f t="shared" si="62"/>
        <v>-27.029102132823528</v>
      </c>
      <c r="AA59" s="26">
        <f t="shared" si="8"/>
        <v>1.031764154992798E-4</v>
      </c>
      <c r="AB59" s="27">
        <f t="shared" si="81"/>
        <v>20.635283099855961</v>
      </c>
      <c r="AC59" s="28">
        <f t="shared" si="63"/>
        <v>9.3352039756570786</v>
      </c>
      <c r="AE59" s="26">
        <f t="shared" si="11"/>
        <v>2.7596312782659209E-4</v>
      </c>
      <c r="AF59" s="27">
        <f t="shared" si="82"/>
        <v>55.192625565318416</v>
      </c>
      <c r="AG59" s="28">
        <f t="shared" si="64"/>
        <v>24.968613956544626</v>
      </c>
      <c r="AI59" s="26">
        <f t="shared" si="14"/>
        <v>3.5471321080361701E-4</v>
      </c>
      <c r="AJ59" s="27">
        <f t="shared" si="83"/>
        <v>70.942642160723409</v>
      </c>
      <c r="AK59" s="28">
        <f t="shared" si="65"/>
        <v>32.093770264146528</v>
      </c>
      <c r="AM59" s="26">
        <f t="shared" si="17"/>
        <v>3.9691703827895427E-4</v>
      </c>
      <c r="AN59" s="27">
        <f t="shared" si="84"/>
        <v>79.383407655790862</v>
      </c>
      <c r="AO59" s="28">
        <f t="shared" si="66"/>
        <v>35.91229154276629</v>
      </c>
      <c r="AQ59" s="26">
        <f t="shared" si="20"/>
        <v>4.1681780879570277E-4</v>
      </c>
      <c r="AR59" s="27">
        <f t="shared" si="85"/>
        <v>83.363561759140552</v>
      </c>
      <c r="AS59" s="28">
        <f t="shared" si="67"/>
        <v>37.712875049642292</v>
      </c>
      <c r="AU59" s="26">
        <f t="shared" si="23"/>
        <v>4.2676391688474454E-4</v>
      </c>
      <c r="AV59" s="27">
        <f t="shared" si="86"/>
        <v>85.352783376948906</v>
      </c>
      <c r="AW59" s="28">
        <f t="shared" si="68"/>
        <v>38.612779813011265</v>
      </c>
      <c r="AY59" s="26">
        <f t="shared" si="26"/>
        <v>4.3186646780314761E-4</v>
      </c>
      <c r="AZ59" s="27">
        <f t="shared" si="87"/>
        <v>86.37329356062952</v>
      </c>
      <c r="BA59" s="28">
        <f t="shared" si="69"/>
        <v>39.074448823210616</v>
      </c>
      <c r="BB59" s="28"/>
      <c r="BC59" s="26">
        <f t="shared" si="29"/>
        <v>4.3451781474622392E-4</v>
      </c>
      <c r="BD59" s="27">
        <f t="shared" si="88"/>
        <v>86.903562949244787</v>
      </c>
      <c r="BE59" s="28">
        <f t="shared" si="70"/>
        <v>39.31433760403403</v>
      </c>
      <c r="BF59" s="28"/>
      <c r="BG59" s="26">
        <f t="shared" si="32"/>
        <v>4.3590443717023586E-4</v>
      </c>
      <c r="BH59" s="27">
        <f t="shared" si="89"/>
        <v>87.180887434047179</v>
      </c>
      <c r="BI59" s="28">
        <f t="shared" si="71"/>
        <v>39.439796538643577</v>
      </c>
      <c r="BJ59" s="28"/>
      <c r="BK59" s="26">
        <f t="shared" si="35"/>
        <v>4.3663205398119414E-4</v>
      </c>
      <c r="BL59" s="27">
        <f t="shared" si="90"/>
        <v>87.326410796238832</v>
      </c>
      <c r="BM59" s="28">
        <f t="shared" si="72"/>
        <v>39.505629910674806</v>
      </c>
      <c r="BN59" s="28"/>
      <c r="BO59" s="26">
        <f t="shared" si="38"/>
        <v>4.370145304688403E-4</v>
      </c>
      <c r="BP59" s="27">
        <f t="shared" si="91"/>
        <v>87.402906093768053</v>
      </c>
      <c r="BQ59" s="28">
        <f t="shared" si="73"/>
        <v>39.540235648922163</v>
      </c>
      <c r="BR59" s="28"/>
      <c r="BS59" s="26">
        <f t="shared" si="41"/>
        <v>4.372157655187317E-4</v>
      </c>
      <c r="BT59" s="27">
        <f t="shared" si="92"/>
        <v>87.44315310374634</v>
      </c>
      <c r="BU59" s="28">
        <f t="shared" si="74"/>
        <v>39.558443009865051</v>
      </c>
      <c r="BV59" s="28"/>
      <c r="BW59" s="26">
        <f t="shared" si="44"/>
        <v>4.3732169356190231E-4</v>
      </c>
      <c r="BX59" s="27">
        <f t="shared" si="93"/>
        <v>87.464338712380467</v>
      </c>
      <c r="BY59" s="28">
        <f t="shared" si="75"/>
        <v>39.568027175829286</v>
      </c>
      <c r="BZ59" s="28"/>
      <c r="CA59" s="26">
        <f t="shared" si="47"/>
        <v>4.3737746706120251E-4</v>
      </c>
      <c r="CB59" s="27">
        <f t="shared" si="94"/>
        <v>87.475493412240496</v>
      </c>
      <c r="CC59" s="28">
        <f t="shared" si="76"/>
        <v>39.573073454960848</v>
      </c>
      <c r="CD59" s="28"/>
      <c r="CE59" s="26">
        <f t="shared" si="50"/>
        <v>4.3740683696521138E-4</v>
      </c>
      <c r="CF59" s="27">
        <f t="shared" si="95"/>
        <v>87.481367393042277</v>
      </c>
      <c r="CG59" s="28">
        <f t="shared" si="77"/>
        <v>39.575730787485348</v>
      </c>
      <c r="CH59" s="28"/>
      <c r="CI59" s="29">
        <f t="shared" si="96"/>
        <v>54.113215896754994</v>
      </c>
    </row>
    <row r="60" spans="5:87" x14ac:dyDescent="0.25">
      <c r="E60">
        <f t="shared" si="56"/>
        <v>9.3999999999999986E-3</v>
      </c>
      <c r="F60">
        <f t="shared" si="57"/>
        <v>3.5257685484445718</v>
      </c>
      <c r="G60">
        <f t="shared" si="54"/>
        <v>9.3999999999999986E-3</v>
      </c>
      <c r="H60">
        <f t="shared" si="55"/>
        <v>565.28746410499332</v>
      </c>
      <c r="M60">
        <f t="shared" si="78"/>
        <v>24</v>
      </c>
      <c r="N60">
        <f t="shared" si="58"/>
        <v>70</v>
      </c>
      <c r="O60">
        <f t="shared" si="59"/>
        <v>4562.666666666667</v>
      </c>
      <c r="P60" s="50">
        <f t="shared" si="60"/>
        <v>452.3904</v>
      </c>
      <c r="S60" s="26">
        <f t="shared" si="2"/>
        <v>-1.0933333333333327E-3</v>
      </c>
      <c r="T60" s="27">
        <f t="shared" si="79"/>
        <v>-218.66666666666654</v>
      </c>
      <c r="U60" s="28">
        <f t="shared" si="61"/>
        <v>-98.922700799999944</v>
      </c>
      <c r="W60" s="26">
        <f t="shared" si="5"/>
        <v>3.6106236436589413E-5</v>
      </c>
      <c r="X60" s="27">
        <f t="shared" si="80"/>
        <v>7.2212472873178823</v>
      </c>
      <c r="Y60" s="28">
        <f t="shared" si="62"/>
        <v>3.266822948808652</v>
      </c>
      <c r="AA60" s="26">
        <f t="shared" si="8"/>
        <v>3.8993399420843056E-4</v>
      </c>
      <c r="AB60" s="27">
        <f t="shared" si="81"/>
        <v>77.98679884168611</v>
      </c>
      <c r="AC60" s="28">
        <f t="shared" si="63"/>
        <v>35.280479122709913</v>
      </c>
      <c r="AE60" s="26">
        <f t="shared" si="11"/>
        <v>5.4204838856436574E-4</v>
      </c>
      <c r="AF60" s="27">
        <f t="shared" si="82"/>
        <v>108.40967771287315</v>
      </c>
      <c r="AG60" s="28">
        <f t="shared" si="64"/>
        <v>49.043497464397774</v>
      </c>
      <c r="AI60" s="26">
        <f t="shared" si="14"/>
        <v>6.1137675887815331E-4</v>
      </c>
      <c r="AJ60" s="27">
        <f t="shared" si="83"/>
        <v>122.27535177563067</v>
      </c>
      <c r="AK60" s="28">
        <f t="shared" si="65"/>
        <v>55.31619529991827</v>
      </c>
      <c r="AM60" s="26">
        <f t="shared" si="17"/>
        <v>6.485312921720803E-4</v>
      </c>
      <c r="AN60" s="27">
        <f t="shared" si="84"/>
        <v>129.70625843441607</v>
      </c>
      <c r="AO60" s="28">
        <f t="shared" si="66"/>
        <v>58.677866135648863</v>
      </c>
      <c r="AQ60" s="26">
        <f t="shared" si="20"/>
        <v>6.660511211774334E-4</v>
      </c>
      <c r="AR60" s="27">
        <f t="shared" si="85"/>
        <v>133.21022423548669</v>
      </c>
      <c r="AS60" s="28">
        <f t="shared" si="67"/>
        <v>60.263026625981517</v>
      </c>
      <c r="AU60" s="26">
        <f t="shared" si="23"/>
        <v>6.7480727023418077E-4</v>
      </c>
      <c r="AV60" s="27">
        <f t="shared" si="86"/>
        <v>134.96145404683617</v>
      </c>
      <c r="AW60" s="28">
        <f t="shared" si="68"/>
        <v>61.055266180829832</v>
      </c>
      <c r="AY60" s="26">
        <f t="shared" si="26"/>
        <v>6.7929934854372618E-4</v>
      </c>
      <c r="AZ60" s="27">
        <f t="shared" si="87"/>
        <v>135.85986970874524</v>
      </c>
      <c r="BA60" s="28">
        <f t="shared" si="69"/>
        <v>61.46170080148714</v>
      </c>
      <c r="BB60" s="28"/>
      <c r="BC60" s="26">
        <f t="shared" si="29"/>
        <v>6.8163348656302908E-4</v>
      </c>
      <c r="BD60" s="27">
        <f t="shared" si="88"/>
        <v>136.32669731260583</v>
      </c>
      <c r="BE60" s="28">
        <f t="shared" si="70"/>
        <v>61.672889127928677</v>
      </c>
      <c r="BF60" s="28"/>
      <c r="BG60" s="26">
        <f t="shared" si="32"/>
        <v>6.8285421255166506E-4</v>
      </c>
      <c r="BH60" s="27">
        <f t="shared" si="89"/>
        <v>136.57084251033302</v>
      </c>
      <c r="BI60" s="28">
        <f t="shared" si="71"/>
        <v>61.783338071586556</v>
      </c>
      <c r="BJ60" s="28"/>
      <c r="BK60" s="26">
        <f t="shared" si="35"/>
        <v>6.8349477680010361E-4</v>
      </c>
      <c r="BL60" s="27">
        <f t="shared" si="90"/>
        <v>136.69895536002073</v>
      </c>
      <c r="BM60" s="28">
        <f t="shared" si="72"/>
        <v>61.841295094901923</v>
      </c>
      <c r="BN60" s="28"/>
      <c r="BO60" s="26">
        <f t="shared" si="38"/>
        <v>6.8383149354463819E-4</v>
      </c>
      <c r="BP60" s="27">
        <f t="shared" si="91"/>
        <v>136.76629870892765</v>
      </c>
      <c r="BQ60" s="28">
        <f t="shared" si="73"/>
        <v>61.871760579451262</v>
      </c>
      <c r="BR60" s="28"/>
      <c r="BS60" s="26">
        <f t="shared" si="41"/>
        <v>6.8400865269840135E-4</v>
      </c>
      <c r="BT60" s="27">
        <f t="shared" si="92"/>
        <v>136.80173053968028</v>
      </c>
      <c r="BU60" s="28">
        <f t="shared" si="74"/>
        <v>61.887789599538181</v>
      </c>
      <c r="BV60" s="28"/>
      <c r="BW60" s="26">
        <f t="shared" si="44"/>
        <v>6.8410190743955113E-4</v>
      </c>
      <c r="BX60" s="27">
        <f t="shared" si="93"/>
        <v>136.82038148791023</v>
      </c>
      <c r="BY60" s="28">
        <f t="shared" si="75"/>
        <v>61.896227109468306</v>
      </c>
      <c r="BZ60" s="28"/>
      <c r="CA60" s="26">
        <f t="shared" si="47"/>
        <v>6.8415100816004569E-4</v>
      </c>
      <c r="CB60" s="27">
        <f t="shared" si="94"/>
        <v>136.83020163200914</v>
      </c>
      <c r="CC60" s="28">
        <f t="shared" si="76"/>
        <v>61.900669648385268</v>
      </c>
      <c r="CD60" s="28"/>
      <c r="CE60" s="26">
        <f t="shared" si="50"/>
        <v>6.84176864229071E-4</v>
      </c>
      <c r="CF60" s="27">
        <f t="shared" si="95"/>
        <v>136.83537284581419</v>
      </c>
      <c r="CG60" s="28">
        <f t="shared" si="77"/>
        <v>61.903009055867024</v>
      </c>
      <c r="CH60" s="28"/>
      <c r="CI60" s="29">
        <f t="shared" si="96"/>
        <v>96.733768817968212</v>
      </c>
    </row>
    <row r="61" spans="5:87" x14ac:dyDescent="0.25">
      <c r="E61">
        <f t="shared" si="56"/>
        <v>9.5999999999999992E-3</v>
      </c>
      <c r="F61">
        <f t="shared" si="57"/>
        <v>3.3795052579944582</v>
      </c>
      <c r="G61">
        <f t="shared" si="54"/>
        <v>9.5999999999999992E-3</v>
      </c>
      <c r="H61">
        <f t="shared" si="55"/>
        <v>565.72952901344729</v>
      </c>
      <c r="M61">
        <f t="shared" si="78"/>
        <v>25</v>
      </c>
      <c r="N61">
        <f t="shared" si="58"/>
        <v>70</v>
      </c>
      <c r="O61">
        <f t="shared" si="59"/>
        <v>4758</v>
      </c>
      <c r="P61" s="50">
        <f t="shared" si="60"/>
        <v>452.3904</v>
      </c>
      <c r="S61" s="26">
        <f t="shared" si="2"/>
        <v>-6.0500000000000007E-4</v>
      </c>
      <c r="T61" s="27">
        <f t="shared" si="79"/>
        <v>-121.00000000000001</v>
      </c>
      <c r="U61" s="28">
        <f t="shared" si="61"/>
        <v>-54.739238400000012</v>
      </c>
      <c r="W61" s="26">
        <f t="shared" si="5"/>
        <v>3.7094894178170927E-4</v>
      </c>
      <c r="X61" s="27">
        <f t="shared" si="80"/>
        <v>74.18978835634185</v>
      </c>
      <c r="Y61" s="28">
        <f t="shared" si="62"/>
        <v>33.562748030440829</v>
      </c>
      <c r="AA61" s="26">
        <f t="shared" si="8"/>
        <v>6.7669157291758131E-4</v>
      </c>
      <c r="AB61" s="27">
        <f t="shared" si="81"/>
        <v>135.33831458351625</v>
      </c>
      <c r="AC61" s="28">
        <f t="shared" si="63"/>
        <v>61.225754269762753</v>
      </c>
      <c r="AE61" s="26">
        <f t="shared" si="11"/>
        <v>8.0813364930213945E-4</v>
      </c>
      <c r="AF61" s="27">
        <f t="shared" si="82"/>
        <v>161.6267298604279</v>
      </c>
      <c r="AG61" s="28">
        <f t="shared" si="64"/>
        <v>73.118380972250918</v>
      </c>
      <c r="AI61" s="26">
        <f t="shared" si="14"/>
        <v>8.6804030695268966E-4</v>
      </c>
      <c r="AJ61" s="27">
        <f t="shared" si="83"/>
        <v>173.60806139053793</v>
      </c>
      <c r="AK61" s="28">
        <f t="shared" si="65"/>
        <v>78.538620335690013</v>
      </c>
      <c r="AM61" s="26">
        <f t="shared" si="17"/>
        <v>9.0014554606520638E-4</v>
      </c>
      <c r="AN61" s="27">
        <f t="shared" si="84"/>
        <v>180.02910921304127</v>
      </c>
      <c r="AO61" s="28">
        <f t="shared" si="66"/>
        <v>81.443440728531428</v>
      </c>
      <c r="AQ61" s="26">
        <f t="shared" si="20"/>
        <v>9.1528443355916409E-4</v>
      </c>
      <c r="AR61" s="27">
        <f t="shared" si="85"/>
        <v>183.05688671183282</v>
      </c>
      <c r="AS61" s="28">
        <f t="shared" si="67"/>
        <v>82.813178202320742</v>
      </c>
      <c r="AU61" s="26">
        <f t="shared" si="23"/>
        <v>9.2285062358361694E-4</v>
      </c>
      <c r="AV61" s="27">
        <f t="shared" si="86"/>
        <v>184.5701247167234</v>
      </c>
      <c r="AW61" s="28">
        <f t="shared" si="68"/>
        <v>83.497752548648378</v>
      </c>
      <c r="AY61" s="26">
        <f t="shared" si="26"/>
        <v>9.2673222928430486E-4</v>
      </c>
      <c r="AZ61" s="27">
        <f t="shared" si="87"/>
        <v>185.34644585686098</v>
      </c>
      <c r="BA61" s="28">
        <f t="shared" si="69"/>
        <v>83.848952779763692</v>
      </c>
      <c r="BB61" s="28"/>
      <c r="BC61" s="26">
        <f t="shared" si="29"/>
        <v>9.2874915837983418E-4</v>
      </c>
      <c r="BD61" s="27">
        <f t="shared" si="88"/>
        <v>185.74983167596685</v>
      </c>
      <c r="BE61" s="28">
        <f t="shared" si="70"/>
        <v>84.031440651823317</v>
      </c>
      <c r="BF61" s="28"/>
      <c r="BG61" s="26">
        <f t="shared" si="32"/>
        <v>9.2980398793309437E-4</v>
      </c>
      <c r="BH61" s="27">
        <f t="shared" si="89"/>
        <v>185.96079758661887</v>
      </c>
      <c r="BI61" s="28">
        <f t="shared" si="71"/>
        <v>84.126879604529549</v>
      </c>
      <c r="BJ61" s="28"/>
      <c r="BK61" s="26">
        <f t="shared" si="35"/>
        <v>9.3035749961901319E-4</v>
      </c>
      <c r="BL61" s="27">
        <f t="shared" si="90"/>
        <v>186.07149992380263</v>
      </c>
      <c r="BM61" s="28">
        <f t="shared" si="72"/>
        <v>84.176960279129034</v>
      </c>
      <c r="BN61" s="28"/>
      <c r="BO61" s="26">
        <f t="shared" si="38"/>
        <v>9.3064845662043619E-4</v>
      </c>
      <c r="BP61" s="27">
        <f t="shared" si="91"/>
        <v>186.12969132408725</v>
      </c>
      <c r="BQ61" s="28">
        <f t="shared" si="73"/>
        <v>84.203285509980361</v>
      </c>
      <c r="BR61" s="28"/>
      <c r="BS61" s="26">
        <f t="shared" si="41"/>
        <v>9.3080153987807105E-4</v>
      </c>
      <c r="BT61" s="27">
        <f t="shared" si="92"/>
        <v>186.16030797561422</v>
      </c>
      <c r="BU61" s="28">
        <f t="shared" si="74"/>
        <v>84.217136189211303</v>
      </c>
      <c r="BV61" s="28"/>
      <c r="BW61" s="26">
        <f t="shared" si="44"/>
        <v>9.3088212131719984E-4</v>
      </c>
      <c r="BX61" s="27">
        <f t="shared" si="93"/>
        <v>186.17642426343997</v>
      </c>
      <c r="BY61" s="28">
        <f t="shared" si="75"/>
        <v>84.224427043107312</v>
      </c>
      <c r="BZ61" s="28"/>
      <c r="CA61" s="26">
        <f t="shared" si="47"/>
        <v>9.3092454925888888E-4</v>
      </c>
      <c r="CB61" s="27">
        <f t="shared" si="94"/>
        <v>186.18490985177777</v>
      </c>
      <c r="CC61" s="28">
        <f t="shared" si="76"/>
        <v>84.228265841809687</v>
      </c>
      <c r="CD61" s="28"/>
      <c r="CE61" s="26">
        <f t="shared" si="50"/>
        <v>9.3094689149293068E-4</v>
      </c>
      <c r="CF61" s="27">
        <f t="shared" si="95"/>
        <v>186.18937829858615</v>
      </c>
      <c r="CG61" s="28">
        <f t="shared" si="77"/>
        <v>84.230287324248707</v>
      </c>
      <c r="CH61" s="28"/>
      <c r="CI61" s="29">
        <f t="shared" si="96"/>
        <v>148.07684511602923</v>
      </c>
    </row>
    <row r="62" spans="5:87" x14ac:dyDescent="0.25">
      <c r="E62">
        <f t="shared" si="56"/>
        <v>9.7999999999999997E-3</v>
      </c>
      <c r="F62">
        <f t="shared" si="57"/>
        <v>3.2419910245970853</v>
      </c>
      <c r="G62">
        <f t="shared" si="54"/>
        <v>9.7999999999999997E-3</v>
      </c>
      <c r="H62">
        <f t="shared" si="55"/>
        <v>566.17055985193997</v>
      </c>
      <c r="M62">
        <f t="shared" si="78"/>
        <v>26</v>
      </c>
      <c r="N62">
        <f t="shared" si="58"/>
        <v>70</v>
      </c>
      <c r="O62">
        <f t="shared" si="59"/>
        <v>4953.3333333333339</v>
      </c>
      <c r="P62" s="50">
        <f t="shared" si="60"/>
        <v>452.3904</v>
      </c>
      <c r="S62" s="26">
        <f t="shared" si="2"/>
        <v>-1.1666666666666516E-4</v>
      </c>
      <c r="T62" s="27">
        <f t="shared" si="79"/>
        <v>-23.333333333333034</v>
      </c>
      <c r="U62" s="28">
        <f t="shared" si="61"/>
        <v>-10.555775999999865</v>
      </c>
      <c r="W62" s="26">
        <f t="shared" si="5"/>
        <v>7.0579164712683063E-4</v>
      </c>
      <c r="X62" s="27">
        <f t="shared" si="80"/>
        <v>141.15832942536613</v>
      </c>
      <c r="Y62" s="28">
        <f t="shared" si="62"/>
        <v>63.858673112073156</v>
      </c>
      <c r="AA62" s="26">
        <f t="shared" si="8"/>
        <v>9.6344915162673342E-4</v>
      </c>
      <c r="AB62" s="27">
        <f t="shared" si="81"/>
        <v>192.68983032534669</v>
      </c>
      <c r="AC62" s="28">
        <f t="shared" si="63"/>
        <v>87.171029416815713</v>
      </c>
      <c r="AE62" s="26">
        <f t="shared" si="11"/>
        <v>1.0742189100399144E-3</v>
      </c>
      <c r="AF62" s="27">
        <f t="shared" si="82"/>
        <v>214.84378200798287</v>
      </c>
      <c r="AG62" s="28">
        <f t="shared" si="64"/>
        <v>97.193264480104176</v>
      </c>
      <c r="AI62" s="26">
        <f t="shared" si="14"/>
        <v>1.1247038550272273E-3</v>
      </c>
      <c r="AJ62" s="27">
        <f t="shared" si="83"/>
        <v>224.94077100544547</v>
      </c>
      <c r="AK62" s="28">
        <f t="shared" si="65"/>
        <v>101.76104537146188</v>
      </c>
      <c r="AM62" s="26">
        <f t="shared" si="17"/>
        <v>1.1517597999583335E-3</v>
      </c>
      <c r="AN62" s="27">
        <f t="shared" si="84"/>
        <v>230.35195999166672</v>
      </c>
      <c r="AO62" s="28">
        <f t="shared" si="66"/>
        <v>104.2090153214141</v>
      </c>
      <c r="AQ62" s="26">
        <f t="shared" si="20"/>
        <v>1.164517745940896E-3</v>
      </c>
      <c r="AR62" s="27">
        <f t="shared" si="85"/>
        <v>232.9035491881792</v>
      </c>
      <c r="AS62" s="28">
        <f t="shared" si="67"/>
        <v>105.36332977866006</v>
      </c>
      <c r="AU62" s="26">
        <f t="shared" si="23"/>
        <v>1.1708939769330543E-3</v>
      </c>
      <c r="AV62" s="27">
        <f t="shared" si="86"/>
        <v>234.17879538661086</v>
      </c>
      <c r="AW62" s="28">
        <f t="shared" si="68"/>
        <v>105.94023891646705</v>
      </c>
      <c r="AY62" s="26">
        <f t="shared" si="26"/>
        <v>1.1741651100248846E-3</v>
      </c>
      <c r="AZ62" s="27">
        <f t="shared" si="87"/>
        <v>234.83302200497693</v>
      </c>
      <c r="BA62" s="28">
        <f t="shared" si="69"/>
        <v>106.23620475804032</v>
      </c>
      <c r="BB62" s="28"/>
      <c r="BC62" s="26">
        <f t="shared" si="29"/>
        <v>1.1758648301966404E-3</v>
      </c>
      <c r="BD62" s="27">
        <f t="shared" si="88"/>
        <v>235.17296603932809</v>
      </c>
      <c r="BE62" s="28">
        <f t="shared" si="70"/>
        <v>106.38999217571806</v>
      </c>
      <c r="BF62" s="28"/>
      <c r="BG62" s="26">
        <f t="shared" si="32"/>
        <v>1.1767537633145247E-3</v>
      </c>
      <c r="BH62" s="27">
        <f t="shared" si="89"/>
        <v>235.35075266290494</v>
      </c>
      <c r="BI62" s="28">
        <f t="shared" si="71"/>
        <v>106.47042113747263</v>
      </c>
      <c r="BJ62" s="28"/>
      <c r="BK62" s="26">
        <f t="shared" si="35"/>
        <v>1.1772202224379239E-3</v>
      </c>
      <c r="BL62" s="27">
        <f t="shared" si="90"/>
        <v>235.44404448758476</v>
      </c>
      <c r="BM62" s="28">
        <f t="shared" si="72"/>
        <v>106.51262546335627</v>
      </c>
      <c r="BN62" s="28"/>
      <c r="BO62" s="26">
        <f t="shared" si="38"/>
        <v>1.1774654196962352E-3</v>
      </c>
      <c r="BP62" s="27">
        <f t="shared" si="91"/>
        <v>235.49308393924704</v>
      </c>
      <c r="BQ62" s="28">
        <f t="shared" si="73"/>
        <v>106.53481044050956</v>
      </c>
      <c r="BR62" s="28"/>
      <c r="BS62" s="26">
        <f t="shared" si="41"/>
        <v>1.1775944270577417E-3</v>
      </c>
      <c r="BT62" s="27">
        <f t="shared" si="92"/>
        <v>235.51888541154835</v>
      </c>
      <c r="BU62" s="28">
        <f t="shared" si="74"/>
        <v>106.54648277888452</v>
      </c>
      <c r="BV62" s="28"/>
      <c r="BW62" s="26">
        <f t="shared" si="44"/>
        <v>1.1776623351948499E-3</v>
      </c>
      <c r="BX62" s="27">
        <f t="shared" si="93"/>
        <v>235.53246703896997</v>
      </c>
      <c r="BY62" s="28">
        <f t="shared" si="75"/>
        <v>106.55262697674644</v>
      </c>
      <c r="BZ62" s="28"/>
      <c r="CA62" s="26">
        <f t="shared" si="47"/>
        <v>1.1776980903577333E-3</v>
      </c>
      <c r="CB62" s="27">
        <f t="shared" si="94"/>
        <v>235.53961807154664</v>
      </c>
      <c r="CC62" s="28">
        <f t="shared" si="76"/>
        <v>106.55586203523421</v>
      </c>
      <c r="CD62" s="28"/>
      <c r="CE62" s="26">
        <f t="shared" si="50"/>
        <v>1.1777169187567914E-3</v>
      </c>
      <c r="CF62" s="27">
        <f t="shared" si="95"/>
        <v>235.54338375135828</v>
      </c>
      <c r="CG62" s="28">
        <f t="shared" si="77"/>
        <v>106.55756559263048</v>
      </c>
      <c r="CH62" s="28"/>
      <c r="CI62" s="29">
        <f t="shared" si="96"/>
        <v>208.1424447909383</v>
      </c>
    </row>
    <row r="63" spans="5:87" x14ac:dyDescent="0.25">
      <c r="E63">
        <f t="shared" si="56"/>
        <v>0.01</v>
      </c>
      <c r="F63">
        <f t="shared" si="57"/>
        <v>3.1125538462982392</v>
      </c>
      <c r="G63">
        <f t="shared" si="54"/>
        <v>0.01</v>
      </c>
      <c r="H63">
        <f t="shared" si="55"/>
        <v>566.61055662047136</v>
      </c>
      <c r="M63">
        <f t="shared" si="78"/>
        <v>27</v>
      </c>
      <c r="N63">
        <f t="shared" si="58"/>
        <v>70</v>
      </c>
      <c r="O63">
        <f t="shared" si="59"/>
        <v>5148.666666666667</v>
      </c>
      <c r="P63" s="50">
        <f t="shared" si="60"/>
        <v>452.3904</v>
      </c>
      <c r="S63" s="26">
        <f t="shared" si="2"/>
        <v>3.7166666666666744E-4</v>
      </c>
      <c r="T63" s="27">
        <f t="shared" si="79"/>
        <v>74.333333333333485</v>
      </c>
      <c r="U63" s="28">
        <f t="shared" si="61"/>
        <v>33.627686400000073</v>
      </c>
      <c r="W63" s="26">
        <f t="shared" si="5"/>
        <v>1.0406343524719504E-3</v>
      </c>
      <c r="X63" s="27">
        <f t="shared" si="80"/>
        <v>208.12687049439009</v>
      </c>
      <c r="Y63" s="28">
        <f t="shared" si="62"/>
        <v>94.154598193705326</v>
      </c>
      <c r="AA63" s="26">
        <f t="shared" si="8"/>
        <v>1.2502067303358842E-3</v>
      </c>
      <c r="AB63" s="27">
        <f t="shared" si="81"/>
        <v>250.04134606717685</v>
      </c>
      <c r="AC63" s="28">
        <f t="shared" si="63"/>
        <v>113.11630456386857</v>
      </c>
      <c r="AE63" s="26">
        <f t="shared" si="11"/>
        <v>1.3403041707776881E-3</v>
      </c>
      <c r="AF63" s="27">
        <f t="shared" si="82"/>
        <v>268.06083415553763</v>
      </c>
      <c r="AG63" s="28">
        <f t="shared" si="64"/>
        <v>121.26814798795733</v>
      </c>
      <c r="AI63" s="26">
        <f t="shared" si="14"/>
        <v>1.3813674031017637E-3</v>
      </c>
      <c r="AJ63" s="27">
        <f t="shared" si="83"/>
        <v>276.27348062035276</v>
      </c>
      <c r="AK63" s="28">
        <f t="shared" si="65"/>
        <v>124.98347040723364</v>
      </c>
      <c r="AM63" s="26">
        <f t="shared" si="17"/>
        <v>1.4033740538514597E-3</v>
      </c>
      <c r="AN63" s="27">
        <f t="shared" si="84"/>
        <v>280.67481077029197</v>
      </c>
      <c r="AO63" s="28">
        <f t="shared" si="66"/>
        <v>126.9745899142967</v>
      </c>
      <c r="AQ63" s="26">
        <f t="shared" si="20"/>
        <v>1.4137510583226267E-3</v>
      </c>
      <c r="AR63" s="27">
        <f t="shared" si="85"/>
        <v>282.75021166452535</v>
      </c>
      <c r="AS63" s="28">
        <f t="shared" si="67"/>
        <v>127.91348135499929</v>
      </c>
      <c r="AU63" s="26">
        <f t="shared" si="23"/>
        <v>1.4189373302824905E-3</v>
      </c>
      <c r="AV63" s="27">
        <f t="shared" si="86"/>
        <v>283.78746605649809</v>
      </c>
      <c r="AW63" s="28">
        <f t="shared" si="68"/>
        <v>128.38272528428561</v>
      </c>
      <c r="AY63" s="26">
        <f t="shared" si="26"/>
        <v>1.4215979907654633E-3</v>
      </c>
      <c r="AZ63" s="27">
        <f t="shared" si="87"/>
        <v>284.31959815309267</v>
      </c>
      <c r="BA63" s="28">
        <f t="shared" si="69"/>
        <v>128.62345673631685</v>
      </c>
      <c r="BB63" s="28"/>
      <c r="BC63" s="26">
        <f t="shared" si="29"/>
        <v>1.4229805020134455E-3</v>
      </c>
      <c r="BD63" s="27">
        <f t="shared" si="88"/>
        <v>284.5961004026891</v>
      </c>
      <c r="BE63" s="28">
        <f t="shared" si="70"/>
        <v>128.7485436996127</v>
      </c>
      <c r="BF63" s="28"/>
      <c r="BG63" s="26">
        <f t="shared" si="32"/>
        <v>1.4237035386959539E-3</v>
      </c>
      <c r="BH63" s="27">
        <f t="shared" si="89"/>
        <v>284.74070773919078</v>
      </c>
      <c r="BI63" s="28">
        <f t="shared" si="71"/>
        <v>128.81396267041561</v>
      </c>
      <c r="BJ63" s="28"/>
      <c r="BK63" s="26">
        <f t="shared" si="35"/>
        <v>1.4240829452568334E-3</v>
      </c>
      <c r="BL63" s="27">
        <f t="shared" si="90"/>
        <v>284.81658905136669</v>
      </c>
      <c r="BM63" s="28">
        <f t="shared" si="72"/>
        <v>128.84829064758341</v>
      </c>
      <c r="BN63" s="28"/>
      <c r="BO63" s="26">
        <f t="shared" si="38"/>
        <v>1.4242823827720331E-3</v>
      </c>
      <c r="BP63" s="27">
        <f t="shared" si="91"/>
        <v>284.85647655440658</v>
      </c>
      <c r="BQ63" s="28">
        <f t="shared" si="73"/>
        <v>128.86633537103862</v>
      </c>
      <c r="BR63" s="28"/>
      <c r="BS63" s="26">
        <f t="shared" si="41"/>
        <v>1.4243873142374115E-3</v>
      </c>
      <c r="BT63" s="27">
        <f t="shared" si="92"/>
        <v>284.87746284748232</v>
      </c>
      <c r="BU63" s="28">
        <f t="shared" si="74"/>
        <v>128.87582936855767</v>
      </c>
      <c r="BV63" s="28"/>
      <c r="BW63" s="26">
        <f t="shared" si="44"/>
        <v>1.4244425490724986E-3</v>
      </c>
      <c r="BX63" s="27">
        <f t="shared" si="93"/>
        <v>284.88850981449968</v>
      </c>
      <c r="BY63" s="28">
        <f t="shared" si="75"/>
        <v>128.88082691038545</v>
      </c>
      <c r="BZ63" s="28"/>
      <c r="CA63" s="26">
        <f t="shared" si="47"/>
        <v>1.4244716314565763E-3</v>
      </c>
      <c r="CB63" s="27">
        <f t="shared" si="94"/>
        <v>284.89432629131528</v>
      </c>
      <c r="CC63" s="28">
        <f t="shared" si="76"/>
        <v>128.88345822865864</v>
      </c>
      <c r="CD63" s="28"/>
      <c r="CE63" s="26">
        <f t="shared" si="50"/>
        <v>1.4244869460206511E-3</v>
      </c>
      <c r="CF63" s="27">
        <f t="shared" si="95"/>
        <v>284.89738920413021</v>
      </c>
      <c r="CG63" s="28">
        <f t="shared" si="77"/>
        <v>128.88484386101214</v>
      </c>
      <c r="CH63" s="28"/>
      <c r="CI63" s="29">
        <f t="shared" si="96"/>
        <v>276.93056784269481</v>
      </c>
    </row>
    <row r="64" spans="5:87" x14ac:dyDescent="0.25">
      <c r="E64">
        <f t="shared" si="56"/>
        <v>1.0200000000000001E-2</v>
      </c>
      <c r="F64">
        <f t="shared" si="57"/>
        <v>2.9905837972049283</v>
      </c>
      <c r="G64">
        <f t="shared" si="54"/>
        <v>1.0200000000000001E-2</v>
      </c>
      <c r="H64">
        <f t="shared" si="55"/>
        <v>567.04951931904145</v>
      </c>
      <c r="M64">
        <f t="shared" si="78"/>
        <v>28</v>
      </c>
      <c r="N64">
        <f t="shared" si="58"/>
        <v>70</v>
      </c>
      <c r="O64">
        <f t="shared" si="59"/>
        <v>5344</v>
      </c>
      <c r="P64" s="50">
        <f t="shared" si="60"/>
        <v>452.3904</v>
      </c>
      <c r="S64" s="26">
        <f t="shared" si="2"/>
        <v>8.6000000000000009E-4</v>
      </c>
      <c r="T64" s="27">
        <f t="shared" si="79"/>
        <v>172.00000000000003</v>
      </c>
      <c r="U64" s="28">
        <f t="shared" si="61"/>
        <v>77.811148800000012</v>
      </c>
      <c r="W64" s="26">
        <f t="shared" si="5"/>
        <v>1.3754770578170703E-3</v>
      </c>
      <c r="X64" s="27">
        <f t="shared" si="80"/>
        <v>275.09541156341407</v>
      </c>
      <c r="Y64" s="28">
        <f t="shared" si="62"/>
        <v>124.45052327533752</v>
      </c>
      <c r="AA64" s="26">
        <f t="shared" si="8"/>
        <v>1.536964309045035E-3</v>
      </c>
      <c r="AB64" s="27">
        <f t="shared" si="81"/>
        <v>307.392861809007</v>
      </c>
      <c r="AC64" s="28">
        <f t="shared" si="63"/>
        <v>139.06157971092139</v>
      </c>
      <c r="AE64" s="26">
        <f t="shared" si="11"/>
        <v>1.6063894315154618E-3</v>
      </c>
      <c r="AF64" s="27">
        <f t="shared" si="82"/>
        <v>321.27788630309237</v>
      </c>
      <c r="AG64" s="28">
        <f t="shared" si="64"/>
        <v>145.34303149581049</v>
      </c>
      <c r="AI64" s="26">
        <f t="shared" si="14"/>
        <v>1.6380309511762998E-3</v>
      </c>
      <c r="AJ64" s="27">
        <f t="shared" si="83"/>
        <v>327.60619023525993</v>
      </c>
      <c r="AK64" s="28">
        <f t="shared" si="65"/>
        <v>148.20589544300535</v>
      </c>
      <c r="AM64" s="26">
        <f t="shared" si="17"/>
        <v>1.6549883077445857E-3</v>
      </c>
      <c r="AN64" s="27">
        <f t="shared" si="84"/>
        <v>330.99766154891716</v>
      </c>
      <c r="AO64" s="28">
        <f t="shared" si="66"/>
        <v>149.74016450717926</v>
      </c>
      <c r="AQ64" s="26">
        <f t="shared" si="20"/>
        <v>1.6629843707043573E-3</v>
      </c>
      <c r="AR64" s="27">
        <f t="shared" si="85"/>
        <v>332.59687414087148</v>
      </c>
      <c r="AS64" s="28">
        <f t="shared" si="67"/>
        <v>150.46363293133851</v>
      </c>
      <c r="AU64" s="26">
        <f t="shared" si="23"/>
        <v>1.6669806836319267E-3</v>
      </c>
      <c r="AV64" s="27">
        <f t="shared" si="86"/>
        <v>333.39613672638535</v>
      </c>
      <c r="AW64" s="28">
        <f t="shared" si="68"/>
        <v>150.82521165210417</v>
      </c>
      <c r="AY64" s="26">
        <f t="shared" si="26"/>
        <v>1.6690308715060418E-3</v>
      </c>
      <c r="AZ64" s="27">
        <f t="shared" si="87"/>
        <v>333.80617430120833</v>
      </c>
      <c r="BA64" s="28">
        <f t="shared" si="69"/>
        <v>151.01070871459336</v>
      </c>
      <c r="BB64" s="28"/>
      <c r="BC64" s="26">
        <f t="shared" si="29"/>
        <v>1.6700961738302506E-3</v>
      </c>
      <c r="BD64" s="27">
        <f t="shared" si="88"/>
        <v>334.01923476605009</v>
      </c>
      <c r="BE64" s="28">
        <f t="shared" si="70"/>
        <v>151.10709522350732</v>
      </c>
      <c r="BF64" s="28"/>
      <c r="BG64" s="26">
        <f t="shared" si="32"/>
        <v>1.6706533140773831E-3</v>
      </c>
      <c r="BH64" s="27">
        <f t="shared" si="89"/>
        <v>334.13066281547663</v>
      </c>
      <c r="BI64" s="28">
        <f t="shared" si="71"/>
        <v>151.1575042033586</v>
      </c>
      <c r="BJ64" s="28"/>
      <c r="BK64" s="26">
        <f t="shared" si="35"/>
        <v>1.6709456680757428E-3</v>
      </c>
      <c r="BL64" s="27">
        <f t="shared" si="90"/>
        <v>334.18913361514853</v>
      </c>
      <c r="BM64" s="28">
        <f t="shared" si="72"/>
        <v>151.18395583181049</v>
      </c>
      <c r="BN64" s="28"/>
      <c r="BO64" s="26">
        <f t="shared" si="38"/>
        <v>1.6710993458478312E-3</v>
      </c>
      <c r="BP64" s="27">
        <f t="shared" si="91"/>
        <v>334.21986916956621</v>
      </c>
      <c r="BQ64" s="28">
        <f t="shared" si="73"/>
        <v>151.19786030156774</v>
      </c>
      <c r="BR64" s="28"/>
      <c r="BS64" s="26">
        <f t="shared" si="41"/>
        <v>1.6711802014170811E-3</v>
      </c>
      <c r="BT64" s="27">
        <f t="shared" si="92"/>
        <v>334.23604028341623</v>
      </c>
      <c r="BU64" s="28">
        <f t="shared" si="74"/>
        <v>151.20517595823077</v>
      </c>
      <c r="BV64" s="28"/>
      <c r="BW64" s="26">
        <f t="shared" si="44"/>
        <v>1.6712227629501475E-3</v>
      </c>
      <c r="BX64" s="27">
        <f t="shared" si="93"/>
        <v>334.24455259002951</v>
      </c>
      <c r="BY64" s="28">
        <f t="shared" si="75"/>
        <v>151.20902684402449</v>
      </c>
      <c r="BZ64" s="28"/>
      <c r="CA64" s="26">
        <f t="shared" si="47"/>
        <v>1.6712451725554196E-3</v>
      </c>
      <c r="CB64" s="27">
        <f t="shared" si="94"/>
        <v>334.24903451108395</v>
      </c>
      <c r="CC64" s="28">
        <f t="shared" si="76"/>
        <v>151.21105442208309</v>
      </c>
      <c r="CD64" s="28"/>
      <c r="CE64" s="26">
        <f t="shared" si="50"/>
        <v>1.6712569732845108E-3</v>
      </c>
      <c r="CF64" s="27">
        <f t="shared" si="95"/>
        <v>334.25139465690216</v>
      </c>
      <c r="CG64" s="28">
        <f t="shared" si="77"/>
        <v>151.21212212939383</v>
      </c>
      <c r="CH64" s="28"/>
      <c r="CI64" s="29">
        <f t="shared" si="96"/>
        <v>354.44121427129915</v>
      </c>
    </row>
    <row r="65" spans="5:87" x14ac:dyDescent="0.25">
      <c r="E65">
        <f t="shared" si="56"/>
        <v>1.0400000000000001E-2</v>
      </c>
      <c r="F65">
        <f t="shared" si="57"/>
        <v>2.8755264234793922</v>
      </c>
      <c r="G65">
        <f t="shared" si="54"/>
        <v>1.0400000000000001E-2</v>
      </c>
      <c r="H65">
        <f t="shared" si="55"/>
        <v>567.48744794765025</v>
      </c>
      <c r="M65">
        <f t="shared" si="78"/>
        <v>29</v>
      </c>
      <c r="N65">
        <f t="shared" si="58"/>
        <v>70</v>
      </c>
      <c r="O65">
        <f t="shared" si="59"/>
        <v>5539.3333333333339</v>
      </c>
      <c r="P65" s="50">
        <f t="shared" si="60"/>
        <v>452.3904</v>
      </c>
      <c r="S65" s="26">
        <f t="shared" si="2"/>
        <v>1.3483333333333351E-3</v>
      </c>
      <c r="T65" s="27">
        <f t="shared" si="79"/>
        <v>269.66666666666703</v>
      </c>
      <c r="U65" s="28">
        <f t="shared" si="61"/>
        <v>121.99461120000016</v>
      </c>
      <c r="W65" s="26">
        <f t="shared" si="5"/>
        <v>1.7103197631621917E-3</v>
      </c>
      <c r="X65" s="27">
        <f t="shared" si="80"/>
        <v>342.06395263243837</v>
      </c>
      <c r="Y65" s="28">
        <f t="shared" si="62"/>
        <v>154.74644835696984</v>
      </c>
      <c r="AA65" s="26">
        <f t="shared" si="8"/>
        <v>1.8237218877541872E-3</v>
      </c>
      <c r="AB65" s="27">
        <f t="shared" si="81"/>
        <v>364.74437755083744</v>
      </c>
      <c r="AC65" s="28">
        <f t="shared" si="63"/>
        <v>165.00685485797436</v>
      </c>
      <c r="AE65" s="26">
        <f t="shared" si="11"/>
        <v>1.8724746922532366E-3</v>
      </c>
      <c r="AF65" s="27">
        <f t="shared" si="82"/>
        <v>374.49493845064734</v>
      </c>
      <c r="AG65" s="28">
        <f t="shared" si="64"/>
        <v>169.41791500366375</v>
      </c>
      <c r="AI65" s="26">
        <f t="shared" si="14"/>
        <v>1.8946944992508374E-3</v>
      </c>
      <c r="AJ65" s="27">
        <f t="shared" si="83"/>
        <v>378.9388998501675</v>
      </c>
      <c r="AK65" s="28">
        <f t="shared" si="65"/>
        <v>171.42832047877724</v>
      </c>
      <c r="AM65" s="26">
        <f t="shared" si="17"/>
        <v>1.906602561637713E-3</v>
      </c>
      <c r="AN65" s="27">
        <f t="shared" si="84"/>
        <v>381.32051232754259</v>
      </c>
      <c r="AO65" s="28">
        <f t="shared" si="66"/>
        <v>172.5057391000619</v>
      </c>
      <c r="AQ65" s="26">
        <f t="shared" si="20"/>
        <v>1.9122176830860891E-3</v>
      </c>
      <c r="AR65" s="27">
        <f t="shared" si="85"/>
        <v>382.44353661721783</v>
      </c>
      <c r="AS65" s="28">
        <f t="shared" si="67"/>
        <v>173.01378450767783</v>
      </c>
      <c r="AU65" s="26">
        <f t="shared" si="23"/>
        <v>1.9150240369813639E-3</v>
      </c>
      <c r="AV65" s="27">
        <f t="shared" si="86"/>
        <v>383.00480739627278</v>
      </c>
      <c r="AW65" s="28">
        <f t="shared" si="68"/>
        <v>173.26769801992279</v>
      </c>
      <c r="AY65" s="26">
        <f t="shared" si="26"/>
        <v>1.9164637522466217E-3</v>
      </c>
      <c r="AZ65" s="27">
        <f t="shared" si="87"/>
        <v>383.29275044932433</v>
      </c>
      <c r="BA65" s="28">
        <f t="shared" si="69"/>
        <v>173.39796069287002</v>
      </c>
      <c r="BB65" s="28"/>
      <c r="BC65" s="26">
        <f t="shared" si="29"/>
        <v>1.917211845647057E-3</v>
      </c>
      <c r="BD65" s="27">
        <f t="shared" si="88"/>
        <v>383.44236912941142</v>
      </c>
      <c r="BE65" s="28">
        <f t="shared" si="70"/>
        <v>173.4656467474021</v>
      </c>
      <c r="BF65" s="28"/>
      <c r="BG65" s="26">
        <f t="shared" si="32"/>
        <v>1.9176030894588135E-3</v>
      </c>
      <c r="BH65" s="27">
        <f t="shared" si="89"/>
        <v>383.5206178917627</v>
      </c>
      <c r="BI65" s="28">
        <f t="shared" si="71"/>
        <v>173.50104573630171</v>
      </c>
      <c r="BJ65" s="28"/>
      <c r="BK65" s="26">
        <f t="shared" si="35"/>
        <v>1.9178083908946535E-3</v>
      </c>
      <c r="BL65" s="27">
        <f t="shared" si="90"/>
        <v>383.56167817893072</v>
      </c>
      <c r="BM65" s="28">
        <f t="shared" si="72"/>
        <v>173.51962101603775</v>
      </c>
      <c r="BN65" s="28"/>
      <c r="BO65" s="26">
        <f t="shared" si="38"/>
        <v>1.9179163089236301E-3</v>
      </c>
      <c r="BP65" s="27">
        <f t="shared" si="91"/>
        <v>383.58326178472601</v>
      </c>
      <c r="BQ65" s="28">
        <f t="shared" si="73"/>
        <v>173.52938523209693</v>
      </c>
      <c r="BR65" s="28"/>
      <c r="BS65" s="26">
        <f t="shared" si="41"/>
        <v>1.9179730885967518E-3</v>
      </c>
      <c r="BT65" s="27">
        <f t="shared" si="92"/>
        <v>383.59461771935037</v>
      </c>
      <c r="BU65" s="28">
        <f t="shared" si="74"/>
        <v>173.534522547904</v>
      </c>
      <c r="BV65" s="28"/>
      <c r="BW65" s="26">
        <f t="shared" si="44"/>
        <v>1.9180029768277973E-3</v>
      </c>
      <c r="BX65" s="27">
        <f t="shared" si="93"/>
        <v>383.60059536555946</v>
      </c>
      <c r="BY65" s="28">
        <f t="shared" si="75"/>
        <v>173.53722677766359</v>
      </c>
      <c r="BZ65" s="28"/>
      <c r="CA65" s="26">
        <f t="shared" si="47"/>
        <v>1.9180187136542638E-3</v>
      </c>
      <c r="CB65" s="27">
        <f t="shared" si="94"/>
        <v>383.60374273085273</v>
      </c>
      <c r="CC65" s="28">
        <f t="shared" si="76"/>
        <v>173.53865061550758</v>
      </c>
      <c r="CD65" s="28"/>
      <c r="CE65" s="26">
        <f t="shared" si="50"/>
        <v>1.9180270005483716E-3</v>
      </c>
      <c r="CF65" s="27">
        <f t="shared" si="95"/>
        <v>383.60540010967429</v>
      </c>
      <c r="CG65" s="28">
        <f t="shared" si="77"/>
        <v>173.53940039777561</v>
      </c>
      <c r="CH65" s="28"/>
      <c r="CI65" s="29">
        <f t="shared" si="96"/>
        <v>440.67438407675166</v>
      </c>
    </row>
    <row r="66" spans="5:87" x14ac:dyDescent="0.25">
      <c r="E66">
        <f t="shared" si="56"/>
        <v>1.0600000000000002E-2</v>
      </c>
      <c r="F66">
        <f t="shared" si="57"/>
        <v>2.7668769226900261</v>
      </c>
      <c r="G66">
        <f t="shared" si="54"/>
        <v>1.0600000000000002E-2</v>
      </c>
      <c r="H66">
        <f t="shared" si="55"/>
        <v>567.92434250629765</v>
      </c>
      <c r="M66">
        <f t="shared" si="78"/>
        <v>30</v>
      </c>
      <c r="N66">
        <f t="shared" si="58"/>
        <v>70</v>
      </c>
      <c r="O66">
        <f t="shared" si="59"/>
        <v>5734.666666666667</v>
      </c>
      <c r="P66" s="50">
        <f t="shared" si="60"/>
        <v>452.3904</v>
      </c>
      <c r="S66" s="26">
        <f t="shared" si="2"/>
        <v>1.8366666666666677E-3</v>
      </c>
      <c r="T66" s="27">
        <f t="shared" si="79"/>
        <v>367.33333333333354</v>
      </c>
      <c r="U66" s="28">
        <f t="shared" si="61"/>
        <v>166.17807360000009</v>
      </c>
      <c r="W66" s="26">
        <f t="shared" si="5"/>
        <v>2.0451624685073116E-3</v>
      </c>
      <c r="X66" s="27">
        <f t="shared" si="80"/>
        <v>409.03249370146233</v>
      </c>
      <c r="Y66" s="28">
        <f t="shared" si="62"/>
        <v>185.04237343860203</v>
      </c>
      <c r="AA66" s="26">
        <f t="shared" si="8"/>
        <v>2.1104794664633377E-3</v>
      </c>
      <c r="AB66" s="27">
        <f t="shared" si="81"/>
        <v>422.09589329266754</v>
      </c>
      <c r="AC66" s="28">
        <f t="shared" si="63"/>
        <v>190.95213000502721</v>
      </c>
      <c r="AE66" s="26">
        <f t="shared" si="11"/>
        <v>2.1385599529910103E-3</v>
      </c>
      <c r="AF66" s="27">
        <f t="shared" si="82"/>
        <v>427.71199059820208</v>
      </c>
      <c r="AG66" s="28">
        <f t="shared" si="64"/>
        <v>193.4927985115169</v>
      </c>
      <c r="AI66" s="26">
        <f t="shared" si="14"/>
        <v>2.1513580473253736E-3</v>
      </c>
      <c r="AJ66" s="27">
        <f t="shared" si="83"/>
        <v>430.27160946507473</v>
      </c>
      <c r="AK66" s="28">
        <f t="shared" si="65"/>
        <v>194.65074551454893</v>
      </c>
      <c r="AM66" s="26">
        <f t="shared" si="17"/>
        <v>2.1582168155308392E-3</v>
      </c>
      <c r="AN66" s="27">
        <f t="shared" si="84"/>
        <v>431.64336310616784</v>
      </c>
      <c r="AO66" s="28">
        <f t="shared" si="66"/>
        <v>195.27131369294452</v>
      </c>
      <c r="AQ66" s="26">
        <f t="shared" si="20"/>
        <v>2.1614509954678198E-3</v>
      </c>
      <c r="AR66" s="27">
        <f t="shared" si="85"/>
        <v>432.29019909356396</v>
      </c>
      <c r="AS66" s="28">
        <f t="shared" si="67"/>
        <v>195.56393608401706</v>
      </c>
      <c r="AU66" s="26">
        <f t="shared" si="23"/>
        <v>2.1630673903308001E-3</v>
      </c>
      <c r="AV66" s="27">
        <f t="shared" si="86"/>
        <v>432.61347806616004</v>
      </c>
      <c r="AW66" s="28">
        <f t="shared" si="68"/>
        <v>195.71018438774138</v>
      </c>
      <c r="AY66" s="26">
        <f t="shared" si="26"/>
        <v>2.1638966329872002E-3</v>
      </c>
      <c r="AZ66" s="27">
        <f t="shared" si="87"/>
        <v>432.77932659744005</v>
      </c>
      <c r="BA66" s="28">
        <f t="shared" si="69"/>
        <v>195.78521267114655</v>
      </c>
      <c r="BB66" s="28"/>
      <c r="BC66" s="26">
        <f t="shared" si="29"/>
        <v>2.1643275174638619E-3</v>
      </c>
      <c r="BD66" s="27">
        <f t="shared" si="88"/>
        <v>432.86550349277235</v>
      </c>
      <c r="BE66" s="28">
        <f t="shared" si="70"/>
        <v>195.82419827129669</v>
      </c>
      <c r="BF66" s="28"/>
      <c r="BG66" s="26">
        <f t="shared" si="32"/>
        <v>2.1645528648402425E-3</v>
      </c>
      <c r="BH66" s="27">
        <f t="shared" si="89"/>
        <v>432.91057296804848</v>
      </c>
      <c r="BI66" s="28">
        <f t="shared" si="71"/>
        <v>195.84458726924464</v>
      </c>
      <c r="BJ66" s="28"/>
      <c r="BK66" s="26">
        <f t="shared" si="35"/>
        <v>2.1646711137135633E-3</v>
      </c>
      <c r="BL66" s="27">
        <f t="shared" si="90"/>
        <v>432.93422274271268</v>
      </c>
      <c r="BM66" s="28">
        <f t="shared" si="72"/>
        <v>195.85528620026489</v>
      </c>
      <c r="BN66" s="28"/>
      <c r="BO66" s="26">
        <f t="shared" si="38"/>
        <v>2.164733271999428E-3</v>
      </c>
      <c r="BP66" s="27">
        <f t="shared" si="91"/>
        <v>432.94665439988563</v>
      </c>
      <c r="BQ66" s="28">
        <f t="shared" si="73"/>
        <v>195.86091016262603</v>
      </c>
      <c r="BR66" s="28"/>
      <c r="BS66" s="26">
        <f t="shared" si="41"/>
        <v>2.1647659757764214E-3</v>
      </c>
      <c r="BT66" s="27">
        <f t="shared" si="92"/>
        <v>432.95319515528428</v>
      </c>
      <c r="BU66" s="28">
        <f t="shared" si="74"/>
        <v>195.86386913757713</v>
      </c>
      <c r="BV66" s="28"/>
      <c r="BW66" s="26">
        <f t="shared" si="44"/>
        <v>2.1647831907054462E-3</v>
      </c>
      <c r="BX66" s="27">
        <f t="shared" si="93"/>
        <v>432.95663814108923</v>
      </c>
      <c r="BY66" s="28">
        <f t="shared" si="75"/>
        <v>195.8654267113026</v>
      </c>
      <c r="BZ66" s="28"/>
      <c r="CA66" s="26">
        <f t="shared" si="47"/>
        <v>2.1647922547531071E-3</v>
      </c>
      <c r="CB66" s="27">
        <f t="shared" si="94"/>
        <v>432.9584509506214</v>
      </c>
      <c r="CC66" s="28">
        <f t="shared" si="76"/>
        <v>195.866246808932</v>
      </c>
      <c r="CD66" s="28"/>
      <c r="CE66" s="26">
        <f t="shared" si="50"/>
        <v>2.1647970278122312E-3</v>
      </c>
      <c r="CF66" s="27">
        <f t="shared" si="95"/>
        <v>432.95940556244625</v>
      </c>
      <c r="CG66" s="28">
        <f t="shared" si="77"/>
        <v>195.86667866615727</v>
      </c>
      <c r="CH66" s="28"/>
      <c r="CI66" s="29">
        <f t="shared" si="96"/>
        <v>535.63007725905152</v>
      </c>
    </row>
    <row r="67" spans="5:87" x14ac:dyDescent="0.25">
      <c r="E67">
        <f t="shared" si="56"/>
        <v>1.0800000000000002E-2</v>
      </c>
      <c r="F67">
        <f t="shared" si="57"/>
        <v>2.6641750057205709</v>
      </c>
      <c r="G67">
        <f t="shared" si="54"/>
        <v>1.0800000000000002E-2</v>
      </c>
      <c r="H67">
        <f t="shared" si="55"/>
        <v>568.36020299498387</v>
      </c>
      <c r="M67">
        <f t="shared" si="78"/>
        <v>31</v>
      </c>
      <c r="N67">
        <f t="shared" si="58"/>
        <v>70</v>
      </c>
      <c r="O67">
        <f t="shared" si="59"/>
        <v>5930</v>
      </c>
      <c r="P67" s="50">
        <f t="shared" si="60"/>
        <v>452.3904</v>
      </c>
      <c r="S67" s="26">
        <f t="shared" si="2"/>
        <v>2.3250000000000002E-3</v>
      </c>
      <c r="T67" s="27">
        <f t="shared" si="79"/>
        <v>465.00000000000006</v>
      </c>
      <c r="U67" s="28">
        <f t="shared" si="61"/>
        <v>210.36153600000003</v>
      </c>
      <c r="W67" s="26">
        <f t="shared" si="5"/>
        <v>2.3800051738524313E-3</v>
      </c>
      <c r="X67" s="27">
        <f t="shared" si="80"/>
        <v>476.00103477048629</v>
      </c>
      <c r="Y67" s="28">
        <f t="shared" si="62"/>
        <v>215.33829852023422</v>
      </c>
      <c r="AA67" s="26">
        <f t="shared" si="8"/>
        <v>2.3972370451724886E-3</v>
      </c>
      <c r="AB67" s="27">
        <f t="shared" si="81"/>
        <v>479.4474090344977</v>
      </c>
      <c r="AC67" s="28">
        <f t="shared" si="63"/>
        <v>216.89740515208004</v>
      </c>
      <c r="AE67" s="26">
        <f t="shared" si="11"/>
        <v>2.4046452137287842E-3</v>
      </c>
      <c r="AF67" s="27">
        <f t="shared" si="82"/>
        <v>480.92904274575682</v>
      </c>
      <c r="AG67" s="28">
        <f t="shared" si="64"/>
        <v>217.56768201937004</v>
      </c>
      <c r="AI67" s="26">
        <f t="shared" si="14"/>
        <v>2.4080215953999101E-3</v>
      </c>
      <c r="AJ67" s="27">
        <f t="shared" si="83"/>
        <v>481.60431907998202</v>
      </c>
      <c r="AK67" s="28">
        <f t="shared" si="65"/>
        <v>217.87317055032071</v>
      </c>
      <c r="AM67" s="26">
        <f t="shared" si="17"/>
        <v>2.4098310694239651E-3</v>
      </c>
      <c r="AN67" s="27">
        <f t="shared" si="84"/>
        <v>481.96621388479304</v>
      </c>
      <c r="AO67" s="28">
        <f t="shared" si="66"/>
        <v>218.03688828582708</v>
      </c>
      <c r="AQ67" s="26">
        <f t="shared" si="20"/>
        <v>2.4106843078495503E-3</v>
      </c>
      <c r="AR67" s="27">
        <f t="shared" si="85"/>
        <v>482.13686156991008</v>
      </c>
      <c r="AS67" s="28">
        <f t="shared" si="67"/>
        <v>218.11408766035626</v>
      </c>
      <c r="AU67" s="26">
        <f t="shared" si="23"/>
        <v>2.411110743680236E-3</v>
      </c>
      <c r="AV67" s="27">
        <f t="shared" si="86"/>
        <v>482.22214873604719</v>
      </c>
      <c r="AW67" s="28">
        <f t="shared" si="68"/>
        <v>218.15267075555988</v>
      </c>
      <c r="AY67" s="26">
        <f t="shared" si="26"/>
        <v>2.4113295137277789E-3</v>
      </c>
      <c r="AZ67" s="27">
        <f t="shared" si="87"/>
        <v>482.26590274555576</v>
      </c>
      <c r="BA67" s="28">
        <f t="shared" si="69"/>
        <v>218.17246464942309</v>
      </c>
      <c r="BB67" s="28"/>
      <c r="BC67" s="26">
        <f t="shared" si="29"/>
        <v>2.4114431892806672E-3</v>
      </c>
      <c r="BD67" s="27">
        <f t="shared" si="88"/>
        <v>482.28863785613345</v>
      </c>
      <c r="BE67" s="28">
        <f t="shared" si="70"/>
        <v>218.18274979519134</v>
      </c>
      <c r="BF67" s="28"/>
      <c r="BG67" s="26">
        <f t="shared" si="32"/>
        <v>2.4115026402216719E-3</v>
      </c>
      <c r="BH67" s="27">
        <f t="shared" si="89"/>
        <v>482.30052804433438</v>
      </c>
      <c r="BI67" s="28">
        <f t="shared" si="71"/>
        <v>218.18812880218766</v>
      </c>
      <c r="BJ67" s="28"/>
      <c r="BK67" s="26">
        <f t="shared" si="35"/>
        <v>2.4115338365324726E-3</v>
      </c>
      <c r="BL67" s="27">
        <f t="shared" si="90"/>
        <v>482.30676730649452</v>
      </c>
      <c r="BM67" s="28">
        <f t="shared" si="72"/>
        <v>218.190951384492</v>
      </c>
      <c r="BN67" s="28"/>
      <c r="BO67" s="26">
        <f t="shared" si="38"/>
        <v>2.4115502350752259E-3</v>
      </c>
      <c r="BP67" s="27">
        <f t="shared" si="91"/>
        <v>482.3100470150452</v>
      </c>
      <c r="BQ67" s="28">
        <f t="shared" si="73"/>
        <v>218.1924350931551</v>
      </c>
      <c r="BR67" s="28"/>
      <c r="BS67" s="26">
        <f t="shared" si="41"/>
        <v>2.4115588629560914E-3</v>
      </c>
      <c r="BT67" s="27">
        <f t="shared" si="92"/>
        <v>482.3117725912183</v>
      </c>
      <c r="BU67" s="28">
        <f t="shared" si="74"/>
        <v>218.1932157272503</v>
      </c>
      <c r="BV67" s="28"/>
      <c r="BW67" s="26">
        <f t="shared" si="44"/>
        <v>2.4115634045830947E-3</v>
      </c>
      <c r="BX67" s="27">
        <f t="shared" si="93"/>
        <v>482.31268091661894</v>
      </c>
      <c r="BY67" s="28">
        <f t="shared" si="75"/>
        <v>218.19362664494162</v>
      </c>
      <c r="BZ67" s="28"/>
      <c r="CA67" s="26">
        <f t="shared" si="47"/>
        <v>2.4115657958519504E-3</v>
      </c>
      <c r="CB67" s="27">
        <f t="shared" si="94"/>
        <v>482.31315917039007</v>
      </c>
      <c r="CC67" s="28">
        <f t="shared" si="76"/>
        <v>218.19384300235646</v>
      </c>
      <c r="CD67" s="28"/>
      <c r="CE67" s="26">
        <f t="shared" si="50"/>
        <v>2.4115670550760911E-3</v>
      </c>
      <c r="CF67" s="27">
        <f t="shared" si="95"/>
        <v>482.31341101521821</v>
      </c>
      <c r="CG67" s="28">
        <f t="shared" si="77"/>
        <v>218.19395693453896</v>
      </c>
      <c r="CH67" s="28"/>
      <c r="CI67" s="29">
        <f t="shared" si="96"/>
        <v>639.30829381819922</v>
      </c>
    </row>
    <row r="68" spans="5:87" x14ac:dyDescent="0.25">
      <c r="E68">
        <f t="shared" si="56"/>
        <v>1.1000000000000003E-2</v>
      </c>
      <c r="F68">
        <f t="shared" si="57"/>
        <v>2.5670003541282824</v>
      </c>
      <c r="G68">
        <f t="shared" si="54"/>
        <v>1.1000000000000003E-2</v>
      </c>
      <c r="H68">
        <f t="shared" si="55"/>
        <v>568.79502941370879</v>
      </c>
      <c r="M68">
        <f t="shared" si="78"/>
        <v>32</v>
      </c>
      <c r="N68" t="b">
        <f t="shared" si="58"/>
        <v>0</v>
      </c>
      <c r="O68" t="b">
        <f t="shared" si="59"/>
        <v>0</v>
      </c>
      <c r="P68" s="50">
        <f t="shared" si="60"/>
        <v>0</v>
      </c>
      <c r="S68" s="26">
        <f t="shared" si="2"/>
        <v>-1.2500000000000001E-2</v>
      </c>
      <c r="T68" s="27">
        <f t="shared" si="79"/>
        <v>-572.02326657412914</v>
      </c>
      <c r="U68" s="28">
        <f t="shared" si="61"/>
        <v>0</v>
      </c>
      <c r="W68" s="26">
        <f t="shared" si="5"/>
        <v>-7.7852708126487482E-3</v>
      </c>
      <c r="X68" s="27">
        <f t="shared" si="80"/>
        <v>-561.68051191227653</v>
      </c>
      <c r="Y68" s="28">
        <f t="shared" si="62"/>
        <v>0</v>
      </c>
      <c r="AA68" s="26">
        <f t="shared" si="8"/>
        <v>-6.3082532709295589E-3</v>
      </c>
      <c r="AB68" s="27">
        <f t="shared" si="81"/>
        <v>-558.32215061124475</v>
      </c>
      <c r="AC68" s="28">
        <f t="shared" si="63"/>
        <v>0</v>
      </c>
      <c r="AE68" s="26">
        <f t="shared" si="11"/>
        <v>-5.6732673946756551E-3</v>
      </c>
      <c r="AF68" s="27">
        <f t="shared" si="82"/>
        <v>-556.86101983695858</v>
      </c>
      <c r="AG68" s="28">
        <f t="shared" si="64"/>
        <v>0</v>
      </c>
      <c r="AI68" s="26">
        <f t="shared" si="14"/>
        <v>-5.3838632514362815E-3</v>
      </c>
      <c r="AJ68" s="27">
        <f t="shared" si="83"/>
        <v>-556.19163005781684</v>
      </c>
      <c r="AK68" s="28">
        <f t="shared" si="65"/>
        <v>0</v>
      </c>
      <c r="AM68" s="26">
        <f t="shared" si="17"/>
        <v>-5.2287654779458641E-3</v>
      </c>
      <c r="AN68" s="27">
        <f t="shared" si="84"/>
        <v>-555.83199885576619</v>
      </c>
      <c r="AO68" s="28">
        <f t="shared" si="66"/>
        <v>0</v>
      </c>
      <c r="AQ68" s="26">
        <f t="shared" si="20"/>
        <v>-5.1556307557528306E-3</v>
      </c>
      <c r="AR68" s="27">
        <f t="shared" si="85"/>
        <v>-555.6622027936188</v>
      </c>
      <c r="AS68" s="28">
        <f t="shared" si="67"/>
        <v>0</v>
      </c>
      <c r="AU68" s="26">
        <f t="shared" si="23"/>
        <v>-5.1190791131226245E-3</v>
      </c>
      <c r="AV68" s="27">
        <f t="shared" si="86"/>
        <v>-555.57728943329823</v>
      </c>
      <c r="AW68" s="28">
        <f t="shared" si="68"/>
        <v>0</v>
      </c>
      <c r="AY68" s="26">
        <f t="shared" si="26"/>
        <v>-5.1003273947618126E-3</v>
      </c>
      <c r="AZ68" s="27">
        <f t="shared" si="87"/>
        <v>-555.53371378903603</v>
      </c>
      <c r="BA68" s="28">
        <f t="shared" si="69"/>
        <v>0</v>
      </c>
      <c r="BB68" s="28"/>
      <c r="BC68" s="26">
        <f t="shared" si="29"/>
        <v>-5.0905837759428309E-3</v>
      </c>
      <c r="BD68" s="27">
        <f t="shared" si="88"/>
        <v>-555.51106777035034</v>
      </c>
      <c r="BE68" s="28">
        <f t="shared" si="70"/>
        <v>0</v>
      </c>
      <c r="BF68" s="28"/>
      <c r="BG68" s="26">
        <f t="shared" si="32"/>
        <v>-5.0854879809995443E-3</v>
      </c>
      <c r="BH68" s="27">
        <f t="shared" si="89"/>
        <v>-555.49922319869597</v>
      </c>
      <c r="BI68" s="28">
        <f t="shared" si="71"/>
        <v>0</v>
      </c>
      <c r="BJ68" s="28"/>
      <c r="BK68" s="26">
        <f t="shared" si="35"/>
        <v>-5.0828140115023518E-3</v>
      </c>
      <c r="BL68" s="27">
        <f t="shared" si="90"/>
        <v>-555.49300760483152</v>
      </c>
      <c r="BM68" s="28">
        <f t="shared" si="72"/>
        <v>0</v>
      </c>
      <c r="BN68" s="28"/>
      <c r="BO68" s="26">
        <f t="shared" si="38"/>
        <v>-5.0814084221234975E-3</v>
      </c>
      <c r="BP68" s="27">
        <f t="shared" si="91"/>
        <v>-555.48974026355438</v>
      </c>
      <c r="BQ68" s="28">
        <f t="shared" si="73"/>
        <v>0</v>
      </c>
      <c r="BR68" s="28"/>
      <c r="BS68" s="26">
        <f t="shared" si="41"/>
        <v>-5.0806688894779193E-3</v>
      </c>
      <c r="BT68" s="27">
        <f t="shared" si="92"/>
        <v>-555.48802117375669</v>
      </c>
      <c r="BU68" s="28">
        <f t="shared" si="74"/>
        <v>0</v>
      </c>
      <c r="BV68" s="28"/>
      <c r="BW68" s="26">
        <f t="shared" si="44"/>
        <v>-5.080279607163285E-3</v>
      </c>
      <c r="BX68" s="27">
        <f t="shared" si="93"/>
        <v>-555.48711625703652</v>
      </c>
      <c r="BY68" s="28">
        <f t="shared" si="75"/>
        <v>0</v>
      </c>
      <c r="BZ68" s="28"/>
      <c r="CA68" s="26">
        <f t="shared" si="47"/>
        <v>-5.0800746412614063E-3</v>
      </c>
      <c r="CB68" s="27">
        <f t="shared" si="94"/>
        <v>-555.48663979643823</v>
      </c>
      <c r="CC68" s="28">
        <f t="shared" si="76"/>
        <v>0</v>
      </c>
      <c r="CD68" s="28"/>
      <c r="CE68" s="26">
        <f t="shared" si="50"/>
        <v>-5.0799667077636194E-3</v>
      </c>
      <c r="CF68" s="27">
        <f t="shared" si="95"/>
        <v>-555.48638889544475</v>
      </c>
      <c r="CG68" s="28">
        <f t="shared" si="77"/>
        <v>0</v>
      </c>
      <c r="CH68" s="28"/>
      <c r="CI68" s="29">
        <f t="shared" si="96"/>
        <v>0</v>
      </c>
    </row>
    <row r="69" spans="5:87" x14ac:dyDescent="0.25">
      <c r="E69">
        <f t="shared" si="56"/>
        <v>1.1200000000000003E-2</v>
      </c>
      <c r="F69">
        <f t="shared" si="57"/>
        <v>2.4749685976350668</v>
      </c>
      <c r="G69">
        <f t="shared" si="54"/>
        <v>1.1200000000000003E-2</v>
      </c>
      <c r="H69">
        <f t="shared" si="55"/>
        <v>569.22882176247242</v>
      </c>
      <c r="M69">
        <f t="shared" si="78"/>
        <v>33</v>
      </c>
      <c r="N69" t="b">
        <f t="shared" si="58"/>
        <v>0</v>
      </c>
      <c r="O69" t="b">
        <f t="shared" si="59"/>
        <v>0</v>
      </c>
      <c r="P69" s="50">
        <f t="shared" si="60"/>
        <v>0</v>
      </c>
      <c r="S69" s="26">
        <f t="shared" si="2"/>
        <v>-1.2500000000000001E-2</v>
      </c>
      <c r="T69" s="27">
        <f t="shared" si="79"/>
        <v>-572.02326657412914</v>
      </c>
      <c r="U69" s="28">
        <f t="shared" si="61"/>
        <v>0</v>
      </c>
      <c r="W69" s="26">
        <f t="shared" si="5"/>
        <v>-7.7852708126487482E-3</v>
      </c>
      <c r="X69" s="27">
        <f t="shared" si="80"/>
        <v>-561.68051191227653</v>
      </c>
      <c r="Y69" s="28">
        <f t="shared" si="62"/>
        <v>0</v>
      </c>
      <c r="AA69" s="26">
        <f t="shared" si="8"/>
        <v>-6.3082532709295589E-3</v>
      </c>
      <c r="AB69" s="27">
        <f t="shared" si="81"/>
        <v>-558.32215061124475</v>
      </c>
      <c r="AC69" s="28">
        <f t="shared" si="63"/>
        <v>0</v>
      </c>
      <c r="AE69" s="26">
        <f t="shared" si="11"/>
        <v>-5.6732673946756551E-3</v>
      </c>
      <c r="AF69" s="27">
        <f t="shared" si="82"/>
        <v>-556.86101983695858</v>
      </c>
      <c r="AG69" s="28">
        <f t="shared" si="64"/>
        <v>0</v>
      </c>
      <c r="AI69" s="26">
        <f t="shared" si="14"/>
        <v>-5.3838632514362815E-3</v>
      </c>
      <c r="AJ69" s="27">
        <f t="shared" si="83"/>
        <v>-556.19163005781684</v>
      </c>
      <c r="AK69" s="28">
        <f t="shared" si="65"/>
        <v>0</v>
      </c>
      <c r="AM69" s="26">
        <f t="shared" si="17"/>
        <v>-5.2287654779458641E-3</v>
      </c>
      <c r="AN69" s="27">
        <f t="shared" si="84"/>
        <v>-555.83199885576619</v>
      </c>
      <c r="AO69" s="28">
        <f t="shared" si="66"/>
        <v>0</v>
      </c>
      <c r="AQ69" s="26">
        <f t="shared" si="20"/>
        <v>-5.1556307557528306E-3</v>
      </c>
      <c r="AR69" s="27">
        <f t="shared" si="85"/>
        <v>-555.6622027936188</v>
      </c>
      <c r="AS69" s="28">
        <f t="shared" si="67"/>
        <v>0</v>
      </c>
      <c r="AU69" s="26">
        <f t="shared" si="23"/>
        <v>-5.1190791131226245E-3</v>
      </c>
      <c r="AV69" s="27">
        <f t="shared" si="86"/>
        <v>-555.57728943329823</v>
      </c>
      <c r="AW69" s="28">
        <f t="shared" si="68"/>
        <v>0</v>
      </c>
      <c r="AY69" s="26">
        <f t="shared" si="26"/>
        <v>-5.1003273947618126E-3</v>
      </c>
      <c r="AZ69" s="27">
        <f t="shared" si="87"/>
        <v>-555.53371378903603</v>
      </c>
      <c r="BA69" s="28">
        <f t="shared" si="69"/>
        <v>0</v>
      </c>
      <c r="BB69" s="28"/>
      <c r="BC69" s="26">
        <f t="shared" si="29"/>
        <v>-5.0905837759428309E-3</v>
      </c>
      <c r="BD69" s="27">
        <f t="shared" si="88"/>
        <v>-555.51106777035034</v>
      </c>
      <c r="BE69" s="28">
        <f t="shared" si="70"/>
        <v>0</v>
      </c>
      <c r="BF69" s="28"/>
      <c r="BG69" s="26">
        <f t="shared" si="32"/>
        <v>-5.0854879809995443E-3</v>
      </c>
      <c r="BH69" s="27">
        <f t="shared" si="89"/>
        <v>-555.49922319869597</v>
      </c>
      <c r="BI69" s="28">
        <f t="shared" si="71"/>
        <v>0</v>
      </c>
      <c r="BJ69" s="28"/>
      <c r="BK69" s="26">
        <f t="shared" si="35"/>
        <v>-5.0828140115023518E-3</v>
      </c>
      <c r="BL69" s="27">
        <f t="shared" si="90"/>
        <v>-555.49300760483152</v>
      </c>
      <c r="BM69" s="28">
        <f t="shared" si="72"/>
        <v>0</v>
      </c>
      <c r="BN69" s="28"/>
      <c r="BO69" s="26">
        <f t="shared" si="38"/>
        <v>-5.0814084221234975E-3</v>
      </c>
      <c r="BP69" s="27">
        <f t="shared" si="91"/>
        <v>-555.48974026355438</v>
      </c>
      <c r="BQ69" s="28">
        <f t="shared" si="73"/>
        <v>0</v>
      </c>
      <c r="BR69" s="28"/>
      <c r="BS69" s="26">
        <f t="shared" si="41"/>
        <v>-5.0806688894779193E-3</v>
      </c>
      <c r="BT69" s="27">
        <f t="shared" si="92"/>
        <v>-555.48802117375669</v>
      </c>
      <c r="BU69" s="28">
        <f t="shared" si="74"/>
        <v>0</v>
      </c>
      <c r="BV69" s="28"/>
      <c r="BW69" s="26">
        <f t="shared" si="44"/>
        <v>-5.080279607163285E-3</v>
      </c>
      <c r="BX69" s="27">
        <f t="shared" si="93"/>
        <v>-555.48711625703652</v>
      </c>
      <c r="BY69" s="28">
        <f t="shared" si="75"/>
        <v>0</v>
      </c>
      <c r="BZ69" s="28"/>
      <c r="CA69" s="26">
        <f t="shared" si="47"/>
        <v>-5.0800746412614063E-3</v>
      </c>
      <c r="CB69" s="27">
        <f t="shared" si="94"/>
        <v>-555.48663979643823</v>
      </c>
      <c r="CC69" s="28">
        <f t="shared" si="76"/>
        <v>0</v>
      </c>
      <c r="CD69" s="28"/>
      <c r="CE69" s="26">
        <f t="shared" si="50"/>
        <v>-5.0799667077636194E-3</v>
      </c>
      <c r="CF69" s="27">
        <f t="shared" si="95"/>
        <v>-555.48638889544475</v>
      </c>
      <c r="CG69" s="28">
        <f t="shared" si="77"/>
        <v>0</v>
      </c>
      <c r="CH69" s="28"/>
      <c r="CI69" s="29">
        <f t="shared" si="96"/>
        <v>0</v>
      </c>
    </row>
    <row r="70" spans="5:87" x14ac:dyDescent="0.25">
      <c r="E70">
        <f t="shared" si="56"/>
        <v>1.1400000000000004E-2</v>
      </c>
      <c r="F70">
        <f t="shared" si="57"/>
        <v>2.3877277465858149</v>
      </c>
      <c r="G70">
        <f t="shared" si="54"/>
        <v>1.1400000000000004E-2</v>
      </c>
      <c r="H70">
        <f t="shared" si="55"/>
        <v>569.66158004127465</v>
      </c>
      <c r="M70">
        <f t="shared" si="78"/>
        <v>34</v>
      </c>
      <c r="N70" t="b">
        <f t="shared" si="58"/>
        <v>0</v>
      </c>
      <c r="O70" t="b">
        <f t="shared" si="59"/>
        <v>0</v>
      </c>
      <c r="P70" s="50">
        <f t="shared" si="60"/>
        <v>0</v>
      </c>
      <c r="S70" s="26">
        <f t="shared" si="2"/>
        <v>-1.2500000000000001E-2</v>
      </c>
      <c r="T70" s="27">
        <f t="shared" si="79"/>
        <v>-572.02326657412914</v>
      </c>
      <c r="U70" s="28">
        <f t="shared" si="61"/>
        <v>0</v>
      </c>
      <c r="W70" s="26">
        <f t="shared" si="5"/>
        <v>-7.7852708126487482E-3</v>
      </c>
      <c r="X70" s="27">
        <f t="shared" si="80"/>
        <v>-561.68051191227653</v>
      </c>
      <c r="Y70" s="28">
        <f t="shared" si="62"/>
        <v>0</v>
      </c>
      <c r="AA70" s="26">
        <f t="shared" si="8"/>
        <v>-6.3082532709295589E-3</v>
      </c>
      <c r="AB70" s="27">
        <f t="shared" si="81"/>
        <v>-558.32215061124475</v>
      </c>
      <c r="AC70" s="28">
        <f t="shared" si="63"/>
        <v>0</v>
      </c>
      <c r="AE70" s="26">
        <f t="shared" si="11"/>
        <v>-5.6732673946756551E-3</v>
      </c>
      <c r="AF70" s="27">
        <f t="shared" si="82"/>
        <v>-556.86101983695858</v>
      </c>
      <c r="AG70" s="28">
        <f t="shared" si="64"/>
        <v>0</v>
      </c>
      <c r="AI70" s="26">
        <f t="shared" si="14"/>
        <v>-5.3838632514362815E-3</v>
      </c>
      <c r="AJ70" s="27">
        <f t="shared" si="83"/>
        <v>-556.19163005781684</v>
      </c>
      <c r="AK70" s="28">
        <f t="shared" si="65"/>
        <v>0</v>
      </c>
      <c r="AM70" s="26">
        <f t="shared" si="17"/>
        <v>-5.2287654779458641E-3</v>
      </c>
      <c r="AN70" s="27">
        <f t="shared" si="84"/>
        <v>-555.83199885576619</v>
      </c>
      <c r="AO70" s="28">
        <f t="shared" si="66"/>
        <v>0</v>
      </c>
      <c r="AQ70" s="26">
        <f t="shared" si="20"/>
        <v>-5.1556307557528306E-3</v>
      </c>
      <c r="AR70" s="27">
        <f t="shared" si="85"/>
        <v>-555.6622027936188</v>
      </c>
      <c r="AS70" s="28">
        <f t="shared" si="67"/>
        <v>0</v>
      </c>
      <c r="AU70" s="26">
        <f t="shared" si="23"/>
        <v>-5.1190791131226245E-3</v>
      </c>
      <c r="AV70" s="27">
        <f t="shared" si="86"/>
        <v>-555.57728943329823</v>
      </c>
      <c r="AW70" s="28">
        <f t="shared" si="68"/>
        <v>0</v>
      </c>
      <c r="AY70" s="26">
        <f t="shared" si="26"/>
        <v>-5.1003273947618126E-3</v>
      </c>
      <c r="AZ70" s="27">
        <f t="shared" si="87"/>
        <v>-555.53371378903603</v>
      </c>
      <c r="BA70" s="28">
        <f t="shared" si="69"/>
        <v>0</v>
      </c>
      <c r="BB70" s="28"/>
      <c r="BC70" s="26">
        <f t="shared" si="29"/>
        <v>-5.0905837759428309E-3</v>
      </c>
      <c r="BD70" s="27">
        <f t="shared" si="88"/>
        <v>-555.51106777035034</v>
      </c>
      <c r="BE70" s="28">
        <f t="shared" si="70"/>
        <v>0</v>
      </c>
      <c r="BF70" s="28"/>
      <c r="BG70" s="26">
        <f t="shared" si="32"/>
        <v>-5.0854879809995443E-3</v>
      </c>
      <c r="BH70" s="27">
        <f t="shared" si="89"/>
        <v>-555.49922319869597</v>
      </c>
      <c r="BI70" s="28">
        <f t="shared" si="71"/>
        <v>0</v>
      </c>
      <c r="BJ70" s="28"/>
      <c r="BK70" s="26">
        <f t="shared" si="35"/>
        <v>-5.0828140115023518E-3</v>
      </c>
      <c r="BL70" s="27">
        <f t="shared" si="90"/>
        <v>-555.49300760483152</v>
      </c>
      <c r="BM70" s="28">
        <f t="shared" si="72"/>
        <v>0</v>
      </c>
      <c r="BN70" s="28"/>
      <c r="BO70" s="26">
        <f t="shared" si="38"/>
        <v>-5.0814084221234975E-3</v>
      </c>
      <c r="BP70" s="27">
        <f t="shared" si="91"/>
        <v>-555.48974026355438</v>
      </c>
      <c r="BQ70" s="28">
        <f t="shared" si="73"/>
        <v>0</v>
      </c>
      <c r="BR70" s="28"/>
      <c r="BS70" s="26">
        <f t="shared" si="41"/>
        <v>-5.0806688894779193E-3</v>
      </c>
      <c r="BT70" s="27">
        <f t="shared" si="92"/>
        <v>-555.48802117375669</v>
      </c>
      <c r="BU70" s="28">
        <f t="shared" si="74"/>
        <v>0</v>
      </c>
      <c r="BV70" s="28"/>
      <c r="BW70" s="26">
        <f t="shared" si="44"/>
        <v>-5.080279607163285E-3</v>
      </c>
      <c r="BX70" s="27">
        <f t="shared" si="93"/>
        <v>-555.48711625703652</v>
      </c>
      <c r="BY70" s="28">
        <f t="shared" si="75"/>
        <v>0</v>
      </c>
      <c r="BZ70" s="28"/>
      <c r="CA70" s="26">
        <f t="shared" si="47"/>
        <v>-5.0800746412614063E-3</v>
      </c>
      <c r="CB70" s="27">
        <f t="shared" si="94"/>
        <v>-555.48663979643823</v>
      </c>
      <c r="CC70" s="28">
        <f t="shared" si="76"/>
        <v>0</v>
      </c>
      <c r="CD70" s="28"/>
      <c r="CE70" s="26">
        <f t="shared" si="50"/>
        <v>-5.0799667077636194E-3</v>
      </c>
      <c r="CF70" s="27">
        <f t="shared" si="95"/>
        <v>-555.48638889544475</v>
      </c>
      <c r="CG70" s="28">
        <f t="shared" si="77"/>
        <v>0</v>
      </c>
      <c r="CH70" s="28"/>
      <c r="CI70" s="29">
        <f t="shared" si="96"/>
        <v>0</v>
      </c>
    </row>
    <row r="71" spans="5:87" x14ac:dyDescent="0.25">
      <c r="E71">
        <f t="shared" si="56"/>
        <v>1.1600000000000004E-2</v>
      </c>
      <c r="F71">
        <f t="shared" si="57"/>
        <v>2.3049550229394553</v>
      </c>
      <c r="G71">
        <f t="shared" si="54"/>
        <v>1.1600000000000004E-2</v>
      </c>
      <c r="H71">
        <f t="shared" si="55"/>
        <v>570.09330425011569</v>
      </c>
      <c r="M71">
        <f t="shared" si="78"/>
        <v>35</v>
      </c>
      <c r="N71" t="b">
        <f t="shared" si="58"/>
        <v>0</v>
      </c>
      <c r="O71" t="b">
        <f t="shared" si="59"/>
        <v>0</v>
      </c>
      <c r="P71" s="50">
        <f t="shared" si="60"/>
        <v>0</v>
      </c>
      <c r="S71" s="26">
        <f t="shared" ref="S71:S134" si="97">($R$5/($R$6-S$4))*($O71-S$4)</f>
        <v>-1.2500000000000001E-2</v>
      </c>
      <c r="T71" s="27">
        <f t="shared" si="79"/>
        <v>-572.02326657412914</v>
      </c>
      <c r="U71" s="28">
        <f t="shared" si="61"/>
        <v>0</v>
      </c>
      <c r="W71" s="26">
        <f t="shared" ref="W71:W134" si="98">($R$5/($R$6-W$4))*($O71-W$4)</f>
        <v>-7.7852708126487482E-3</v>
      </c>
      <c r="X71" s="27">
        <f t="shared" si="80"/>
        <v>-561.68051191227653</v>
      </c>
      <c r="Y71" s="28">
        <f t="shared" si="62"/>
        <v>0</v>
      </c>
      <c r="AA71" s="26">
        <f t="shared" ref="AA71:AA134" si="99">($R$5/($R$6-AA$4))*($O71-AA$4)</f>
        <v>-6.3082532709295589E-3</v>
      </c>
      <c r="AB71" s="27">
        <f t="shared" si="81"/>
        <v>-558.32215061124475</v>
      </c>
      <c r="AC71" s="28">
        <f t="shared" si="63"/>
        <v>0</v>
      </c>
      <c r="AE71" s="26">
        <f t="shared" ref="AE71:AE134" si="100">($R$5/($R$6-AE$4))*($O71-AE$4)</f>
        <v>-5.6732673946756551E-3</v>
      </c>
      <c r="AF71" s="27">
        <f t="shared" si="82"/>
        <v>-556.86101983695858</v>
      </c>
      <c r="AG71" s="28">
        <f t="shared" si="64"/>
        <v>0</v>
      </c>
      <c r="AI71" s="26">
        <f t="shared" ref="AI71:AI134" si="101">($R$5/($R$6-AI$4))*($O71-AI$4)</f>
        <v>-5.3838632514362815E-3</v>
      </c>
      <c r="AJ71" s="27">
        <f t="shared" si="83"/>
        <v>-556.19163005781684</v>
      </c>
      <c r="AK71" s="28">
        <f t="shared" si="65"/>
        <v>0</v>
      </c>
      <c r="AM71" s="26">
        <f t="shared" ref="AM71:AM134" si="102">($R$5/($R$6-AM$4))*($O71-AM$4)</f>
        <v>-5.2287654779458641E-3</v>
      </c>
      <c r="AN71" s="27">
        <f t="shared" si="84"/>
        <v>-555.83199885576619</v>
      </c>
      <c r="AO71" s="28">
        <f t="shared" si="66"/>
        <v>0</v>
      </c>
      <c r="AQ71" s="26">
        <f t="shared" ref="AQ71:AQ134" si="103">($R$5/($R$6-AQ$4))*($O71-AQ$4)</f>
        <v>-5.1556307557528306E-3</v>
      </c>
      <c r="AR71" s="27">
        <f t="shared" si="85"/>
        <v>-555.6622027936188</v>
      </c>
      <c r="AS71" s="28">
        <f t="shared" si="67"/>
        <v>0</v>
      </c>
      <c r="AU71" s="26">
        <f t="shared" ref="AU71:AU134" si="104">($R$5/($R$6-AU$4))*($O71-AU$4)</f>
        <v>-5.1190791131226245E-3</v>
      </c>
      <c r="AV71" s="27">
        <f t="shared" si="86"/>
        <v>-555.57728943329823</v>
      </c>
      <c r="AW71" s="28">
        <f t="shared" si="68"/>
        <v>0</v>
      </c>
      <c r="AY71" s="26">
        <f t="shared" ref="AY71:AY134" si="105">($R$5/($R$6-AY$4))*($O71-AY$4)</f>
        <v>-5.1003273947618126E-3</v>
      </c>
      <c r="AZ71" s="27">
        <f t="shared" si="87"/>
        <v>-555.53371378903603</v>
      </c>
      <c r="BA71" s="28">
        <f t="shared" si="69"/>
        <v>0</v>
      </c>
      <c r="BB71" s="28"/>
      <c r="BC71" s="26">
        <f t="shared" ref="BC71:BC134" si="106">($R$5/($R$6-BC$4))*($O71-BC$4)</f>
        <v>-5.0905837759428309E-3</v>
      </c>
      <c r="BD71" s="27">
        <f t="shared" si="88"/>
        <v>-555.51106777035034</v>
      </c>
      <c r="BE71" s="28">
        <f t="shared" si="70"/>
        <v>0</v>
      </c>
      <c r="BF71" s="28"/>
      <c r="BG71" s="26">
        <f t="shared" ref="BG71:BG134" si="107">($R$5/($R$6-BG$4))*($O71-BG$4)</f>
        <v>-5.0854879809995443E-3</v>
      </c>
      <c r="BH71" s="27">
        <f t="shared" si="89"/>
        <v>-555.49922319869597</v>
      </c>
      <c r="BI71" s="28">
        <f t="shared" si="71"/>
        <v>0</v>
      </c>
      <c r="BJ71" s="28"/>
      <c r="BK71" s="26">
        <f t="shared" ref="BK71:BK134" si="108">($R$5/($R$6-BK$4))*($O71-BK$4)</f>
        <v>-5.0828140115023518E-3</v>
      </c>
      <c r="BL71" s="27">
        <f t="shared" si="90"/>
        <v>-555.49300760483152</v>
      </c>
      <c r="BM71" s="28">
        <f t="shared" si="72"/>
        <v>0</v>
      </c>
      <c r="BN71" s="28"/>
      <c r="BO71" s="26">
        <f t="shared" ref="BO71:BO134" si="109">($R$5/($R$6-BO$4))*($O71-BO$4)</f>
        <v>-5.0814084221234975E-3</v>
      </c>
      <c r="BP71" s="27">
        <f t="shared" si="91"/>
        <v>-555.48974026355438</v>
      </c>
      <c r="BQ71" s="28">
        <f t="shared" si="73"/>
        <v>0</v>
      </c>
      <c r="BR71" s="28"/>
      <c r="BS71" s="26">
        <f t="shared" ref="BS71:BS134" si="110">($R$5/($R$6-BS$4))*($O71-BS$4)</f>
        <v>-5.0806688894779193E-3</v>
      </c>
      <c r="BT71" s="27">
        <f t="shared" si="92"/>
        <v>-555.48802117375669</v>
      </c>
      <c r="BU71" s="28">
        <f t="shared" si="74"/>
        <v>0</v>
      </c>
      <c r="BV71" s="28"/>
      <c r="BW71" s="26">
        <f t="shared" ref="BW71:BW134" si="111">($R$5/($R$6-BW$4))*($O71-BW$4)</f>
        <v>-5.080279607163285E-3</v>
      </c>
      <c r="BX71" s="27">
        <f t="shared" si="93"/>
        <v>-555.48711625703652</v>
      </c>
      <c r="BY71" s="28">
        <f t="shared" si="75"/>
        <v>0</v>
      </c>
      <c r="BZ71" s="28"/>
      <c r="CA71" s="26">
        <f t="shared" ref="CA71:CA134" si="112">($R$5/($R$6-CA$4))*($O71-CA$4)</f>
        <v>-5.0800746412614063E-3</v>
      </c>
      <c r="CB71" s="27">
        <f t="shared" si="94"/>
        <v>-555.48663979643823</v>
      </c>
      <c r="CC71" s="28">
        <f t="shared" si="76"/>
        <v>0</v>
      </c>
      <c r="CD71" s="28"/>
      <c r="CE71" s="26">
        <f t="shared" ref="CE71:CE134" si="113">($R$5/($R$6-CE$4))*($O71-CE$4)</f>
        <v>-5.0799667077636194E-3</v>
      </c>
      <c r="CF71" s="27">
        <f t="shared" si="95"/>
        <v>-555.48638889544475</v>
      </c>
      <c r="CG71" s="28">
        <f t="shared" si="77"/>
        <v>0</v>
      </c>
      <c r="CH71" s="28"/>
      <c r="CI71" s="29">
        <f t="shared" si="96"/>
        <v>0</v>
      </c>
    </row>
    <row r="72" spans="5:87" x14ac:dyDescent="0.25">
      <c r="E72">
        <f t="shared" si="56"/>
        <v>1.1800000000000005E-2</v>
      </c>
      <c r="F72">
        <f t="shared" si="57"/>
        <v>2.2263540408691074</v>
      </c>
      <c r="G72">
        <f t="shared" si="54"/>
        <v>1.1800000000000005E-2</v>
      </c>
      <c r="H72">
        <f t="shared" si="55"/>
        <v>570.52399438899533</v>
      </c>
      <c r="M72">
        <f t="shared" si="78"/>
        <v>36</v>
      </c>
      <c r="N72" t="b">
        <f t="shared" si="58"/>
        <v>0</v>
      </c>
      <c r="O72" t="b">
        <f t="shared" si="59"/>
        <v>0</v>
      </c>
      <c r="P72" s="50">
        <f t="shared" si="60"/>
        <v>0</v>
      </c>
      <c r="S72" s="26">
        <f t="shared" si="97"/>
        <v>-1.2500000000000001E-2</v>
      </c>
      <c r="T72" s="27">
        <f t="shared" si="79"/>
        <v>-572.02326657412914</v>
      </c>
      <c r="U72" s="28">
        <f t="shared" si="61"/>
        <v>0</v>
      </c>
      <c r="W72" s="26">
        <f t="shared" si="98"/>
        <v>-7.7852708126487482E-3</v>
      </c>
      <c r="X72" s="27">
        <f t="shared" si="80"/>
        <v>-561.68051191227653</v>
      </c>
      <c r="Y72" s="28">
        <f t="shared" si="62"/>
        <v>0</v>
      </c>
      <c r="AA72" s="26">
        <f t="shared" si="99"/>
        <v>-6.3082532709295589E-3</v>
      </c>
      <c r="AB72" s="27">
        <f t="shared" si="81"/>
        <v>-558.32215061124475</v>
      </c>
      <c r="AC72" s="28">
        <f t="shared" si="63"/>
        <v>0</v>
      </c>
      <c r="AE72" s="26">
        <f t="shared" si="100"/>
        <v>-5.6732673946756551E-3</v>
      </c>
      <c r="AF72" s="27">
        <f t="shared" si="82"/>
        <v>-556.86101983695858</v>
      </c>
      <c r="AG72" s="28">
        <f t="shared" si="64"/>
        <v>0</v>
      </c>
      <c r="AI72" s="26">
        <f t="shared" si="101"/>
        <v>-5.3838632514362815E-3</v>
      </c>
      <c r="AJ72" s="27">
        <f t="shared" si="83"/>
        <v>-556.19163005781684</v>
      </c>
      <c r="AK72" s="28">
        <f t="shared" si="65"/>
        <v>0</v>
      </c>
      <c r="AM72" s="26">
        <f t="shared" si="102"/>
        <v>-5.2287654779458641E-3</v>
      </c>
      <c r="AN72" s="27">
        <f t="shared" si="84"/>
        <v>-555.83199885576619</v>
      </c>
      <c r="AO72" s="28">
        <f t="shared" si="66"/>
        <v>0</v>
      </c>
      <c r="AQ72" s="26">
        <f t="shared" si="103"/>
        <v>-5.1556307557528306E-3</v>
      </c>
      <c r="AR72" s="27">
        <f t="shared" si="85"/>
        <v>-555.6622027936188</v>
      </c>
      <c r="AS72" s="28">
        <f t="shared" si="67"/>
        <v>0</v>
      </c>
      <c r="AU72" s="26">
        <f t="shared" si="104"/>
        <v>-5.1190791131226245E-3</v>
      </c>
      <c r="AV72" s="27">
        <f t="shared" si="86"/>
        <v>-555.57728943329823</v>
      </c>
      <c r="AW72" s="28">
        <f t="shared" si="68"/>
        <v>0</v>
      </c>
      <c r="AY72" s="26">
        <f t="shared" si="105"/>
        <v>-5.1003273947618126E-3</v>
      </c>
      <c r="AZ72" s="27">
        <f t="shared" si="87"/>
        <v>-555.53371378903603</v>
      </c>
      <c r="BA72" s="28">
        <f t="shared" si="69"/>
        <v>0</v>
      </c>
      <c r="BB72" s="28"/>
      <c r="BC72" s="26">
        <f t="shared" si="106"/>
        <v>-5.0905837759428309E-3</v>
      </c>
      <c r="BD72" s="27">
        <f t="shared" si="88"/>
        <v>-555.51106777035034</v>
      </c>
      <c r="BE72" s="28">
        <f t="shared" si="70"/>
        <v>0</v>
      </c>
      <c r="BF72" s="28"/>
      <c r="BG72" s="26">
        <f t="shared" si="107"/>
        <v>-5.0854879809995443E-3</v>
      </c>
      <c r="BH72" s="27">
        <f t="shared" si="89"/>
        <v>-555.49922319869597</v>
      </c>
      <c r="BI72" s="28">
        <f t="shared" si="71"/>
        <v>0</v>
      </c>
      <c r="BJ72" s="28"/>
      <c r="BK72" s="26">
        <f t="shared" si="108"/>
        <v>-5.0828140115023518E-3</v>
      </c>
      <c r="BL72" s="27">
        <f t="shared" si="90"/>
        <v>-555.49300760483152</v>
      </c>
      <c r="BM72" s="28">
        <f t="shared" si="72"/>
        <v>0</v>
      </c>
      <c r="BN72" s="28"/>
      <c r="BO72" s="26">
        <f t="shared" si="109"/>
        <v>-5.0814084221234975E-3</v>
      </c>
      <c r="BP72" s="27">
        <f t="shared" si="91"/>
        <v>-555.48974026355438</v>
      </c>
      <c r="BQ72" s="28">
        <f t="shared" si="73"/>
        <v>0</v>
      </c>
      <c r="BR72" s="28"/>
      <c r="BS72" s="26">
        <f t="shared" si="110"/>
        <v>-5.0806688894779193E-3</v>
      </c>
      <c r="BT72" s="27">
        <f t="shared" si="92"/>
        <v>-555.48802117375669</v>
      </c>
      <c r="BU72" s="28">
        <f t="shared" si="74"/>
        <v>0</v>
      </c>
      <c r="BV72" s="28"/>
      <c r="BW72" s="26">
        <f t="shared" si="111"/>
        <v>-5.080279607163285E-3</v>
      </c>
      <c r="BX72" s="27">
        <f t="shared" si="93"/>
        <v>-555.48711625703652</v>
      </c>
      <c r="BY72" s="28">
        <f t="shared" si="75"/>
        <v>0</v>
      </c>
      <c r="BZ72" s="28"/>
      <c r="CA72" s="26">
        <f t="shared" si="112"/>
        <v>-5.0800746412614063E-3</v>
      </c>
      <c r="CB72" s="27">
        <f t="shared" si="94"/>
        <v>-555.48663979643823</v>
      </c>
      <c r="CC72" s="28">
        <f t="shared" si="76"/>
        <v>0</v>
      </c>
      <c r="CD72" s="28"/>
      <c r="CE72" s="26">
        <f t="shared" si="113"/>
        <v>-5.0799667077636194E-3</v>
      </c>
      <c r="CF72" s="27">
        <f t="shared" si="95"/>
        <v>-555.48638889544475</v>
      </c>
      <c r="CG72" s="28">
        <f t="shared" si="77"/>
        <v>0</v>
      </c>
      <c r="CH72" s="28"/>
      <c r="CI72" s="29">
        <f t="shared" si="96"/>
        <v>0</v>
      </c>
    </row>
    <row r="73" spans="5:87" x14ac:dyDescent="0.25">
      <c r="E73">
        <f t="shared" si="56"/>
        <v>1.2000000000000005E-2</v>
      </c>
      <c r="F73">
        <f t="shared" si="57"/>
        <v>2.1516522945098777</v>
      </c>
      <c r="G73">
        <f t="shared" si="54"/>
        <v>1.2000000000000005E-2</v>
      </c>
      <c r="H73">
        <f t="shared" si="55"/>
        <v>570.9536504579138</v>
      </c>
      <c r="M73">
        <f t="shared" si="78"/>
        <v>37</v>
      </c>
      <c r="N73" t="b">
        <f t="shared" si="58"/>
        <v>0</v>
      </c>
      <c r="O73" t="b">
        <f t="shared" si="59"/>
        <v>0</v>
      </c>
      <c r="P73" s="50">
        <f t="shared" si="60"/>
        <v>0</v>
      </c>
      <c r="S73" s="26">
        <f t="shared" si="97"/>
        <v>-1.2500000000000001E-2</v>
      </c>
      <c r="T73" s="27">
        <f t="shared" si="79"/>
        <v>-572.02326657412914</v>
      </c>
      <c r="U73" s="28">
        <f t="shared" si="61"/>
        <v>0</v>
      </c>
      <c r="W73" s="26">
        <f t="shared" si="98"/>
        <v>-7.7852708126487482E-3</v>
      </c>
      <c r="X73" s="27">
        <f t="shared" si="80"/>
        <v>-561.68051191227653</v>
      </c>
      <c r="Y73" s="28">
        <f t="shared" si="62"/>
        <v>0</v>
      </c>
      <c r="AA73" s="26">
        <f t="shared" si="99"/>
        <v>-6.3082532709295589E-3</v>
      </c>
      <c r="AB73" s="27">
        <f t="shared" si="81"/>
        <v>-558.32215061124475</v>
      </c>
      <c r="AC73" s="28">
        <f t="shared" si="63"/>
        <v>0</v>
      </c>
      <c r="AE73" s="26">
        <f t="shared" si="100"/>
        <v>-5.6732673946756551E-3</v>
      </c>
      <c r="AF73" s="27">
        <f t="shared" si="82"/>
        <v>-556.86101983695858</v>
      </c>
      <c r="AG73" s="28">
        <f t="shared" si="64"/>
        <v>0</v>
      </c>
      <c r="AI73" s="26">
        <f t="shared" si="101"/>
        <v>-5.3838632514362815E-3</v>
      </c>
      <c r="AJ73" s="27">
        <f t="shared" si="83"/>
        <v>-556.19163005781684</v>
      </c>
      <c r="AK73" s="28">
        <f t="shared" si="65"/>
        <v>0</v>
      </c>
      <c r="AM73" s="26">
        <f t="shared" si="102"/>
        <v>-5.2287654779458641E-3</v>
      </c>
      <c r="AN73" s="27">
        <f t="shared" si="84"/>
        <v>-555.83199885576619</v>
      </c>
      <c r="AO73" s="28">
        <f t="shared" si="66"/>
        <v>0</v>
      </c>
      <c r="AQ73" s="26">
        <f t="shared" si="103"/>
        <v>-5.1556307557528306E-3</v>
      </c>
      <c r="AR73" s="27">
        <f t="shared" si="85"/>
        <v>-555.6622027936188</v>
      </c>
      <c r="AS73" s="28">
        <f t="shared" si="67"/>
        <v>0</v>
      </c>
      <c r="AU73" s="26">
        <f t="shared" si="104"/>
        <v>-5.1190791131226245E-3</v>
      </c>
      <c r="AV73" s="27">
        <f t="shared" si="86"/>
        <v>-555.57728943329823</v>
      </c>
      <c r="AW73" s="28">
        <f t="shared" si="68"/>
        <v>0</v>
      </c>
      <c r="AY73" s="26">
        <f t="shared" si="105"/>
        <v>-5.1003273947618126E-3</v>
      </c>
      <c r="AZ73" s="27">
        <f t="shared" si="87"/>
        <v>-555.53371378903603</v>
      </c>
      <c r="BA73" s="28">
        <f t="shared" si="69"/>
        <v>0</v>
      </c>
      <c r="BB73" s="28"/>
      <c r="BC73" s="26">
        <f t="shared" si="106"/>
        <v>-5.0905837759428309E-3</v>
      </c>
      <c r="BD73" s="27">
        <f t="shared" si="88"/>
        <v>-555.51106777035034</v>
      </c>
      <c r="BE73" s="28">
        <f t="shared" si="70"/>
        <v>0</v>
      </c>
      <c r="BF73" s="28"/>
      <c r="BG73" s="26">
        <f t="shared" si="107"/>
        <v>-5.0854879809995443E-3</v>
      </c>
      <c r="BH73" s="27">
        <f t="shared" si="89"/>
        <v>-555.49922319869597</v>
      </c>
      <c r="BI73" s="28">
        <f t="shared" si="71"/>
        <v>0</v>
      </c>
      <c r="BJ73" s="28"/>
      <c r="BK73" s="26">
        <f t="shared" si="108"/>
        <v>-5.0828140115023518E-3</v>
      </c>
      <c r="BL73" s="27">
        <f t="shared" si="90"/>
        <v>-555.49300760483152</v>
      </c>
      <c r="BM73" s="28">
        <f t="shared" si="72"/>
        <v>0</v>
      </c>
      <c r="BN73" s="28"/>
      <c r="BO73" s="26">
        <f t="shared" si="109"/>
        <v>-5.0814084221234975E-3</v>
      </c>
      <c r="BP73" s="27">
        <f t="shared" si="91"/>
        <v>-555.48974026355438</v>
      </c>
      <c r="BQ73" s="28">
        <f t="shared" si="73"/>
        <v>0</v>
      </c>
      <c r="BR73" s="28"/>
      <c r="BS73" s="26">
        <f t="shared" si="110"/>
        <v>-5.0806688894779193E-3</v>
      </c>
      <c r="BT73" s="27">
        <f t="shared" si="92"/>
        <v>-555.48802117375669</v>
      </c>
      <c r="BU73" s="28">
        <f t="shared" si="74"/>
        <v>0</v>
      </c>
      <c r="BV73" s="28"/>
      <c r="BW73" s="26">
        <f t="shared" si="111"/>
        <v>-5.080279607163285E-3</v>
      </c>
      <c r="BX73" s="27">
        <f t="shared" si="93"/>
        <v>-555.48711625703652</v>
      </c>
      <c r="BY73" s="28">
        <f t="shared" si="75"/>
        <v>0</v>
      </c>
      <c r="BZ73" s="28"/>
      <c r="CA73" s="26">
        <f t="shared" si="112"/>
        <v>-5.0800746412614063E-3</v>
      </c>
      <c r="CB73" s="27">
        <f t="shared" si="94"/>
        <v>-555.48663979643823</v>
      </c>
      <c r="CC73" s="28">
        <f t="shared" si="76"/>
        <v>0</v>
      </c>
      <c r="CD73" s="28"/>
      <c r="CE73" s="26">
        <f t="shared" si="113"/>
        <v>-5.0799667077636194E-3</v>
      </c>
      <c r="CF73" s="27">
        <f t="shared" si="95"/>
        <v>-555.48638889544475</v>
      </c>
      <c r="CG73" s="28">
        <f t="shared" si="77"/>
        <v>0</v>
      </c>
      <c r="CH73" s="28"/>
      <c r="CI73" s="29">
        <f t="shared" si="96"/>
        <v>0</v>
      </c>
    </row>
    <row r="74" spans="5:87" x14ac:dyDescent="0.25">
      <c r="E74">
        <f t="shared" si="56"/>
        <v>1.2200000000000006E-2</v>
      </c>
      <c r="F74">
        <f t="shared" si="57"/>
        <v>2.0805989159557745</v>
      </c>
      <c r="G74">
        <f t="shared" si="54"/>
        <v>1.2200000000000006E-2</v>
      </c>
      <c r="H74">
        <f t="shared" si="55"/>
        <v>571.38227245687085</v>
      </c>
      <c r="M74">
        <f t="shared" si="78"/>
        <v>38</v>
      </c>
      <c r="N74" t="b">
        <f t="shared" si="58"/>
        <v>0</v>
      </c>
      <c r="O74" t="b">
        <f t="shared" si="59"/>
        <v>0</v>
      </c>
      <c r="P74" s="50">
        <f t="shared" si="60"/>
        <v>0</v>
      </c>
      <c r="S74" s="26">
        <f t="shared" si="97"/>
        <v>-1.2500000000000001E-2</v>
      </c>
      <c r="T74" s="27">
        <f t="shared" si="79"/>
        <v>-572.02326657412914</v>
      </c>
      <c r="U74" s="28">
        <f t="shared" si="61"/>
        <v>0</v>
      </c>
      <c r="W74" s="26">
        <f t="shared" si="98"/>
        <v>-7.7852708126487482E-3</v>
      </c>
      <c r="X74" s="27">
        <f t="shared" si="80"/>
        <v>-561.68051191227653</v>
      </c>
      <c r="Y74" s="28">
        <f t="shared" si="62"/>
        <v>0</v>
      </c>
      <c r="AA74" s="26">
        <f t="shared" si="99"/>
        <v>-6.3082532709295589E-3</v>
      </c>
      <c r="AB74" s="27">
        <f t="shared" si="81"/>
        <v>-558.32215061124475</v>
      </c>
      <c r="AC74" s="28">
        <f t="shared" si="63"/>
        <v>0</v>
      </c>
      <c r="AE74" s="26">
        <f t="shared" si="100"/>
        <v>-5.6732673946756551E-3</v>
      </c>
      <c r="AF74" s="27">
        <f t="shared" si="82"/>
        <v>-556.86101983695858</v>
      </c>
      <c r="AG74" s="28">
        <f t="shared" si="64"/>
        <v>0</v>
      </c>
      <c r="AI74" s="26">
        <f t="shared" si="101"/>
        <v>-5.3838632514362815E-3</v>
      </c>
      <c r="AJ74" s="27">
        <f t="shared" si="83"/>
        <v>-556.19163005781684</v>
      </c>
      <c r="AK74" s="28">
        <f t="shared" si="65"/>
        <v>0</v>
      </c>
      <c r="AM74" s="26">
        <f t="shared" si="102"/>
        <v>-5.2287654779458641E-3</v>
      </c>
      <c r="AN74" s="27">
        <f t="shared" si="84"/>
        <v>-555.83199885576619</v>
      </c>
      <c r="AO74" s="28">
        <f t="shared" si="66"/>
        <v>0</v>
      </c>
      <c r="AQ74" s="26">
        <f t="shared" si="103"/>
        <v>-5.1556307557528306E-3</v>
      </c>
      <c r="AR74" s="27">
        <f t="shared" si="85"/>
        <v>-555.6622027936188</v>
      </c>
      <c r="AS74" s="28">
        <f t="shared" si="67"/>
        <v>0</v>
      </c>
      <c r="AU74" s="26">
        <f t="shared" si="104"/>
        <v>-5.1190791131226245E-3</v>
      </c>
      <c r="AV74" s="27">
        <f t="shared" si="86"/>
        <v>-555.57728943329823</v>
      </c>
      <c r="AW74" s="28">
        <f t="shared" si="68"/>
        <v>0</v>
      </c>
      <c r="AY74" s="26">
        <f t="shared" si="105"/>
        <v>-5.1003273947618126E-3</v>
      </c>
      <c r="AZ74" s="27">
        <f t="shared" si="87"/>
        <v>-555.53371378903603</v>
      </c>
      <c r="BA74" s="28">
        <f t="shared" si="69"/>
        <v>0</v>
      </c>
      <c r="BB74" s="28"/>
      <c r="BC74" s="26">
        <f t="shared" si="106"/>
        <v>-5.0905837759428309E-3</v>
      </c>
      <c r="BD74" s="27">
        <f t="shared" si="88"/>
        <v>-555.51106777035034</v>
      </c>
      <c r="BE74" s="28">
        <f t="shared" si="70"/>
        <v>0</v>
      </c>
      <c r="BF74" s="28"/>
      <c r="BG74" s="26">
        <f t="shared" si="107"/>
        <v>-5.0854879809995443E-3</v>
      </c>
      <c r="BH74" s="27">
        <f t="shared" si="89"/>
        <v>-555.49922319869597</v>
      </c>
      <c r="BI74" s="28">
        <f t="shared" si="71"/>
        <v>0</v>
      </c>
      <c r="BJ74" s="28"/>
      <c r="BK74" s="26">
        <f t="shared" si="108"/>
        <v>-5.0828140115023518E-3</v>
      </c>
      <c r="BL74" s="27">
        <f t="shared" si="90"/>
        <v>-555.49300760483152</v>
      </c>
      <c r="BM74" s="28">
        <f t="shared" si="72"/>
        <v>0</v>
      </c>
      <c r="BN74" s="28"/>
      <c r="BO74" s="26">
        <f t="shared" si="109"/>
        <v>-5.0814084221234975E-3</v>
      </c>
      <c r="BP74" s="27">
        <f t="shared" si="91"/>
        <v>-555.48974026355438</v>
      </c>
      <c r="BQ74" s="28">
        <f t="shared" si="73"/>
        <v>0</v>
      </c>
      <c r="BR74" s="28"/>
      <c r="BS74" s="26">
        <f t="shared" si="110"/>
        <v>-5.0806688894779193E-3</v>
      </c>
      <c r="BT74" s="27">
        <f t="shared" si="92"/>
        <v>-555.48802117375669</v>
      </c>
      <c r="BU74" s="28">
        <f t="shared" si="74"/>
        <v>0</v>
      </c>
      <c r="BV74" s="28"/>
      <c r="BW74" s="26">
        <f t="shared" si="111"/>
        <v>-5.080279607163285E-3</v>
      </c>
      <c r="BX74" s="27">
        <f t="shared" si="93"/>
        <v>-555.48711625703652</v>
      </c>
      <c r="BY74" s="28">
        <f t="shared" si="75"/>
        <v>0</v>
      </c>
      <c r="BZ74" s="28"/>
      <c r="CA74" s="26">
        <f t="shared" si="112"/>
        <v>-5.0800746412614063E-3</v>
      </c>
      <c r="CB74" s="27">
        <f t="shared" si="94"/>
        <v>-555.48663979643823</v>
      </c>
      <c r="CC74" s="28">
        <f t="shared" si="76"/>
        <v>0</v>
      </c>
      <c r="CD74" s="28"/>
      <c r="CE74" s="26">
        <f t="shared" si="113"/>
        <v>-5.0799667077636194E-3</v>
      </c>
      <c r="CF74" s="27">
        <f t="shared" si="95"/>
        <v>-555.48638889544475</v>
      </c>
      <c r="CG74" s="28">
        <f t="shared" si="77"/>
        <v>0</v>
      </c>
      <c r="CH74" s="28"/>
      <c r="CI74" s="29">
        <f t="shared" si="96"/>
        <v>0</v>
      </c>
    </row>
    <row r="75" spans="5:87" x14ac:dyDescent="0.25">
      <c r="E75">
        <f t="shared" si="56"/>
        <v>1.2400000000000007E-2</v>
      </c>
      <c r="F75">
        <f t="shared" si="57"/>
        <v>2.0129626713994333</v>
      </c>
      <c r="G75">
        <f t="shared" si="54"/>
        <v>1.2400000000000007E-2</v>
      </c>
      <c r="H75">
        <f t="shared" si="55"/>
        <v>571.80986038586673</v>
      </c>
      <c r="M75">
        <f t="shared" si="78"/>
        <v>39</v>
      </c>
      <c r="N75" t="b">
        <f t="shared" si="58"/>
        <v>0</v>
      </c>
      <c r="O75" t="b">
        <f t="shared" si="59"/>
        <v>0</v>
      </c>
      <c r="P75" s="50">
        <f t="shared" si="60"/>
        <v>0</v>
      </c>
      <c r="S75" s="26">
        <f t="shared" si="97"/>
        <v>-1.2500000000000001E-2</v>
      </c>
      <c r="T75" s="27">
        <f t="shared" si="79"/>
        <v>-572.02326657412914</v>
      </c>
      <c r="U75" s="28">
        <f t="shared" si="61"/>
        <v>0</v>
      </c>
      <c r="W75" s="26">
        <f t="shared" si="98"/>
        <v>-7.7852708126487482E-3</v>
      </c>
      <c r="X75" s="27">
        <f t="shared" si="80"/>
        <v>-561.68051191227653</v>
      </c>
      <c r="Y75" s="28">
        <f t="shared" si="62"/>
        <v>0</v>
      </c>
      <c r="AA75" s="26">
        <f t="shared" si="99"/>
        <v>-6.3082532709295589E-3</v>
      </c>
      <c r="AB75" s="27">
        <f t="shared" si="81"/>
        <v>-558.32215061124475</v>
      </c>
      <c r="AC75" s="28">
        <f t="shared" si="63"/>
        <v>0</v>
      </c>
      <c r="AE75" s="26">
        <f t="shared" si="100"/>
        <v>-5.6732673946756551E-3</v>
      </c>
      <c r="AF75" s="27">
        <f t="shared" si="82"/>
        <v>-556.86101983695858</v>
      </c>
      <c r="AG75" s="28">
        <f t="shared" si="64"/>
        <v>0</v>
      </c>
      <c r="AI75" s="26">
        <f t="shared" si="101"/>
        <v>-5.3838632514362815E-3</v>
      </c>
      <c r="AJ75" s="27">
        <f t="shared" si="83"/>
        <v>-556.19163005781684</v>
      </c>
      <c r="AK75" s="28">
        <f t="shared" si="65"/>
        <v>0</v>
      </c>
      <c r="AM75" s="26">
        <f t="shared" si="102"/>
        <v>-5.2287654779458641E-3</v>
      </c>
      <c r="AN75" s="27">
        <f t="shared" si="84"/>
        <v>-555.83199885576619</v>
      </c>
      <c r="AO75" s="28">
        <f t="shared" si="66"/>
        <v>0</v>
      </c>
      <c r="AQ75" s="26">
        <f t="shared" si="103"/>
        <v>-5.1556307557528306E-3</v>
      </c>
      <c r="AR75" s="27">
        <f t="shared" si="85"/>
        <v>-555.6622027936188</v>
      </c>
      <c r="AS75" s="28">
        <f t="shared" si="67"/>
        <v>0</v>
      </c>
      <c r="AU75" s="26">
        <f t="shared" si="104"/>
        <v>-5.1190791131226245E-3</v>
      </c>
      <c r="AV75" s="27">
        <f t="shared" si="86"/>
        <v>-555.57728943329823</v>
      </c>
      <c r="AW75" s="28">
        <f t="shared" si="68"/>
        <v>0</v>
      </c>
      <c r="AY75" s="26">
        <f t="shared" si="105"/>
        <v>-5.1003273947618126E-3</v>
      </c>
      <c r="AZ75" s="27">
        <f t="shared" si="87"/>
        <v>-555.53371378903603</v>
      </c>
      <c r="BA75" s="28">
        <f t="shared" si="69"/>
        <v>0</v>
      </c>
      <c r="BB75" s="28"/>
      <c r="BC75" s="26">
        <f t="shared" si="106"/>
        <v>-5.0905837759428309E-3</v>
      </c>
      <c r="BD75" s="27">
        <f t="shared" si="88"/>
        <v>-555.51106777035034</v>
      </c>
      <c r="BE75" s="28">
        <f t="shared" si="70"/>
        <v>0</v>
      </c>
      <c r="BF75" s="28"/>
      <c r="BG75" s="26">
        <f t="shared" si="107"/>
        <v>-5.0854879809995443E-3</v>
      </c>
      <c r="BH75" s="27">
        <f t="shared" si="89"/>
        <v>-555.49922319869597</v>
      </c>
      <c r="BI75" s="28">
        <f t="shared" si="71"/>
        <v>0</v>
      </c>
      <c r="BJ75" s="28"/>
      <c r="BK75" s="26">
        <f t="shared" si="108"/>
        <v>-5.0828140115023518E-3</v>
      </c>
      <c r="BL75" s="27">
        <f t="shared" si="90"/>
        <v>-555.49300760483152</v>
      </c>
      <c r="BM75" s="28">
        <f t="shared" si="72"/>
        <v>0</v>
      </c>
      <c r="BN75" s="28"/>
      <c r="BO75" s="26">
        <f t="shared" si="109"/>
        <v>-5.0814084221234975E-3</v>
      </c>
      <c r="BP75" s="27">
        <f t="shared" si="91"/>
        <v>-555.48974026355438</v>
      </c>
      <c r="BQ75" s="28">
        <f t="shared" si="73"/>
        <v>0</v>
      </c>
      <c r="BR75" s="28"/>
      <c r="BS75" s="26">
        <f t="shared" si="110"/>
        <v>-5.0806688894779193E-3</v>
      </c>
      <c r="BT75" s="27">
        <f t="shared" si="92"/>
        <v>-555.48802117375669</v>
      </c>
      <c r="BU75" s="28">
        <f t="shared" si="74"/>
        <v>0</v>
      </c>
      <c r="BV75" s="28"/>
      <c r="BW75" s="26">
        <f t="shared" si="111"/>
        <v>-5.080279607163285E-3</v>
      </c>
      <c r="BX75" s="27">
        <f t="shared" si="93"/>
        <v>-555.48711625703652</v>
      </c>
      <c r="BY75" s="28">
        <f t="shared" si="75"/>
        <v>0</v>
      </c>
      <c r="BZ75" s="28"/>
      <c r="CA75" s="26">
        <f t="shared" si="112"/>
        <v>-5.0800746412614063E-3</v>
      </c>
      <c r="CB75" s="27">
        <f t="shared" si="94"/>
        <v>-555.48663979643823</v>
      </c>
      <c r="CC75" s="28">
        <f t="shared" si="76"/>
        <v>0</v>
      </c>
      <c r="CD75" s="28"/>
      <c r="CE75" s="26">
        <f t="shared" si="113"/>
        <v>-5.0799667077636194E-3</v>
      </c>
      <c r="CF75" s="27">
        <f t="shared" si="95"/>
        <v>-555.48638889544475</v>
      </c>
      <c r="CG75" s="28">
        <f t="shared" si="77"/>
        <v>0</v>
      </c>
      <c r="CH75" s="28"/>
      <c r="CI75" s="29">
        <f t="shared" si="96"/>
        <v>0</v>
      </c>
    </row>
    <row r="76" spans="5:87" x14ac:dyDescent="0.25">
      <c r="E76">
        <f t="shared" si="56"/>
        <v>1.2600000000000007E-2</v>
      </c>
      <c r="F76">
        <f t="shared" si="57"/>
        <v>1.9485301674402427</v>
      </c>
      <c r="G76">
        <f t="shared" si="54"/>
        <v>1.2600000000000007E-2</v>
      </c>
      <c r="H76">
        <f t="shared" si="55"/>
        <v>572.2364142449012</v>
      </c>
      <c r="M76">
        <f>1</f>
        <v>1</v>
      </c>
      <c r="N76">
        <f t="shared" ref="N76:N113" si="114">IF(M76&lt;=N$14,K$4-N$11-(M76)*N$18)</f>
        <v>250</v>
      </c>
      <c r="O76">
        <f t="shared" ref="O76:O94" si="115">IF(M76&lt;=N$14,K$5-N$11)</f>
        <v>5930</v>
      </c>
      <c r="P76" s="50">
        <f t="shared" si="60"/>
        <v>452.3904</v>
      </c>
      <c r="S76" s="26">
        <f t="shared" si="97"/>
        <v>2.3250000000000002E-3</v>
      </c>
      <c r="T76" s="27">
        <f t="shared" si="79"/>
        <v>465.00000000000006</v>
      </c>
      <c r="U76" s="28">
        <f t="shared" si="61"/>
        <v>210.36153600000003</v>
      </c>
      <c r="W76" s="26">
        <f t="shared" si="98"/>
        <v>2.3800051738524313E-3</v>
      </c>
      <c r="X76" s="27">
        <f t="shared" si="80"/>
        <v>476.00103477048629</v>
      </c>
      <c r="Y76" s="28">
        <f t="shared" si="62"/>
        <v>215.33829852023422</v>
      </c>
      <c r="AA76" s="26">
        <f t="shared" si="99"/>
        <v>2.3972370451724886E-3</v>
      </c>
      <c r="AB76" s="27">
        <f t="shared" si="81"/>
        <v>479.4474090344977</v>
      </c>
      <c r="AC76" s="28">
        <f t="shared" si="63"/>
        <v>216.89740515208004</v>
      </c>
      <c r="AE76" s="26">
        <f t="shared" si="100"/>
        <v>2.4046452137287842E-3</v>
      </c>
      <c r="AF76" s="27">
        <f t="shared" si="82"/>
        <v>480.92904274575682</v>
      </c>
      <c r="AG76" s="28">
        <f t="shared" si="64"/>
        <v>217.56768201937004</v>
      </c>
      <c r="AI76" s="26">
        <f t="shared" si="101"/>
        <v>2.4080215953999101E-3</v>
      </c>
      <c r="AJ76" s="27">
        <f t="shared" si="83"/>
        <v>481.60431907998202</v>
      </c>
      <c r="AK76" s="28">
        <f t="shared" si="65"/>
        <v>217.87317055032071</v>
      </c>
      <c r="AM76" s="26">
        <f t="shared" si="102"/>
        <v>2.4098310694239651E-3</v>
      </c>
      <c r="AN76" s="27">
        <f t="shared" si="84"/>
        <v>481.96621388479304</v>
      </c>
      <c r="AO76" s="28">
        <f t="shared" si="66"/>
        <v>218.03688828582708</v>
      </c>
      <c r="AQ76" s="26">
        <f t="shared" si="103"/>
        <v>2.4106843078495503E-3</v>
      </c>
      <c r="AR76" s="27">
        <f t="shared" si="85"/>
        <v>482.13686156991008</v>
      </c>
      <c r="AS76" s="28">
        <f t="shared" si="67"/>
        <v>218.11408766035626</v>
      </c>
      <c r="AU76" s="26">
        <f t="shared" si="104"/>
        <v>2.411110743680236E-3</v>
      </c>
      <c r="AV76" s="27">
        <f t="shared" si="86"/>
        <v>482.22214873604719</v>
      </c>
      <c r="AW76" s="28">
        <f t="shared" si="68"/>
        <v>218.15267075555988</v>
      </c>
      <c r="AY76" s="26">
        <f t="shared" si="105"/>
        <v>2.4113295137277789E-3</v>
      </c>
      <c r="AZ76" s="27">
        <f t="shared" si="87"/>
        <v>482.26590274555576</v>
      </c>
      <c r="BA76" s="28">
        <f t="shared" si="69"/>
        <v>218.17246464942309</v>
      </c>
      <c r="BB76" s="28"/>
      <c r="BC76" s="26">
        <f t="shared" si="106"/>
        <v>2.4114431892806672E-3</v>
      </c>
      <c r="BD76" s="27">
        <f t="shared" si="88"/>
        <v>482.28863785613345</v>
      </c>
      <c r="BE76" s="28">
        <f t="shared" si="70"/>
        <v>218.18274979519134</v>
      </c>
      <c r="BF76" s="28"/>
      <c r="BG76" s="26">
        <f t="shared" si="107"/>
        <v>2.4115026402216719E-3</v>
      </c>
      <c r="BH76" s="27">
        <f t="shared" si="89"/>
        <v>482.30052804433438</v>
      </c>
      <c r="BI76" s="28">
        <f t="shared" si="71"/>
        <v>218.18812880218766</v>
      </c>
      <c r="BJ76" s="28"/>
      <c r="BK76" s="26">
        <f t="shared" si="108"/>
        <v>2.4115338365324726E-3</v>
      </c>
      <c r="BL76" s="27">
        <f t="shared" si="90"/>
        <v>482.30676730649452</v>
      </c>
      <c r="BM76" s="28">
        <f t="shared" si="72"/>
        <v>218.190951384492</v>
      </c>
      <c r="BN76" s="28"/>
      <c r="BO76" s="26">
        <f t="shared" si="109"/>
        <v>2.4115502350752259E-3</v>
      </c>
      <c r="BP76" s="27">
        <f t="shared" si="91"/>
        <v>482.3100470150452</v>
      </c>
      <c r="BQ76" s="28">
        <f t="shared" si="73"/>
        <v>218.1924350931551</v>
      </c>
      <c r="BR76" s="28"/>
      <c r="BS76" s="26">
        <f t="shared" si="110"/>
        <v>2.4115588629560914E-3</v>
      </c>
      <c r="BT76" s="27">
        <f t="shared" si="92"/>
        <v>482.3117725912183</v>
      </c>
      <c r="BU76" s="28">
        <f t="shared" si="74"/>
        <v>218.1932157272503</v>
      </c>
      <c r="BV76" s="28"/>
      <c r="BW76" s="26">
        <f t="shared" si="111"/>
        <v>2.4115634045830947E-3</v>
      </c>
      <c r="BX76" s="27">
        <f t="shared" si="93"/>
        <v>482.31268091661894</v>
      </c>
      <c r="BY76" s="28">
        <f t="shared" si="75"/>
        <v>218.19362664494162</v>
      </c>
      <c r="BZ76" s="28"/>
      <c r="CA76" s="26">
        <f t="shared" si="112"/>
        <v>2.4115657958519504E-3</v>
      </c>
      <c r="CB76" s="27">
        <f t="shared" si="94"/>
        <v>482.31315917039007</v>
      </c>
      <c r="CC76" s="28">
        <f t="shared" si="76"/>
        <v>218.19384300235646</v>
      </c>
      <c r="CD76" s="28"/>
      <c r="CE76" s="26">
        <f t="shared" si="113"/>
        <v>2.4115670550760911E-3</v>
      </c>
      <c r="CF76" s="27">
        <f t="shared" si="95"/>
        <v>482.31341101521821</v>
      </c>
      <c r="CG76" s="28">
        <f t="shared" si="77"/>
        <v>218.19395693453896</v>
      </c>
      <c r="CH76" s="28"/>
      <c r="CI76" s="29">
        <f t="shared" si="96"/>
        <v>639.30829381819922</v>
      </c>
    </row>
    <row r="77" spans="5:87" x14ac:dyDescent="0.25">
      <c r="E77">
        <f t="shared" si="56"/>
        <v>1.2800000000000008E-2</v>
      </c>
      <c r="F77">
        <f t="shared" si="57"/>
        <v>1.8871042431525042</v>
      </c>
      <c r="G77">
        <f t="shared" ref="G77:G115" si="116">E77</f>
        <v>1.2800000000000008E-2</v>
      </c>
      <c r="H77">
        <f t="shared" ref="H77:H135" si="117">IF(G77&lt;=$H$7,$H$5*1000*G77,IF(G77&lt;=$H$8,$H$4,$H$6-$H$10*(($H$9-G77)/$H$11)^2))</f>
        <v>572.66193403397449</v>
      </c>
      <c r="M77">
        <f t="shared" ref="M77:M94" si="118">M76+1</f>
        <v>2</v>
      </c>
      <c r="N77" t="b">
        <f t="shared" si="114"/>
        <v>0</v>
      </c>
      <c r="O77" t="b">
        <f t="shared" si="115"/>
        <v>0</v>
      </c>
      <c r="P77" s="50">
        <f t="shared" si="60"/>
        <v>0</v>
      </c>
      <c r="S77" s="26">
        <f t="shared" si="97"/>
        <v>-1.2500000000000001E-2</v>
      </c>
      <c r="T77" s="27">
        <f t="shared" si="79"/>
        <v>-572.02326657412914</v>
      </c>
      <c r="U77" s="28">
        <f t="shared" si="61"/>
        <v>0</v>
      </c>
      <c r="W77" s="26">
        <f t="shared" si="98"/>
        <v>-7.7852708126487482E-3</v>
      </c>
      <c r="X77" s="27">
        <f t="shared" si="80"/>
        <v>-561.68051191227653</v>
      </c>
      <c r="Y77" s="28">
        <f t="shared" si="62"/>
        <v>0</v>
      </c>
      <c r="AA77" s="26">
        <f t="shared" si="99"/>
        <v>-6.3082532709295589E-3</v>
      </c>
      <c r="AB77" s="27">
        <f t="shared" si="81"/>
        <v>-558.32215061124475</v>
      </c>
      <c r="AC77" s="28">
        <f t="shared" si="63"/>
        <v>0</v>
      </c>
      <c r="AE77" s="26">
        <f t="shared" si="100"/>
        <v>-5.6732673946756551E-3</v>
      </c>
      <c r="AF77" s="27">
        <f t="shared" si="82"/>
        <v>-556.86101983695858</v>
      </c>
      <c r="AG77" s="28">
        <f t="shared" si="64"/>
        <v>0</v>
      </c>
      <c r="AI77" s="26">
        <f t="shared" si="101"/>
        <v>-5.3838632514362815E-3</v>
      </c>
      <c r="AJ77" s="27">
        <f t="shared" si="83"/>
        <v>-556.19163005781684</v>
      </c>
      <c r="AK77" s="28">
        <f t="shared" si="65"/>
        <v>0</v>
      </c>
      <c r="AM77" s="26">
        <f t="shared" si="102"/>
        <v>-5.2287654779458641E-3</v>
      </c>
      <c r="AN77" s="27">
        <f t="shared" si="84"/>
        <v>-555.83199885576619</v>
      </c>
      <c r="AO77" s="28">
        <f t="shared" si="66"/>
        <v>0</v>
      </c>
      <c r="AQ77" s="26">
        <f t="shared" si="103"/>
        <v>-5.1556307557528306E-3</v>
      </c>
      <c r="AR77" s="27">
        <f t="shared" si="85"/>
        <v>-555.6622027936188</v>
      </c>
      <c r="AS77" s="28">
        <f t="shared" si="67"/>
        <v>0</v>
      </c>
      <c r="AU77" s="26">
        <f t="shared" si="104"/>
        <v>-5.1190791131226245E-3</v>
      </c>
      <c r="AV77" s="27">
        <f t="shared" si="86"/>
        <v>-555.57728943329823</v>
      </c>
      <c r="AW77" s="28">
        <f t="shared" si="68"/>
        <v>0</v>
      </c>
      <c r="AY77" s="26">
        <f t="shared" si="105"/>
        <v>-5.1003273947618126E-3</v>
      </c>
      <c r="AZ77" s="27">
        <f t="shared" si="87"/>
        <v>-555.53371378903603</v>
      </c>
      <c r="BA77" s="28">
        <f t="shared" si="69"/>
        <v>0</v>
      </c>
      <c r="BB77" s="28"/>
      <c r="BC77" s="26">
        <f t="shared" si="106"/>
        <v>-5.0905837759428309E-3</v>
      </c>
      <c r="BD77" s="27">
        <f t="shared" si="88"/>
        <v>-555.51106777035034</v>
      </c>
      <c r="BE77" s="28">
        <f t="shared" si="70"/>
        <v>0</v>
      </c>
      <c r="BF77" s="28"/>
      <c r="BG77" s="26">
        <f t="shared" si="107"/>
        <v>-5.0854879809995443E-3</v>
      </c>
      <c r="BH77" s="27">
        <f t="shared" si="89"/>
        <v>-555.49922319869597</v>
      </c>
      <c r="BI77" s="28">
        <f t="shared" si="71"/>
        <v>0</v>
      </c>
      <c r="BJ77" s="28"/>
      <c r="BK77" s="26">
        <f t="shared" si="108"/>
        <v>-5.0828140115023518E-3</v>
      </c>
      <c r="BL77" s="27">
        <f t="shared" si="90"/>
        <v>-555.49300760483152</v>
      </c>
      <c r="BM77" s="28">
        <f t="shared" si="72"/>
        <v>0</v>
      </c>
      <c r="BN77" s="28"/>
      <c r="BO77" s="26">
        <f t="shared" si="109"/>
        <v>-5.0814084221234975E-3</v>
      </c>
      <c r="BP77" s="27">
        <f t="shared" si="91"/>
        <v>-555.48974026355438</v>
      </c>
      <c r="BQ77" s="28">
        <f t="shared" si="73"/>
        <v>0</v>
      </c>
      <c r="BR77" s="28"/>
      <c r="BS77" s="26">
        <f t="shared" si="110"/>
        <v>-5.0806688894779193E-3</v>
      </c>
      <c r="BT77" s="27">
        <f t="shared" si="92"/>
        <v>-555.48802117375669</v>
      </c>
      <c r="BU77" s="28">
        <f t="shared" si="74"/>
        <v>0</v>
      </c>
      <c r="BV77" s="28"/>
      <c r="BW77" s="26">
        <f t="shared" si="111"/>
        <v>-5.080279607163285E-3</v>
      </c>
      <c r="BX77" s="27">
        <f t="shared" si="93"/>
        <v>-555.48711625703652</v>
      </c>
      <c r="BY77" s="28">
        <f t="shared" si="75"/>
        <v>0</v>
      </c>
      <c r="BZ77" s="28"/>
      <c r="CA77" s="26">
        <f t="shared" si="112"/>
        <v>-5.0800746412614063E-3</v>
      </c>
      <c r="CB77" s="27">
        <f t="shared" si="94"/>
        <v>-555.48663979643823</v>
      </c>
      <c r="CC77" s="28">
        <f t="shared" si="76"/>
        <v>0</v>
      </c>
      <c r="CD77" s="28"/>
      <c r="CE77" s="26">
        <f t="shared" si="113"/>
        <v>-5.0799667077636194E-3</v>
      </c>
      <c r="CF77" s="27">
        <f t="shared" si="95"/>
        <v>-555.48638889544475</v>
      </c>
      <c r="CG77" s="28">
        <f t="shared" si="77"/>
        <v>0</v>
      </c>
      <c r="CH77" s="28"/>
      <c r="CI77" s="29">
        <f t="shared" si="96"/>
        <v>0</v>
      </c>
    </row>
    <row r="78" spans="5:87" x14ac:dyDescent="0.25">
      <c r="E78">
        <f t="shared" ref="E78:E115" si="119">E77+0.0002</f>
        <v>1.3000000000000008E-2</v>
      </c>
      <c r="F78">
        <f t="shared" ref="F78:F115" si="120">IF($E78&lt;=F$6,F$5*(F$8*($E78/F$6))/(F$8-1+($E78/F$6)^(F$8)),F$5*(F$8*($E78/F$6))/(F$8-1+($E78/F$6)^(F$10)))</f>
        <v>1.8285025265865087</v>
      </c>
      <c r="G78">
        <f t="shared" si="116"/>
        <v>1.3000000000000008E-2</v>
      </c>
      <c r="H78">
        <f t="shared" si="117"/>
        <v>573.08641975308637</v>
      </c>
      <c r="M78">
        <f t="shared" si="118"/>
        <v>3</v>
      </c>
      <c r="N78" t="b">
        <f t="shared" si="114"/>
        <v>0</v>
      </c>
      <c r="O78" t="b">
        <f t="shared" si="115"/>
        <v>0</v>
      </c>
      <c r="P78" s="50">
        <f t="shared" si="60"/>
        <v>0</v>
      </c>
      <c r="S78" s="26">
        <f t="shared" si="97"/>
        <v>-1.2500000000000001E-2</v>
      </c>
      <c r="T78" s="27">
        <f t="shared" si="79"/>
        <v>-572.02326657412914</v>
      </c>
      <c r="U78" s="28">
        <f t="shared" si="61"/>
        <v>0</v>
      </c>
      <c r="W78" s="26">
        <f t="shared" si="98"/>
        <v>-7.7852708126487482E-3</v>
      </c>
      <c r="X78" s="27">
        <f t="shared" si="80"/>
        <v>-561.68051191227653</v>
      </c>
      <c r="Y78" s="28">
        <f t="shared" si="62"/>
        <v>0</v>
      </c>
      <c r="AA78" s="26">
        <f t="shared" si="99"/>
        <v>-6.3082532709295589E-3</v>
      </c>
      <c r="AB78" s="27">
        <f t="shared" si="81"/>
        <v>-558.32215061124475</v>
      </c>
      <c r="AC78" s="28">
        <f t="shared" si="63"/>
        <v>0</v>
      </c>
      <c r="AE78" s="26">
        <f t="shared" si="100"/>
        <v>-5.6732673946756551E-3</v>
      </c>
      <c r="AF78" s="27">
        <f t="shared" si="82"/>
        <v>-556.86101983695858</v>
      </c>
      <c r="AG78" s="28">
        <f t="shared" si="64"/>
        <v>0</v>
      </c>
      <c r="AI78" s="26">
        <f t="shared" si="101"/>
        <v>-5.3838632514362815E-3</v>
      </c>
      <c r="AJ78" s="27">
        <f t="shared" si="83"/>
        <v>-556.19163005781684</v>
      </c>
      <c r="AK78" s="28">
        <f t="shared" si="65"/>
        <v>0</v>
      </c>
      <c r="AM78" s="26">
        <f t="shared" si="102"/>
        <v>-5.2287654779458641E-3</v>
      </c>
      <c r="AN78" s="27">
        <f t="shared" si="84"/>
        <v>-555.83199885576619</v>
      </c>
      <c r="AO78" s="28">
        <f t="shared" si="66"/>
        <v>0</v>
      </c>
      <c r="AQ78" s="26">
        <f t="shared" si="103"/>
        <v>-5.1556307557528306E-3</v>
      </c>
      <c r="AR78" s="27">
        <f t="shared" si="85"/>
        <v>-555.6622027936188</v>
      </c>
      <c r="AS78" s="28">
        <f t="shared" si="67"/>
        <v>0</v>
      </c>
      <c r="AU78" s="26">
        <f t="shared" si="104"/>
        <v>-5.1190791131226245E-3</v>
      </c>
      <c r="AV78" s="27">
        <f t="shared" si="86"/>
        <v>-555.57728943329823</v>
      </c>
      <c r="AW78" s="28">
        <f t="shared" si="68"/>
        <v>0</v>
      </c>
      <c r="AY78" s="26">
        <f t="shared" si="105"/>
        <v>-5.1003273947618126E-3</v>
      </c>
      <c r="AZ78" s="27">
        <f t="shared" si="87"/>
        <v>-555.53371378903603</v>
      </c>
      <c r="BA78" s="28">
        <f t="shared" si="69"/>
        <v>0</v>
      </c>
      <c r="BB78" s="28"/>
      <c r="BC78" s="26">
        <f t="shared" si="106"/>
        <v>-5.0905837759428309E-3</v>
      </c>
      <c r="BD78" s="27">
        <f t="shared" si="88"/>
        <v>-555.51106777035034</v>
      </c>
      <c r="BE78" s="28">
        <f t="shared" si="70"/>
        <v>0</v>
      </c>
      <c r="BF78" s="28"/>
      <c r="BG78" s="26">
        <f t="shared" si="107"/>
        <v>-5.0854879809995443E-3</v>
      </c>
      <c r="BH78" s="27">
        <f t="shared" si="89"/>
        <v>-555.49922319869597</v>
      </c>
      <c r="BI78" s="28">
        <f t="shared" si="71"/>
        <v>0</v>
      </c>
      <c r="BJ78" s="28"/>
      <c r="BK78" s="26">
        <f t="shared" si="108"/>
        <v>-5.0828140115023518E-3</v>
      </c>
      <c r="BL78" s="27">
        <f t="shared" si="90"/>
        <v>-555.49300760483152</v>
      </c>
      <c r="BM78" s="28">
        <f t="shared" si="72"/>
        <v>0</v>
      </c>
      <c r="BN78" s="28"/>
      <c r="BO78" s="26">
        <f t="shared" si="109"/>
        <v>-5.0814084221234975E-3</v>
      </c>
      <c r="BP78" s="27">
        <f t="shared" si="91"/>
        <v>-555.48974026355438</v>
      </c>
      <c r="BQ78" s="28">
        <f t="shared" si="73"/>
        <v>0</v>
      </c>
      <c r="BR78" s="28"/>
      <c r="BS78" s="26">
        <f t="shared" si="110"/>
        <v>-5.0806688894779193E-3</v>
      </c>
      <c r="BT78" s="27">
        <f t="shared" si="92"/>
        <v>-555.48802117375669</v>
      </c>
      <c r="BU78" s="28">
        <f t="shared" si="74"/>
        <v>0</v>
      </c>
      <c r="BV78" s="28"/>
      <c r="BW78" s="26">
        <f t="shared" si="111"/>
        <v>-5.080279607163285E-3</v>
      </c>
      <c r="BX78" s="27">
        <f t="shared" si="93"/>
        <v>-555.48711625703652</v>
      </c>
      <c r="BY78" s="28">
        <f t="shared" si="75"/>
        <v>0</v>
      </c>
      <c r="BZ78" s="28"/>
      <c r="CA78" s="26">
        <f t="shared" si="112"/>
        <v>-5.0800746412614063E-3</v>
      </c>
      <c r="CB78" s="27">
        <f t="shared" si="94"/>
        <v>-555.48663979643823</v>
      </c>
      <c r="CC78" s="28">
        <f t="shared" si="76"/>
        <v>0</v>
      </c>
      <c r="CD78" s="28"/>
      <c r="CE78" s="26">
        <f t="shared" si="113"/>
        <v>-5.0799667077636194E-3</v>
      </c>
      <c r="CF78" s="27">
        <f t="shared" si="95"/>
        <v>-555.48638889544475</v>
      </c>
      <c r="CG78" s="28">
        <f t="shared" si="77"/>
        <v>0</v>
      </c>
      <c r="CH78" s="28"/>
      <c r="CI78" s="29">
        <f t="shared" si="96"/>
        <v>0</v>
      </c>
    </row>
    <row r="79" spans="5:87" x14ac:dyDescent="0.25">
      <c r="E79">
        <f t="shared" si="119"/>
        <v>1.3200000000000009E-2</v>
      </c>
      <c r="F79">
        <f t="shared" si="120"/>
        <v>1.7725561370407952</v>
      </c>
      <c r="G79">
        <f t="shared" si="116"/>
        <v>1.3200000000000009E-2</v>
      </c>
      <c r="H79">
        <f t="shared" si="117"/>
        <v>573.50987140223708</v>
      </c>
      <c r="M79">
        <f t="shared" si="118"/>
        <v>4</v>
      </c>
      <c r="N79" t="b">
        <f t="shared" si="114"/>
        <v>0</v>
      </c>
      <c r="O79" t="b">
        <f t="shared" si="115"/>
        <v>0</v>
      </c>
      <c r="P79" s="50">
        <f t="shared" si="60"/>
        <v>0</v>
      </c>
      <c r="S79" s="26">
        <f t="shared" si="97"/>
        <v>-1.2500000000000001E-2</v>
      </c>
      <c r="T79" s="27">
        <f t="shared" si="79"/>
        <v>-572.02326657412914</v>
      </c>
      <c r="U79" s="28">
        <f t="shared" si="61"/>
        <v>0</v>
      </c>
      <c r="W79" s="26">
        <f t="shared" si="98"/>
        <v>-7.7852708126487482E-3</v>
      </c>
      <c r="X79" s="27">
        <f t="shared" si="80"/>
        <v>-561.68051191227653</v>
      </c>
      <c r="Y79" s="28">
        <f t="shared" si="62"/>
        <v>0</v>
      </c>
      <c r="AA79" s="26">
        <f t="shared" si="99"/>
        <v>-6.3082532709295589E-3</v>
      </c>
      <c r="AB79" s="27">
        <f t="shared" si="81"/>
        <v>-558.32215061124475</v>
      </c>
      <c r="AC79" s="28">
        <f t="shared" si="63"/>
        <v>0</v>
      </c>
      <c r="AE79" s="26">
        <f t="shared" si="100"/>
        <v>-5.6732673946756551E-3</v>
      </c>
      <c r="AF79" s="27">
        <f t="shared" si="82"/>
        <v>-556.86101983695858</v>
      </c>
      <c r="AG79" s="28">
        <f t="shared" si="64"/>
        <v>0</v>
      </c>
      <c r="AI79" s="26">
        <f t="shared" si="101"/>
        <v>-5.3838632514362815E-3</v>
      </c>
      <c r="AJ79" s="27">
        <f t="shared" si="83"/>
        <v>-556.19163005781684</v>
      </c>
      <c r="AK79" s="28">
        <f t="shared" si="65"/>
        <v>0</v>
      </c>
      <c r="AM79" s="26">
        <f t="shared" si="102"/>
        <v>-5.2287654779458641E-3</v>
      </c>
      <c r="AN79" s="27">
        <f t="shared" si="84"/>
        <v>-555.83199885576619</v>
      </c>
      <c r="AO79" s="28">
        <f t="shared" si="66"/>
        <v>0</v>
      </c>
      <c r="AQ79" s="26">
        <f t="shared" si="103"/>
        <v>-5.1556307557528306E-3</v>
      </c>
      <c r="AR79" s="27">
        <f t="shared" si="85"/>
        <v>-555.6622027936188</v>
      </c>
      <c r="AS79" s="28">
        <f t="shared" si="67"/>
        <v>0</v>
      </c>
      <c r="AU79" s="26">
        <f t="shared" si="104"/>
        <v>-5.1190791131226245E-3</v>
      </c>
      <c r="AV79" s="27">
        <f t="shared" si="86"/>
        <v>-555.57728943329823</v>
      </c>
      <c r="AW79" s="28">
        <f t="shared" si="68"/>
        <v>0</v>
      </c>
      <c r="AY79" s="26">
        <f t="shared" si="105"/>
        <v>-5.1003273947618126E-3</v>
      </c>
      <c r="AZ79" s="27">
        <f t="shared" si="87"/>
        <v>-555.53371378903603</v>
      </c>
      <c r="BA79" s="28">
        <f t="shared" si="69"/>
        <v>0</v>
      </c>
      <c r="BB79" s="28"/>
      <c r="BC79" s="26">
        <f t="shared" si="106"/>
        <v>-5.0905837759428309E-3</v>
      </c>
      <c r="BD79" s="27">
        <f t="shared" si="88"/>
        <v>-555.51106777035034</v>
      </c>
      <c r="BE79" s="28">
        <f t="shared" si="70"/>
        <v>0</v>
      </c>
      <c r="BF79" s="28"/>
      <c r="BG79" s="26">
        <f t="shared" si="107"/>
        <v>-5.0854879809995443E-3</v>
      </c>
      <c r="BH79" s="27">
        <f t="shared" si="89"/>
        <v>-555.49922319869597</v>
      </c>
      <c r="BI79" s="28">
        <f t="shared" si="71"/>
        <v>0</v>
      </c>
      <c r="BJ79" s="28"/>
      <c r="BK79" s="26">
        <f t="shared" si="108"/>
        <v>-5.0828140115023518E-3</v>
      </c>
      <c r="BL79" s="27">
        <f t="shared" si="90"/>
        <v>-555.49300760483152</v>
      </c>
      <c r="BM79" s="28">
        <f t="shared" si="72"/>
        <v>0</v>
      </c>
      <c r="BN79" s="28"/>
      <c r="BO79" s="26">
        <f t="shared" si="109"/>
        <v>-5.0814084221234975E-3</v>
      </c>
      <c r="BP79" s="27">
        <f t="shared" si="91"/>
        <v>-555.48974026355438</v>
      </c>
      <c r="BQ79" s="28">
        <f t="shared" si="73"/>
        <v>0</v>
      </c>
      <c r="BR79" s="28"/>
      <c r="BS79" s="26">
        <f t="shared" si="110"/>
        <v>-5.0806688894779193E-3</v>
      </c>
      <c r="BT79" s="27">
        <f t="shared" si="92"/>
        <v>-555.48802117375669</v>
      </c>
      <c r="BU79" s="28">
        <f t="shared" si="74"/>
        <v>0</v>
      </c>
      <c r="BV79" s="28"/>
      <c r="BW79" s="26">
        <f t="shared" si="111"/>
        <v>-5.080279607163285E-3</v>
      </c>
      <c r="BX79" s="27">
        <f t="shared" si="93"/>
        <v>-555.48711625703652</v>
      </c>
      <c r="BY79" s="28">
        <f t="shared" si="75"/>
        <v>0</v>
      </c>
      <c r="BZ79" s="28"/>
      <c r="CA79" s="26">
        <f t="shared" si="112"/>
        <v>-5.0800746412614063E-3</v>
      </c>
      <c r="CB79" s="27">
        <f t="shared" si="94"/>
        <v>-555.48663979643823</v>
      </c>
      <c r="CC79" s="28">
        <f t="shared" si="76"/>
        <v>0</v>
      </c>
      <c r="CD79" s="28"/>
      <c r="CE79" s="26">
        <f t="shared" si="113"/>
        <v>-5.0799667077636194E-3</v>
      </c>
      <c r="CF79" s="27">
        <f t="shared" si="95"/>
        <v>-555.48638889544475</v>
      </c>
      <c r="CG79" s="28">
        <f t="shared" si="77"/>
        <v>0</v>
      </c>
      <c r="CH79" s="28"/>
      <c r="CI79" s="29">
        <f t="shared" si="96"/>
        <v>0</v>
      </c>
    </row>
    <row r="80" spans="5:87" x14ac:dyDescent="0.25">
      <c r="E80">
        <f t="shared" si="119"/>
        <v>1.3400000000000009E-2</v>
      </c>
      <c r="F80">
        <f t="shared" si="120"/>
        <v>1.7191085167524232</v>
      </c>
      <c r="G80">
        <f t="shared" si="116"/>
        <v>1.3400000000000009E-2</v>
      </c>
      <c r="H80">
        <f t="shared" si="117"/>
        <v>573.93228898142638</v>
      </c>
      <c r="M80">
        <f t="shared" si="118"/>
        <v>5</v>
      </c>
      <c r="N80" t="b">
        <f t="shared" si="114"/>
        <v>0</v>
      </c>
      <c r="O80" t="b">
        <f t="shared" si="115"/>
        <v>0</v>
      </c>
      <c r="P80" s="50">
        <f t="shared" si="60"/>
        <v>0</v>
      </c>
      <c r="S80" s="26">
        <f t="shared" si="97"/>
        <v>-1.2500000000000001E-2</v>
      </c>
      <c r="T80" s="27">
        <f t="shared" si="79"/>
        <v>-572.02326657412914</v>
      </c>
      <c r="U80" s="28">
        <f t="shared" si="61"/>
        <v>0</v>
      </c>
      <c r="W80" s="26">
        <f t="shared" si="98"/>
        <v>-7.7852708126487482E-3</v>
      </c>
      <c r="X80" s="27">
        <f t="shared" si="80"/>
        <v>-561.68051191227653</v>
      </c>
      <c r="Y80" s="28">
        <f t="shared" si="62"/>
        <v>0</v>
      </c>
      <c r="AA80" s="26">
        <f t="shared" si="99"/>
        <v>-6.3082532709295589E-3</v>
      </c>
      <c r="AB80" s="27">
        <f t="shared" si="81"/>
        <v>-558.32215061124475</v>
      </c>
      <c r="AC80" s="28">
        <f t="shared" si="63"/>
        <v>0</v>
      </c>
      <c r="AE80" s="26">
        <f t="shared" si="100"/>
        <v>-5.6732673946756551E-3</v>
      </c>
      <c r="AF80" s="27">
        <f t="shared" si="82"/>
        <v>-556.86101983695858</v>
      </c>
      <c r="AG80" s="28">
        <f t="shared" si="64"/>
        <v>0</v>
      </c>
      <c r="AI80" s="26">
        <f t="shared" si="101"/>
        <v>-5.3838632514362815E-3</v>
      </c>
      <c r="AJ80" s="27">
        <f t="shared" si="83"/>
        <v>-556.19163005781684</v>
      </c>
      <c r="AK80" s="28">
        <f t="shared" si="65"/>
        <v>0</v>
      </c>
      <c r="AM80" s="26">
        <f t="shared" si="102"/>
        <v>-5.2287654779458641E-3</v>
      </c>
      <c r="AN80" s="27">
        <f t="shared" si="84"/>
        <v>-555.83199885576619</v>
      </c>
      <c r="AO80" s="28">
        <f t="shared" si="66"/>
        <v>0</v>
      </c>
      <c r="AQ80" s="26">
        <f t="shared" si="103"/>
        <v>-5.1556307557528306E-3</v>
      </c>
      <c r="AR80" s="27">
        <f t="shared" si="85"/>
        <v>-555.6622027936188</v>
      </c>
      <c r="AS80" s="28">
        <f t="shared" si="67"/>
        <v>0</v>
      </c>
      <c r="AU80" s="26">
        <f t="shared" si="104"/>
        <v>-5.1190791131226245E-3</v>
      </c>
      <c r="AV80" s="27">
        <f t="shared" si="86"/>
        <v>-555.57728943329823</v>
      </c>
      <c r="AW80" s="28">
        <f t="shared" si="68"/>
        <v>0</v>
      </c>
      <c r="AY80" s="26">
        <f t="shared" si="105"/>
        <v>-5.1003273947618126E-3</v>
      </c>
      <c r="AZ80" s="27">
        <f t="shared" si="87"/>
        <v>-555.53371378903603</v>
      </c>
      <c r="BA80" s="28">
        <f t="shared" si="69"/>
        <v>0</v>
      </c>
      <c r="BB80" s="28"/>
      <c r="BC80" s="26">
        <f t="shared" si="106"/>
        <v>-5.0905837759428309E-3</v>
      </c>
      <c r="BD80" s="27">
        <f t="shared" si="88"/>
        <v>-555.51106777035034</v>
      </c>
      <c r="BE80" s="28">
        <f t="shared" si="70"/>
        <v>0</v>
      </c>
      <c r="BF80" s="28"/>
      <c r="BG80" s="26">
        <f t="shared" si="107"/>
        <v>-5.0854879809995443E-3</v>
      </c>
      <c r="BH80" s="27">
        <f t="shared" si="89"/>
        <v>-555.49922319869597</v>
      </c>
      <c r="BI80" s="28">
        <f t="shared" si="71"/>
        <v>0</v>
      </c>
      <c r="BJ80" s="28"/>
      <c r="BK80" s="26">
        <f t="shared" si="108"/>
        <v>-5.0828140115023518E-3</v>
      </c>
      <c r="BL80" s="27">
        <f t="shared" si="90"/>
        <v>-555.49300760483152</v>
      </c>
      <c r="BM80" s="28">
        <f t="shared" si="72"/>
        <v>0</v>
      </c>
      <c r="BN80" s="28"/>
      <c r="BO80" s="26">
        <f t="shared" si="109"/>
        <v>-5.0814084221234975E-3</v>
      </c>
      <c r="BP80" s="27">
        <f t="shared" si="91"/>
        <v>-555.48974026355438</v>
      </c>
      <c r="BQ80" s="28">
        <f t="shared" si="73"/>
        <v>0</v>
      </c>
      <c r="BR80" s="28"/>
      <c r="BS80" s="26">
        <f t="shared" si="110"/>
        <v>-5.0806688894779193E-3</v>
      </c>
      <c r="BT80" s="27">
        <f t="shared" si="92"/>
        <v>-555.48802117375669</v>
      </c>
      <c r="BU80" s="28">
        <f t="shared" si="74"/>
        <v>0</v>
      </c>
      <c r="BV80" s="28"/>
      <c r="BW80" s="26">
        <f t="shared" si="111"/>
        <v>-5.080279607163285E-3</v>
      </c>
      <c r="BX80" s="27">
        <f t="shared" si="93"/>
        <v>-555.48711625703652</v>
      </c>
      <c r="BY80" s="28">
        <f t="shared" si="75"/>
        <v>0</v>
      </c>
      <c r="BZ80" s="28"/>
      <c r="CA80" s="26">
        <f t="shared" si="112"/>
        <v>-5.0800746412614063E-3</v>
      </c>
      <c r="CB80" s="27">
        <f t="shared" si="94"/>
        <v>-555.48663979643823</v>
      </c>
      <c r="CC80" s="28">
        <f t="shared" si="76"/>
        <v>0</v>
      </c>
      <c r="CD80" s="28"/>
      <c r="CE80" s="26">
        <f t="shared" si="113"/>
        <v>-5.0799667077636194E-3</v>
      </c>
      <c r="CF80" s="27">
        <f t="shared" si="95"/>
        <v>-555.48638889544475</v>
      </c>
      <c r="CG80" s="28">
        <f t="shared" si="77"/>
        <v>0</v>
      </c>
      <c r="CH80" s="28"/>
      <c r="CI80" s="29">
        <f t="shared" si="96"/>
        <v>0</v>
      </c>
    </row>
    <row r="81" spans="5:87" x14ac:dyDescent="0.25">
      <c r="E81">
        <f t="shared" si="119"/>
        <v>1.360000000000001E-2</v>
      </c>
      <c r="F81">
        <f t="shared" si="120"/>
        <v>1.6680143776542953</v>
      </c>
      <c r="G81">
        <f t="shared" si="116"/>
        <v>1.360000000000001E-2</v>
      </c>
      <c r="H81">
        <f t="shared" si="117"/>
        <v>574.3536724906545</v>
      </c>
      <c r="M81">
        <f t="shared" si="118"/>
        <v>6</v>
      </c>
      <c r="N81" t="b">
        <f t="shared" si="114"/>
        <v>0</v>
      </c>
      <c r="O81" t="b">
        <f t="shared" si="115"/>
        <v>0</v>
      </c>
      <c r="P81" s="50">
        <f t="shared" si="60"/>
        <v>0</v>
      </c>
      <c r="S81" s="26">
        <f t="shared" si="97"/>
        <v>-1.2500000000000001E-2</v>
      </c>
      <c r="T81" s="27">
        <f t="shared" si="79"/>
        <v>-572.02326657412914</v>
      </c>
      <c r="U81" s="28">
        <f t="shared" si="61"/>
        <v>0</v>
      </c>
      <c r="W81" s="26">
        <f t="shared" si="98"/>
        <v>-7.7852708126487482E-3</v>
      </c>
      <c r="X81" s="27">
        <f t="shared" si="80"/>
        <v>-561.68051191227653</v>
      </c>
      <c r="Y81" s="28">
        <f t="shared" si="62"/>
        <v>0</v>
      </c>
      <c r="AA81" s="26">
        <f t="shared" si="99"/>
        <v>-6.3082532709295589E-3</v>
      </c>
      <c r="AB81" s="27">
        <f t="shared" si="81"/>
        <v>-558.32215061124475</v>
      </c>
      <c r="AC81" s="28">
        <f t="shared" si="63"/>
        <v>0</v>
      </c>
      <c r="AE81" s="26">
        <f t="shared" si="100"/>
        <v>-5.6732673946756551E-3</v>
      </c>
      <c r="AF81" s="27">
        <f t="shared" si="82"/>
        <v>-556.86101983695858</v>
      </c>
      <c r="AG81" s="28">
        <f t="shared" si="64"/>
        <v>0</v>
      </c>
      <c r="AI81" s="26">
        <f t="shared" si="101"/>
        <v>-5.3838632514362815E-3</v>
      </c>
      <c r="AJ81" s="27">
        <f t="shared" si="83"/>
        <v>-556.19163005781684</v>
      </c>
      <c r="AK81" s="28">
        <f t="shared" si="65"/>
        <v>0</v>
      </c>
      <c r="AM81" s="26">
        <f t="shared" si="102"/>
        <v>-5.2287654779458641E-3</v>
      </c>
      <c r="AN81" s="27">
        <f t="shared" si="84"/>
        <v>-555.83199885576619</v>
      </c>
      <c r="AO81" s="28">
        <f t="shared" si="66"/>
        <v>0</v>
      </c>
      <c r="AQ81" s="26">
        <f t="shared" si="103"/>
        <v>-5.1556307557528306E-3</v>
      </c>
      <c r="AR81" s="27">
        <f t="shared" si="85"/>
        <v>-555.6622027936188</v>
      </c>
      <c r="AS81" s="28">
        <f t="shared" si="67"/>
        <v>0</v>
      </c>
      <c r="AU81" s="26">
        <f t="shared" si="104"/>
        <v>-5.1190791131226245E-3</v>
      </c>
      <c r="AV81" s="27">
        <f t="shared" si="86"/>
        <v>-555.57728943329823</v>
      </c>
      <c r="AW81" s="28">
        <f t="shared" si="68"/>
        <v>0</v>
      </c>
      <c r="AY81" s="26">
        <f t="shared" si="105"/>
        <v>-5.1003273947618126E-3</v>
      </c>
      <c r="AZ81" s="27">
        <f t="shared" si="87"/>
        <v>-555.53371378903603</v>
      </c>
      <c r="BA81" s="28">
        <f t="shared" si="69"/>
        <v>0</v>
      </c>
      <c r="BB81" s="28"/>
      <c r="BC81" s="26">
        <f t="shared" si="106"/>
        <v>-5.0905837759428309E-3</v>
      </c>
      <c r="BD81" s="27">
        <f t="shared" si="88"/>
        <v>-555.51106777035034</v>
      </c>
      <c r="BE81" s="28">
        <f t="shared" si="70"/>
        <v>0</v>
      </c>
      <c r="BF81" s="28"/>
      <c r="BG81" s="26">
        <f t="shared" si="107"/>
        <v>-5.0854879809995443E-3</v>
      </c>
      <c r="BH81" s="27">
        <f t="shared" si="89"/>
        <v>-555.49922319869597</v>
      </c>
      <c r="BI81" s="28">
        <f t="shared" si="71"/>
        <v>0</v>
      </c>
      <c r="BJ81" s="28"/>
      <c r="BK81" s="26">
        <f t="shared" si="108"/>
        <v>-5.0828140115023518E-3</v>
      </c>
      <c r="BL81" s="27">
        <f t="shared" si="90"/>
        <v>-555.49300760483152</v>
      </c>
      <c r="BM81" s="28">
        <f t="shared" si="72"/>
        <v>0</v>
      </c>
      <c r="BN81" s="28"/>
      <c r="BO81" s="26">
        <f t="shared" si="109"/>
        <v>-5.0814084221234975E-3</v>
      </c>
      <c r="BP81" s="27">
        <f t="shared" si="91"/>
        <v>-555.48974026355438</v>
      </c>
      <c r="BQ81" s="28">
        <f t="shared" si="73"/>
        <v>0</v>
      </c>
      <c r="BR81" s="28"/>
      <c r="BS81" s="26">
        <f t="shared" si="110"/>
        <v>-5.0806688894779193E-3</v>
      </c>
      <c r="BT81" s="27">
        <f t="shared" si="92"/>
        <v>-555.48802117375669</v>
      </c>
      <c r="BU81" s="28">
        <f t="shared" si="74"/>
        <v>0</v>
      </c>
      <c r="BV81" s="28"/>
      <c r="BW81" s="26">
        <f t="shared" si="111"/>
        <v>-5.080279607163285E-3</v>
      </c>
      <c r="BX81" s="27">
        <f t="shared" si="93"/>
        <v>-555.48711625703652</v>
      </c>
      <c r="BY81" s="28">
        <f t="shared" si="75"/>
        <v>0</v>
      </c>
      <c r="BZ81" s="28"/>
      <c r="CA81" s="26">
        <f t="shared" si="112"/>
        <v>-5.0800746412614063E-3</v>
      </c>
      <c r="CB81" s="27">
        <f t="shared" si="94"/>
        <v>-555.48663979643823</v>
      </c>
      <c r="CC81" s="28">
        <f t="shared" si="76"/>
        <v>0</v>
      </c>
      <c r="CD81" s="28"/>
      <c r="CE81" s="26">
        <f t="shared" si="113"/>
        <v>-5.0799667077636194E-3</v>
      </c>
      <c r="CF81" s="27">
        <f t="shared" si="95"/>
        <v>-555.48638889544475</v>
      </c>
      <c r="CG81" s="28">
        <f t="shared" si="77"/>
        <v>0</v>
      </c>
      <c r="CH81" s="28"/>
      <c r="CI81" s="29">
        <f t="shared" si="96"/>
        <v>0</v>
      </c>
    </row>
    <row r="82" spans="5:87" x14ac:dyDescent="0.25">
      <c r="E82">
        <f t="shared" si="119"/>
        <v>1.380000000000001E-2</v>
      </c>
      <c r="F82">
        <f t="shared" si="120"/>
        <v>1.6191387505871979</v>
      </c>
      <c r="G82">
        <f t="shared" si="116"/>
        <v>1.380000000000001E-2</v>
      </c>
      <c r="H82">
        <f t="shared" si="117"/>
        <v>574.77402192992122</v>
      </c>
      <c r="M82">
        <f t="shared" si="118"/>
        <v>7</v>
      </c>
      <c r="N82" t="b">
        <f t="shared" si="114"/>
        <v>0</v>
      </c>
      <c r="O82" t="b">
        <f t="shared" si="115"/>
        <v>0</v>
      </c>
      <c r="P82" s="50">
        <f t="shared" si="60"/>
        <v>0</v>
      </c>
      <c r="S82" s="26">
        <f t="shared" si="97"/>
        <v>-1.2500000000000001E-2</v>
      </c>
      <c r="T82" s="27">
        <f t="shared" si="79"/>
        <v>-572.02326657412914</v>
      </c>
      <c r="U82" s="28">
        <f t="shared" si="61"/>
        <v>0</v>
      </c>
      <c r="W82" s="26">
        <f t="shared" si="98"/>
        <v>-7.7852708126487482E-3</v>
      </c>
      <c r="X82" s="27">
        <f t="shared" si="80"/>
        <v>-561.68051191227653</v>
      </c>
      <c r="Y82" s="28">
        <f t="shared" si="62"/>
        <v>0</v>
      </c>
      <c r="AA82" s="26">
        <f t="shared" si="99"/>
        <v>-6.3082532709295589E-3</v>
      </c>
      <c r="AB82" s="27">
        <f t="shared" si="81"/>
        <v>-558.32215061124475</v>
      </c>
      <c r="AC82" s="28">
        <f t="shared" si="63"/>
        <v>0</v>
      </c>
      <c r="AE82" s="26">
        <f t="shared" si="100"/>
        <v>-5.6732673946756551E-3</v>
      </c>
      <c r="AF82" s="27">
        <f t="shared" si="82"/>
        <v>-556.86101983695858</v>
      </c>
      <c r="AG82" s="28">
        <f t="shared" si="64"/>
        <v>0</v>
      </c>
      <c r="AI82" s="26">
        <f t="shared" si="101"/>
        <v>-5.3838632514362815E-3</v>
      </c>
      <c r="AJ82" s="27">
        <f t="shared" si="83"/>
        <v>-556.19163005781684</v>
      </c>
      <c r="AK82" s="28">
        <f t="shared" si="65"/>
        <v>0</v>
      </c>
      <c r="AM82" s="26">
        <f t="shared" si="102"/>
        <v>-5.2287654779458641E-3</v>
      </c>
      <c r="AN82" s="27">
        <f t="shared" si="84"/>
        <v>-555.83199885576619</v>
      </c>
      <c r="AO82" s="28">
        <f t="shared" si="66"/>
        <v>0</v>
      </c>
      <c r="AQ82" s="26">
        <f t="shared" si="103"/>
        <v>-5.1556307557528306E-3</v>
      </c>
      <c r="AR82" s="27">
        <f t="shared" si="85"/>
        <v>-555.6622027936188</v>
      </c>
      <c r="AS82" s="28">
        <f t="shared" si="67"/>
        <v>0</v>
      </c>
      <c r="AU82" s="26">
        <f t="shared" si="104"/>
        <v>-5.1190791131226245E-3</v>
      </c>
      <c r="AV82" s="27">
        <f t="shared" si="86"/>
        <v>-555.57728943329823</v>
      </c>
      <c r="AW82" s="28">
        <f t="shared" si="68"/>
        <v>0</v>
      </c>
      <c r="AY82" s="26">
        <f t="shared" si="105"/>
        <v>-5.1003273947618126E-3</v>
      </c>
      <c r="AZ82" s="27">
        <f t="shared" si="87"/>
        <v>-555.53371378903603</v>
      </c>
      <c r="BA82" s="28">
        <f t="shared" si="69"/>
        <v>0</v>
      </c>
      <c r="BB82" s="28"/>
      <c r="BC82" s="26">
        <f t="shared" si="106"/>
        <v>-5.0905837759428309E-3</v>
      </c>
      <c r="BD82" s="27">
        <f t="shared" si="88"/>
        <v>-555.51106777035034</v>
      </c>
      <c r="BE82" s="28">
        <f t="shared" si="70"/>
        <v>0</v>
      </c>
      <c r="BF82" s="28"/>
      <c r="BG82" s="26">
        <f t="shared" si="107"/>
        <v>-5.0854879809995443E-3</v>
      </c>
      <c r="BH82" s="27">
        <f t="shared" si="89"/>
        <v>-555.49922319869597</v>
      </c>
      <c r="BI82" s="28">
        <f t="shared" si="71"/>
        <v>0</v>
      </c>
      <c r="BJ82" s="28"/>
      <c r="BK82" s="26">
        <f t="shared" si="108"/>
        <v>-5.0828140115023518E-3</v>
      </c>
      <c r="BL82" s="27">
        <f t="shared" si="90"/>
        <v>-555.49300760483152</v>
      </c>
      <c r="BM82" s="28">
        <f t="shared" si="72"/>
        <v>0</v>
      </c>
      <c r="BN82" s="28"/>
      <c r="BO82" s="26">
        <f t="shared" si="109"/>
        <v>-5.0814084221234975E-3</v>
      </c>
      <c r="BP82" s="27">
        <f t="shared" si="91"/>
        <v>-555.48974026355438</v>
      </c>
      <c r="BQ82" s="28">
        <f t="shared" si="73"/>
        <v>0</v>
      </c>
      <c r="BR82" s="28"/>
      <c r="BS82" s="26">
        <f t="shared" si="110"/>
        <v>-5.0806688894779193E-3</v>
      </c>
      <c r="BT82" s="27">
        <f t="shared" si="92"/>
        <v>-555.48802117375669</v>
      </c>
      <c r="BU82" s="28">
        <f t="shared" si="74"/>
        <v>0</v>
      </c>
      <c r="BV82" s="28"/>
      <c r="BW82" s="26">
        <f t="shared" si="111"/>
        <v>-5.080279607163285E-3</v>
      </c>
      <c r="BX82" s="27">
        <f t="shared" si="93"/>
        <v>-555.48711625703652</v>
      </c>
      <c r="BY82" s="28">
        <f t="shared" si="75"/>
        <v>0</v>
      </c>
      <c r="BZ82" s="28"/>
      <c r="CA82" s="26">
        <f t="shared" si="112"/>
        <v>-5.0800746412614063E-3</v>
      </c>
      <c r="CB82" s="27">
        <f t="shared" si="94"/>
        <v>-555.48663979643823</v>
      </c>
      <c r="CC82" s="28">
        <f t="shared" si="76"/>
        <v>0</v>
      </c>
      <c r="CD82" s="28"/>
      <c r="CE82" s="26">
        <f t="shared" si="113"/>
        <v>-5.0799667077636194E-3</v>
      </c>
      <c r="CF82" s="27">
        <f t="shared" si="95"/>
        <v>-555.48638889544475</v>
      </c>
      <c r="CG82" s="28">
        <f t="shared" si="77"/>
        <v>0</v>
      </c>
      <c r="CH82" s="28"/>
      <c r="CI82" s="29">
        <f t="shared" si="96"/>
        <v>0</v>
      </c>
    </row>
    <row r="83" spans="5:87" x14ac:dyDescent="0.25">
      <c r="E83">
        <f t="shared" si="119"/>
        <v>1.4000000000000011E-2</v>
      </c>
      <c r="F83">
        <f t="shared" si="120"/>
        <v>1.5723561258662562</v>
      </c>
      <c r="G83">
        <f t="shared" si="116"/>
        <v>1.4000000000000011E-2</v>
      </c>
      <c r="H83">
        <f t="shared" si="117"/>
        <v>575.19333729922664</v>
      </c>
      <c r="M83">
        <f t="shared" si="118"/>
        <v>8</v>
      </c>
      <c r="N83" t="b">
        <f t="shared" si="114"/>
        <v>0</v>
      </c>
      <c r="O83" t="b">
        <f t="shared" si="115"/>
        <v>0</v>
      </c>
      <c r="P83" s="50">
        <f t="shared" si="60"/>
        <v>0</v>
      </c>
      <c r="S83" s="26">
        <f t="shared" si="97"/>
        <v>-1.2500000000000001E-2</v>
      </c>
      <c r="T83" s="27">
        <f t="shared" si="79"/>
        <v>-572.02326657412914</v>
      </c>
      <c r="U83" s="28">
        <f t="shared" si="61"/>
        <v>0</v>
      </c>
      <c r="W83" s="26">
        <f t="shared" si="98"/>
        <v>-7.7852708126487482E-3</v>
      </c>
      <c r="X83" s="27">
        <f t="shared" si="80"/>
        <v>-561.68051191227653</v>
      </c>
      <c r="Y83" s="28">
        <f t="shared" si="62"/>
        <v>0</v>
      </c>
      <c r="AA83" s="26">
        <f t="shared" si="99"/>
        <v>-6.3082532709295589E-3</v>
      </c>
      <c r="AB83" s="27">
        <f t="shared" si="81"/>
        <v>-558.32215061124475</v>
      </c>
      <c r="AC83" s="28">
        <f t="shared" si="63"/>
        <v>0</v>
      </c>
      <c r="AE83" s="26">
        <f t="shared" si="100"/>
        <v>-5.6732673946756551E-3</v>
      </c>
      <c r="AF83" s="27">
        <f t="shared" si="82"/>
        <v>-556.86101983695858</v>
      </c>
      <c r="AG83" s="28">
        <f t="shared" si="64"/>
        <v>0</v>
      </c>
      <c r="AI83" s="26">
        <f t="shared" si="101"/>
        <v>-5.3838632514362815E-3</v>
      </c>
      <c r="AJ83" s="27">
        <f t="shared" si="83"/>
        <v>-556.19163005781684</v>
      </c>
      <c r="AK83" s="28">
        <f t="shared" si="65"/>
        <v>0</v>
      </c>
      <c r="AM83" s="26">
        <f t="shared" si="102"/>
        <v>-5.2287654779458641E-3</v>
      </c>
      <c r="AN83" s="27">
        <f t="shared" si="84"/>
        <v>-555.83199885576619</v>
      </c>
      <c r="AO83" s="28">
        <f t="shared" si="66"/>
        <v>0</v>
      </c>
      <c r="AQ83" s="26">
        <f t="shared" si="103"/>
        <v>-5.1556307557528306E-3</v>
      </c>
      <c r="AR83" s="27">
        <f t="shared" si="85"/>
        <v>-555.6622027936188</v>
      </c>
      <c r="AS83" s="28">
        <f t="shared" si="67"/>
        <v>0</v>
      </c>
      <c r="AU83" s="26">
        <f t="shared" si="104"/>
        <v>-5.1190791131226245E-3</v>
      </c>
      <c r="AV83" s="27">
        <f t="shared" si="86"/>
        <v>-555.57728943329823</v>
      </c>
      <c r="AW83" s="28">
        <f t="shared" si="68"/>
        <v>0</v>
      </c>
      <c r="AY83" s="26">
        <f t="shared" si="105"/>
        <v>-5.1003273947618126E-3</v>
      </c>
      <c r="AZ83" s="27">
        <f t="shared" si="87"/>
        <v>-555.53371378903603</v>
      </c>
      <c r="BA83" s="28">
        <f t="shared" si="69"/>
        <v>0</v>
      </c>
      <c r="BB83" s="28"/>
      <c r="BC83" s="26">
        <f t="shared" si="106"/>
        <v>-5.0905837759428309E-3</v>
      </c>
      <c r="BD83" s="27">
        <f t="shared" si="88"/>
        <v>-555.51106777035034</v>
      </c>
      <c r="BE83" s="28">
        <f t="shared" si="70"/>
        <v>0</v>
      </c>
      <c r="BF83" s="28"/>
      <c r="BG83" s="26">
        <f t="shared" si="107"/>
        <v>-5.0854879809995443E-3</v>
      </c>
      <c r="BH83" s="27">
        <f t="shared" si="89"/>
        <v>-555.49922319869597</v>
      </c>
      <c r="BI83" s="28">
        <f t="shared" si="71"/>
        <v>0</v>
      </c>
      <c r="BJ83" s="28"/>
      <c r="BK83" s="26">
        <f t="shared" si="108"/>
        <v>-5.0828140115023518E-3</v>
      </c>
      <c r="BL83" s="27">
        <f t="shared" si="90"/>
        <v>-555.49300760483152</v>
      </c>
      <c r="BM83" s="28">
        <f t="shared" si="72"/>
        <v>0</v>
      </c>
      <c r="BN83" s="28"/>
      <c r="BO83" s="26">
        <f t="shared" si="109"/>
        <v>-5.0814084221234975E-3</v>
      </c>
      <c r="BP83" s="27">
        <f t="shared" si="91"/>
        <v>-555.48974026355438</v>
      </c>
      <c r="BQ83" s="28">
        <f t="shared" si="73"/>
        <v>0</v>
      </c>
      <c r="BR83" s="28"/>
      <c r="BS83" s="26">
        <f t="shared" si="110"/>
        <v>-5.0806688894779193E-3</v>
      </c>
      <c r="BT83" s="27">
        <f t="shared" si="92"/>
        <v>-555.48802117375669</v>
      </c>
      <c r="BU83" s="28">
        <f t="shared" si="74"/>
        <v>0</v>
      </c>
      <c r="BV83" s="28"/>
      <c r="BW83" s="26">
        <f t="shared" si="111"/>
        <v>-5.080279607163285E-3</v>
      </c>
      <c r="BX83" s="27">
        <f t="shared" si="93"/>
        <v>-555.48711625703652</v>
      </c>
      <c r="BY83" s="28">
        <f t="shared" si="75"/>
        <v>0</v>
      </c>
      <c r="BZ83" s="28"/>
      <c r="CA83" s="26">
        <f t="shared" si="112"/>
        <v>-5.0800746412614063E-3</v>
      </c>
      <c r="CB83" s="27">
        <f t="shared" si="94"/>
        <v>-555.48663979643823</v>
      </c>
      <c r="CC83" s="28">
        <f t="shared" si="76"/>
        <v>0</v>
      </c>
      <c r="CD83" s="28"/>
      <c r="CE83" s="26">
        <f t="shared" si="113"/>
        <v>-5.0799667077636194E-3</v>
      </c>
      <c r="CF83" s="27">
        <f t="shared" si="95"/>
        <v>-555.48638889544475</v>
      </c>
      <c r="CG83" s="28">
        <f t="shared" si="77"/>
        <v>0</v>
      </c>
      <c r="CH83" s="28"/>
      <c r="CI83" s="29">
        <f t="shared" si="96"/>
        <v>0</v>
      </c>
    </row>
    <row r="84" spans="5:87" x14ac:dyDescent="0.25">
      <c r="E84">
        <f t="shared" si="119"/>
        <v>1.4200000000000011E-2</v>
      </c>
      <c r="F84">
        <f t="shared" si="120"/>
        <v>1.5275496754180793</v>
      </c>
      <c r="G84">
        <f t="shared" si="116"/>
        <v>1.4200000000000011E-2</v>
      </c>
      <c r="H84">
        <f t="shared" si="117"/>
        <v>575.61161859857089</v>
      </c>
      <c r="M84">
        <f t="shared" si="118"/>
        <v>9</v>
      </c>
      <c r="N84" t="b">
        <f t="shared" si="114"/>
        <v>0</v>
      </c>
      <c r="O84" t="b">
        <f t="shared" si="115"/>
        <v>0</v>
      </c>
      <c r="P84" s="50">
        <f t="shared" si="60"/>
        <v>0</v>
      </c>
      <c r="S84" s="26">
        <f t="shared" si="97"/>
        <v>-1.2500000000000001E-2</v>
      </c>
      <c r="T84" s="27">
        <f t="shared" si="79"/>
        <v>-572.02326657412914</v>
      </c>
      <c r="U84" s="28">
        <f t="shared" si="61"/>
        <v>0</v>
      </c>
      <c r="W84" s="26">
        <f t="shared" si="98"/>
        <v>-7.7852708126487482E-3</v>
      </c>
      <c r="X84" s="27">
        <f t="shared" si="80"/>
        <v>-561.68051191227653</v>
      </c>
      <c r="Y84" s="28">
        <f t="shared" si="62"/>
        <v>0</v>
      </c>
      <c r="AA84" s="26">
        <f t="shared" si="99"/>
        <v>-6.3082532709295589E-3</v>
      </c>
      <c r="AB84" s="27">
        <f t="shared" si="81"/>
        <v>-558.32215061124475</v>
      </c>
      <c r="AC84" s="28">
        <f t="shared" si="63"/>
        <v>0</v>
      </c>
      <c r="AE84" s="26">
        <f t="shared" si="100"/>
        <v>-5.6732673946756551E-3</v>
      </c>
      <c r="AF84" s="27">
        <f t="shared" si="82"/>
        <v>-556.86101983695858</v>
      </c>
      <c r="AG84" s="28">
        <f t="shared" si="64"/>
        <v>0</v>
      </c>
      <c r="AI84" s="26">
        <f t="shared" si="101"/>
        <v>-5.3838632514362815E-3</v>
      </c>
      <c r="AJ84" s="27">
        <f t="shared" si="83"/>
        <v>-556.19163005781684</v>
      </c>
      <c r="AK84" s="28">
        <f t="shared" si="65"/>
        <v>0</v>
      </c>
      <c r="AM84" s="26">
        <f t="shared" si="102"/>
        <v>-5.2287654779458641E-3</v>
      </c>
      <c r="AN84" s="27">
        <f t="shared" si="84"/>
        <v>-555.83199885576619</v>
      </c>
      <c r="AO84" s="28">
        <f t="shared" si="66"/>
        <v>0</v>
      </c>
      <c r="AQ84" s="26">
        <f t="shared" si="103"/>
        <v>-5.1556307557528306E-3</v>
      </c>
      <c r="AR84" s="27">
        <f t="shared" si="85"/>
        <v>-555.6622027936188</v>
      </c>
      <c r="AS84" s="28">
        <f t="shared" si="67"/>
        <v>0</v>
      </c>
      <c r="AU84" s="26">
        <f t="shared" si="104"/>
        <v>-5.1190791131226245E-3</v>
      </c>
      <c r="AV84" s="27">
        <f t="shared" si="86"/>
        <v>-555.57728943329823</v>
      </c>
      <c r="AW84" s="28">
        <f t="shared" si="68"/>
        <v>0</v>
      </c>
      <c r="AY84" s="26">
        <f t="shared" si="105"/>
        <v>-5.1003273947618126E-3</v>
      </c>
      <c r="AZ84" s="27">
        <f t="shared" si="87"/>
        <v>-555.53371378903603</v>
      </c>
      <c r="BA84" s="28">
        <f t="shared" si="69"/>
        <v>0</v>
      </c>
      <c r="BB84" s="28"/>
      <c r="BC84" s="26">
        <f t="shared" si="106"/>
        <v>-5.0905837759428309E-3</v>
      </c>
      <c r="BD84" s="27">
        <f t="shared" si="88"/>
        <v>-555.51106777035034</v>
      </c>
      <c r="BE84" s="28">
        <f t="shared" si="70"/>
        <v>0</v>
      </c>
      <c r="BF84" s="28"/>
      <c r="BG84" s="26">
        <f t="shared" si="107"/>
        <v>-5.0854879809995443E-3</v>
      </c>
      <c r="BH84" s="27">
        <f t="shared" si="89"/>
        <v>-555.49922319869597</v>
      </c>
      <c r="BI84" s="28">
        <f t="shared" si="71"/>
        <v>0</v>
      </c>
      <c r="BJ84" s="28"/>
      <c r="BK84" s="26">
        <f t="shared" si="108"/>
        <v>-5.0828140115023518E-3</v>
      </c>
      <c r="BL84" s="27">
        <f t="shared" si="90"/>
        <v>-555.49300760483152</v>
      </c>
      <c r="BM84" s="28">
        <f t="shared" si="72"/>
        <v>0</v>
      </c>
      <c r="BN84" s="28"/>
      <c r="BO84" s="26">
        <f t="shared" si="109"/>
        <v>-5.0814084221234975E-3</v>
      </c>
      <c r="BP84" s="27">
        <f t="shared" si="91"/>
        <v>-555.48974026355438</v>
      </c>
      <c r="BQ84" s="28">
        <f t="shared" si="73"/>
        <v>0</v>
      </c>
      <c r="BR84" s="28"/>
      <c r="BS84" s="26">
        <f t="shared" si="110"/>
        <v>-5.0806688894779193E-3</v>
      </c>
      <c r="BT84" s="27">
        <f t="shared" si="92"/>
        <v>-555.48802117375669</v>
      </c>
      <c r="BU84" s="28">
        <f t="shared" si="74"/>
        <v>0</v>
      </c>
      <c r="BV84" s="28"/>
      <c r="BW84" s="26">
        <f t="shared" si="111"/>
        <v>-5.080279607163285E-3</v>
      </c>
      <c r="BX84" s="27">
        <f t="shared" si="93"/>
        <v>-555.48711625703652</v>
      </c>
      <c r="BY84" s="28">
        <f t="shared" si="75"/>
        <v>0</v>
      </c>
      <c r="BZ84" s="28"/>
      <c r="CA84" s="26">
        <f t="shared" si="112"/>
        <v>-5.0800746412614063E-3</v>
      </c>
      <c r="CB84" s="27">
        <f t="shared" si="94"/>
        <v>-555.48663979643823</v>
      </c>
      <c r="CC84" s="28">
        <f t="shared" si="76"/>
        <v>0</v>
      </c>
      <c r="CD84" s="28"/>
      <c r="CE84" s="26">
        <f t="shared" si="113"/>
        <v>-5.0799667077636194E-3</v>
      </c>
      <c r="CF84" s="27">
        <f t="shared" si="95"/>
        <v>-555.48638889544475</v>
      </c>
      <c r="CG84" s="28">
        <f t="shared" si="77"/>
        <v>0</v>
      </c>
      <c r="CH84" s="28"/>
      <c r="CI84" s="29">
        <f t="shared" si="96"/>
        <v>0</v>
      </c>
    </row>
    <row r="85" spans="5:87" x14ac:dyDescent="0.25">
      <c r="E85">
        <f t="shared" si="119"/>
        <v>1.4400000000000012E-2</v>
      </c>
      <c r="F85">
        <f t="shared" si="120"/>
        <v>1.4846105478530753</v>
      </c>
      <c r="G85">
        <f t="shared" si="116"/>
        <v>1.4400000000000012E-2</v>
      </c>
      <c r="H85">
        <f t="shared" si="117"/>
        <v>576.02886582795372</v>
      </c>
      <c r="M85">
        <f t="shared" si="118"/>
        <v>10</v>
      </c>
      <c r="N85" t="b">
        <f t="shared" si="114"/>
        <v>0</v>
      </c>
      <c r="O85" t="b">
        <f t="shared" si="115"/>
        <v>0</v>
      </c>
      <c r="P85" s="50">
        <f t="shared" si="60"/>
        <v>0</v>
      </c>
      <c r="S85" s="26">
        <f t="shared" si="97"/>
        <v>-1.2500000000000001E-2</v>
      </c>
      <c r="T85" s="27">
        <f t="shared" si="79"/>
        <v>-572.02326657412914</v>
      </c>
      <c r="U85" s="28">
        <f t="shared" si="61"/>
        <v>0</v>
      </c>
      <c r="W85" s="26">
        <f t="shared" si="98"/>
        <v>-7.7852708126487482E-3</v>
      </c>
      <c r="X85" s="27">
        <f t="shared" si="80"/>
        <v>-561.68051191227653</v>
      </c>
      <c r="Y85" s="28">
        <f t="shared" si="62"/>
        <v>0</v>
      </c>
      <c r="AA85" s="26">
        <f t="shared" si="99"/>
        <v>-6.3082532709295589E-3</v>
      </c>
      <c r="AB85" s="27">
        <f t="shared" si="81"/>
        <v>-558.32215061124475</v>
      </c>
      <c r="AC85" s="28">
        <f t="shared" si="63"/>
        <v>0</v>
      </c>
      <c r="AE85" s="26">
        <f t="shared" si="100"/>
        <v>-5.6732673946756551E-3</v>
      </c>
      <c r="AF85" s="27">
        <f t="shared" si="82"/>
        <v>-556.86101983695858</v>
      </c>
      <c r="AG85" s="28">
        <f t="shared" si="64"/>
        <v>0</v>
      </c>
      <c r="AI85" s="26">
        <f t="shared" si="101"/>
        <v>-5.3838632514362815E-3</v>
      </c>
      <c r="AJ85" s="27">
        <f t="shared" si="83"/>
        <v>-556.19163005781684</v>
      </c>
      <c r="AK85" s="28">
        <f t="shared" si="65"/>
        <v>0</v>
      </c>
      <c r="AM85" s="26">
        <f t="shared" si="102"/>
        <v>-5.2287654779458641E-3</v>
      </c>
      <c r="AN85" s="27">
        <f t="shared" si="84"/>
        <v>-555.83199885576619</v>
      </c>
      <c r="AO85" s="28">
        <f t="shared" si="66"/>
        <v>0</v>
      </c>
      <c r="AQ85" s="26">
        <f t="shared" si="103"/>
        <v>-5.1556307557528306E-3</v>
      </c>
      <c r="AR85" s="27">
        <f t="shared" si="85"/>
        <v>-555.6622027936188</v>
      </c>
      <c r="AS85" s="28">
        <f t="shared" si="67"/>
        <v>0</v>
      </c>
      <c r="AU85" s="26">
        <f t="shared" si="104"/>
        <v>-5.1190791131226245E-3</v>
      </c>
      <c r="AV85" s="27">
        <f t="shared" si="86"/>
        <v>-555.57728943329823</v>
      </c>
      <c r="AW85" s="28">
        <f t="shared" si="68"/>
        <v>0</v>
      </c>
      <c r="AY85" s="26">
        <f t="shared" si="105"/>
        <v>-5.1003273947618126E-3</v>
      </c>
      <c r="AZ85" s="27">
        <f t="shared" si="87"/>
        <v>-555.53371378903603</v>
      </c>
      <c r="BA85" s="28">
        <f t="shared" si="69"/>
        <v>0</v>
      </c>
      <c r="BB85" s="28"/>
      <c r="BC85" s="26">
        <f t="shared" si="106"/>
        <v>-5.0905837759428309E-3</v>
      </c>
      <c r="BD85" s="27">
        <f t="shared" si="88"/>
        <v>-555.51106777035034</v>
      </c>
      <c r="BE85" s="28">
        <f t="shared" si="70"/>
        <v>0</v>
      </c>
      <c r="BF85" s="28"/>
      <c r="BG85" s="26">
        <f t="shared" si="107"/>
        <v>-5.0854879809995443E-3</v>
      </c>
      <c r="BH85" s="27">
        <f t="shared" si="89"/>
        <v>-555.49922319869597</v>
      </c>
      <c r="BI85" s="28">
        <f t="shared" si="71"/>
        <v>0</v>
      </c>
      <c r="BJ85" s="28"/>
      <c r="BK85" s="26">
        <f t="shared" si="108"/>
        <v>-5.0828140115023518E-3</v>
      </c>
      <c r="BL85" s="27">
        <f t="shared" si="90"/>
        <v>-555.49300760483152</v>
      </c>
      <c r="BM85" s="28">
        <f t="shared" si="72"/>
        <v>0</v>
      </c>
      <c r="BN85" s="28"/>
      <c r="BO85" s="26">
        <f t="shared" si="109"/>
        <v>-5.0814084221234975E-3</v>
      </c>
      <c r="BP85" s="27">
        <f t="shared" si="91"/>
        <v>-555.48974026355438</v>
      </c>
      <c r="BQ85" s="28">
        <f t="shared" si="73"/>
        <v>0</v>
      </c>
      <c r="BR85" s="28"/>
      <c r="BS85" s="26">
        <f t="shared" si="110"/>
        <v>-5.0806688894779193E-3</v>
      </c>
      <c r="BT85" s="27">
        <f t="shared" si="92"/>
        <v>-555.48802117375669</v>
      </c>
      <c r="BU85" s="28">
        <f t="shared" si="74"/>
        <v>0</v>
      </c>
      <c r="BV85" s="28"/>
      <c r="BW85" s="26">
        <f t="shared" si="111"/>
        <v>-5.080279607163285E-3</v>
      </c>
      <c r="BX85" s="27">
        <f t="shared" si="93"/>
        <v>-555.48711625703652</v>
      </c>
      <c r="BY85" s="28">
        <f t="shared" si="75"/>
        <v>0</v>
      </c>
      <c r="BZ85" s="28"/>
      <c r="CA85" s="26">
        <f t="shared" si="112"/>
        <v>-5.0800746412614063E-3</v>
      </c>
      <c r="CB85" s="27">
        <f t="shared" si="94"/>
        <v>-555.48663979643823</v>
      </c>
      <c r="CC85" s="28">
        <f t="shared" si="76"/>
        <v>0</v>
      </c>
      <c r="CD85" s="28"/>
      <c r="CE85" s="26">
        <f t="shared" si="113"/>
        <v>-5.0799667077636194E-3</v>
      </c>
      <c r="CF85" s="27">
        <f t="shared" si="95"/>
        <v>-555.48638889544475</v>
      </c>
      <c r="CG85" s="28">
        <f t="shared" si="77"/>
        <v>0</v>
      </c>
      <c r="CH85" s="28"/>
      <c r="CI85" s="29">
        <f t="shared" si="96"/>
        <v>0</v>
      </c>
    </row>
    <row r="86" spans="5:87" x14ac:dyDescent="0.25">
      <c r="E86">
        <f t="shared" si="119"/>
        <v>1.4600000000000012E-2</v>
      </c>
      <c r="F86">
        <f t="shared" si="120"/>
        <v>1.4434372288399073</v>
      </c>
      <c r="G86">
        <f t="shared" si="116"/>
        <v>1.4600000000000012E-2</v>
      </c>
      <c r="H86">
        <f t="shared" si="117"/>
        <v>576.44507898737527</v>
      </c>
      <c r="M86">
        <f t="shared" si="118"/>
        <v>11</v>
      </c>
      <c r="N86" t="b">
        <f t="shared" si="114"/>
        <v>0</v>
      </c>
      <c r="O86" t="b">
        <f t="shared" si="115"/>
        <v>0</v>
      </c>
      <c r="P86" s="50">
        <f t="shared" si="60"/>
        <v>0</v>
      </c>
      <c r="S86" s="26">
        <f t="shared" si="97"/>
        <v>-1.2500000000000001E-2</v>
      </c>
      <c r="T86" s="27">
        <f t="shared" si="79"/>
        <v>-572.02326657412914</v>
      </c>
      <c r="U86" s="28">
        <f t="shared" si="61"/>
        <v>0</v>
      </c>
      <c r="W86" s="26">
        <f t="shared" si="98"/>
        <v>-7.7852708126487482E-3</v>
      </c>
      <c r="X86" s="27">
        <f t="shared" si="80"/>
        <v>-561.68051191227653</v>
      </c>
      <c r="Y86" s="28">
        <f t="shared" si="62"/>
        <v>0</v>
      </c>
      <c r="AA86" s="26">
        <f t="shared" si="99"/>
        <v>-6.3082532709295589E-3</v>
      </c>
      <c r="AB86" s="27">
        <f t="shared" si="81"/>
        <v>-558.32215061124475</v>
      </c>
      <c r="AC86" s="28">
        <f t="shared" si="63"/>
        <v>0</v>
      </c>
      <c r="AE86" s="26">
        <f t="shared" si="100"/>
        <v>-5.6732673946756551E-3</v>
      </c>
      <c r="AF86" s="27">
        <f t="shared" si="82"/>
        <v>-556.86101983695858</v>
      </c>
      <c r="AG86" s="28">
        <f t="shared" si="64"/>
        <v>0</v>
      </c>
      <c r="AI86" s="26">
        <f t="shared" si="101"/>
        <v>-5.3838632514362815E-3</v>
      </c>
      <c r="AJ86" s="27">
        <f t="shared" si="83"/>
        <v>-556.19163005781684</v>
      </c>
      <c r="AK86" s="28">
        <f t="shared" si="65"/>
        <v>0</v>
      </c>
      <c r="AM86" s="26">
        <f t="shared" si="102"/>
        <v>-5.2287654779458641E-3</v>
      </c>
      <c r="AN86" s="27">
        <f t="shared" si="84"/>
        <v>-555.83199885576619</v>
      </c>
      <c r="AO86" s="28">
        <f t="shared" si="66"/>
        <v>0</v>
      </c>
      <c r="AQ86" s="26">
        <f t="shared" si="103"/>
        <v>-5.1556307557528306E-3</v>
      </c>
      <c r="AR86" s="27">
        <f t="shared" si="85"/>
        <v>-555.6622027936188</v>
      </c>
      <c r="AS86" s="28">
        <f t="shared" si="67"/>
        <v>0</v>
      </c>
      <c r="AU86" s="26">
        <f t="shared" si="104"/>
        <v>-5.1190791131226245E-3</v>
      </c>
      <c r="AV86" s="27">
        <f t="shared" si="86"/>
        <v>-555.57728943329823</v>
      </c>
      <c r="AW86" s="28">
        <f t="shared" si="68"/>
        <v>0</v>
      </c>
      <c r="AY86" s="26">
        <f t="shared" si="105"/>
        <v>-5.1003273947618126E-3</v>
      </c>
      <c r="AZ86" s="27">
        <f t="shared" si="87"/>
        <v>-555.53371378903603</v>
      </c>
      <c r="BA86" s="28">
        <f t="shared" si="69"/>
        <v>0</v>
      </c>
      <c r="BB86" s="28"/>
      <c r="BC86" s="26">
        <f t="shared" si="106"/>
        <v>-5.0905837759428309E-3</v>
      </c>
      <c r="BD86" s="27">
        <f t="shared" si="88"/>
        <v>-555.51106777035034</v>
      </c>
      <c r="BE86" s="28">
        <f t="shared" si="70"/>
        <v>0</v>
      </c>
      <c r="BF86" s="28"/>
      <c r="BG86" s="26">
        <f t="shared" si="107"/>
        <v>-5.0854879809995443E-3</v>
      </c>
      <c r="BH86" s="27">
        <f t="shared" si="89"/>
        <v>-555.49922319869597</v>
      </c>
      <c r="BI86" s="28">
        <f t="shared" si="71"/>
        <v>0</v>
      </c>
      <c r="BJ86" s="28"/>
      <c r="BK86" s="26">
        <f t="shared" si="108"/>
        <v>-5.0828140115023518E-3</v>
      </c>
      <c r="BL86" s="27">
        <f t="shared" si="90"/>
        <v>-555.49300760483152</v>
      </c>
      <c r="BM86" s="28">
        <f t="shared" si="72"/>
        <v>0</v>
      </c>
      <c r="BN86" s="28"/>
      <c r="BO86" s="26">
        <f t="shared" si="109"/>
        <v>-5.0814084221234975E-3</v>
      </c>
      <c r="BP86" s="27">
        <f t="shared" si="91"/>
        <v>-555.48974026355438</v>
      </c>
      <c r="BQ86" s="28">
        <f t="shared" si="73"/>
        <v>0</v>
      </c>
      <c r="BR86" s="28"/>
      <c r="BS86" s="26">
        <f t="shared" si="110"/>
        <v>-5.0806688894779193E-3</v>
      </c>
      <c r="BT86" s="27">
        <f t="shared" si="92"/>
        <v>-555.48802117375669</v>
      </c>
      <c r="BU86" s="28">
        <f t="shared" si="74"/>
        <v>0</v>
      </c>
      <c r="BV86" s="28"/>
      <c r="BW86" s="26">
        <f t="shared" si="111"/>
        <v>-5.080279607163285E-3</v>
      </c>
      <c r="BX86" s="27">
        <f t="shared" si="93"/>
        <v>-555.48711625703652</v>
      </c>
      <c r="BY86" s="28">
        <f t="shared" si="75"/>
        <v>0</v>
      </c>
      <c r="BZ86" s="28"/>
      <c r="CA86" s="26">
        <f t="shared" si="112"/>
        <v>-5.0800746412614063E-3</v>
      </c>
      <c r="CB86" s="27">
        <f t="shared" si="94"/>
        <v>-555.48663979643823</v>
      </c>
      <c r="CC86" s="28">
        <f t="shared" si="76"/>
        <v>0</v>
      </c>
      <c r="CD86" s="28"/>
      <c r="CE86" s="26">
        <f t="shared" si="113"/>
        <v>-5.0799667077636194E-3</v>
      </c>
      <c r="CF86" s="27">
        <f t="shared" si="95"/>
        <v>-555.48638889544475</v>
      </c>
      <c r="CG86" s="28">
        <f t="shared" si="77"/>
        <v>0</v>
      </c>
      <c r="CH86" s="28"/>
      <c r="CI86" s="29">
        <f t="shared" si="96"/>
        <v>0</v>
      </c>
    </row>
    <row r="87" spans="5:87" x14ac:dyDescent="0.25">
      <c r="E87">
        <f t="shared" si="119"/>
        <v>1.4800000000000013E-2</v>
      </c>
      <c r="F87">
        <f t="shared" si="120"/>
        <v>1.4039349600258633</v>
      </c>
      <c r="G87">
        <f t="shared" si="116"/>
        <v>1.4800000000000013E-2</v>
      </c>
      <c r="H87">
        <f t="shared" si="117"/>
        <v>576.86025807683552</v>
      </c>
      <c r="M87">
        <f t="shared" si="118"/>
        <v>12</v>
      </c>
      <c r="N87" t="b">
        <f t="shared" si="114"/>
        <v>0</v>
      </c>
      <c r="O87" t="b">
        <f t="shared" si="115"/>
        <v>0</v>
      </c>
      <c r="P87" s="50">
        <f t="shared" si="60"/>
        <v>0</v>
      </c>
      <c r="S87" s="26">
        <f t="shared" si="97"/>
        <v>-1.2500000000000001E-2</v>
      </c>
      <c r="T87" s="27">
        <f t="shared" si="79"/>
        <v>-572.02326657412914</v>
      </c>
      <c r="U87" s="28">
        <f t="shared" si="61"/>
        <v>0</v>
      </c>
      <c r="W87" s="26">
        <f t="shared" si="98"/>
        <v>-7.7852708126487482E-3</v>
      </c>
      <c r="X87" s="27">
        <f t="shared" si="80"/>
        <v>-561.68051191227653</v>
      </c>
      <c r="Y87" s="28">
        <f t="shared" si="62"/>
        <v>0</v>
      </c>
      <c r="AA87" s="26">
        <f t="shared" si="99"/>
        <v>-6.3082532709295589E-3</v>
      </c>
      <c r="AB87" s="27">
        <f t="shared" si="81"/>
        <v>-558.32215061124475</v>
      </c>
      <c r="AC87" s="28">
        <f t="shared" si="63"/>
        <v>0</v>
      </c>
      <c r="AE87" s="26">
        <f t="shared" si="100"/>
        <v>-5.6732673946756551E-3</v>
      </c>
      <c r="AF87" s="27">
        <f t="shared" si="82"/>
        <v>-556.86101983695858</v>
      </c>
      <c r="AG87" s="28">
        <f t="shared" si="64"/>
        <v>0</v>
      </c>
      <c r="AI87" s="26">
        <f t="shared" si="101"/>
        <v>-5.3838632514362815E-3</v>
      </c>
      <c r="AJ87" s="27">
        <f t="shared" si="83"/>
        <v>-556.19163005781684</v>
      </c>
      <c r="AK87" s="28">
        <f t="shared" si="65"/>
        <v>0</v>
      </c>
      <c r="AM87" s="26">
        <f t="shared" si="102"/>
        <v>-5.2287654779458641E-3</v>
      </c>
      <c r="AN87" s="27">
        <f t="shared" si="84"/>
        <v>-555.83199885576619</v>
      </c>
      <c r="AO87" s="28">
        <f t="shared" si="66"/>
        <v>0</v>
      </c>
      <c r="AQ87" s="26">
        <f t="shared" si="103"/>
        <v>-5.1556307557528306E-3</v>
      </c>
      <c r="AR87" s="27">
        <f t="shared" si="85"/>
        <v>-555.6622027936188</v>
      </c>
      <c r="AS87" s="28">
        <f t="shared" si="67"/>
        <v>0</v>
      </c>
      <c r="AU87" s="26">
        <f t="shared" si="104"/>
        <v>-5.1190791131226245E-3</v>
      </c>
      <c r="AV87" s="27">
        <f t="shared" si="86"/>
        <v>-555.57728943329823</v>
      </c>
      <c r="AW87" s="28">
        <f t="shared" si="68"/>
        <v>0</v>
      </c>
      <c r="AY87" s="26">
        <f t="shared" si="105"/>
        <v>-5.1003273947618126E-3</v>
      </c>
      <c r="AZ87" s="27">
        <f t="shared" si="87"/>
        <v>-555.53371378903603</v>
      </c>
      <c r="BA87" s="28">
        <f t="shared" si="69"/>
        <v>0</v>
      </c>
      <c r="BB87" s="28"/>
      <c r="BC87" s="26">
        <f t="shared" si="106"/>
        <v>-5.0905837759428309E-3</v>
      </c>
      <c r="BD87" s="27">
        <f t="shared" si="88"/>
        <v>-555.51106777035034</v>
      </c>
      <c r="BE87" s="28">
        <f t="shared" si="70"/>
        <v>0</v>
      </c>
      <c r="BF87" s="28"/>
      <c r="BG87" s="26">
        <f t="shared" si="107"/>
        <v>-5.0854879809995443E-3</v>
      </c>
      <c r="BH87" s="27">
        <f t="shared" si="89"/>
        <v>-555.49922319869597</v>
      </c>
      <c r="BI87" s="28">
        <f t="shared" si="71"/>
        <v>0</v>
      </c>
      <c r="BJ87" s="28"/>
      <c r="BK87" s="26">
        <f t="shared" si="108"/>
        <v>-5.0828140115023518E-3</v>
      </c>
      <c r="BL87" s="27">
        <f t="shared" si="90"/>
        <v>-555.49300760483152</v>
      </c>
      <c r="BM87" s="28">
        <f t="shared" si="72"/>
        <v>0</v>
      </c>
      <c r="BN87" s="28"/>
      <c r="BO87" s="26">
        <f t="shared" si="109"/>
        <v>-5.0814084221234975E-3</v>
      </c>
      <c r="BP87" s="27">
        <f t="shared" si="91"/>
        <v>-555.48974026355438</v>
      </c>
      <c r="BQ87" s="28">
        <f t="shared" si="73"/>
        <v>0</v>
      </c>
      <c r="BR87" s="28"/>
      <c r="BS87" s="26">
        <f t="shared" si="110"/>
        <v>-5.0806688894779193E-3</v>
      </c>
      <c r="BT87" s="27">
        <f t="shared" si="92"/>
        <v>-555.48802117375669</v>
      </c>
      <c r="BU87" s="28">
        <f t="shared" si="74"/>
        <v>0</v>
      </c>
      <c r="BV87" s="28"/>
      <c r="BW87" s="26">
        <f t="shared" si="111"/>
        <v>-5.080279607163285E-3</v>
      </c>
      <c r="BX87" s="27">
        <f t="shared" si="93"/>
        <v>-555.48711625703652</v>
      </c>
      <c r="BY87" s="28">
        <f t="shared" si="75"/>
        <v>0</v>
      </c>
      <c r="BZ87" s="28"/>
      <c r="CA87" s="26">
        <f t="shared" si="112"/>
        <v>-5.0800746412614063E-3</v>
      </c>
      <c r="CB87" s="27">
        <f t="shared" si="94"/>
        <v>-555.48663979643823</v>
      </c>
      <c r="CC87" s="28">
        <f t="shared" si="76"/>
        <v>0</v>
      </c>
      <c r="CD87" s="28"/>
      <c r="CE87" s="26">
        <f t="shared" si="113"/>
        <v>-5.0799667077636194E-3</v>
      </c>
      <c r="CF87" s="27">
        <f t="shared" si="95"/>
        <v>-555.48638889544475</v>
      </c>
      <c r="CG87" s="28">
        <f t="shared" si="77"/>
        <v>0</v>
      </c>
      <c r="CH87" s="28"/>
      <c r="CI87" s="29">
        <f t="shared" si="96"/>
        <v>0</v>
      </c>
    </row>
    <row r="88" spans="5:87" x14ac:dyDescent="0.25">
      <c r="E88">
        <f t="shared" si="119"/>
        <v>1.5000000000000013E-2</v>
      </c>
      <c r="F88">
        <f t="shared" si="120"/>
        <v>1.3660152105146035</v>
      </c>
      <c r="G88">
        <f t="shared" si="116"/>
        <v>1.5000000000000013E-2</v>
      </c>
      <c r="H88">
        <f t="shared" si="117"/>
        <v>577.27440309633448</v>
      </c>
      <c r="M88">
        <f t="shared" si="118"/>
        <v>13</v>
      </c>
      <c r="N88" t="b">
        <f t="shared" si="114"/>
        <v>0</v>
      </c>
      <c r="O88" t="b">
        <f t="shared" si="115"/>
        <v>0</v>
      </c>
      <c r="P88" s="50">
        <f t="shared" si="60"/>
        <v>0</v>
      </c>
      <c r="S88" s="26">
        <f t="shared" si="97"/>
        <v>-1.2500000000000001E-2</v>
      </c>
      <c r="T88" s="27">
        <f t="shared" si="79"/>
        <v>-572.02326657412914</v>
      </c>
      <c r="U88" s="28">
        <f t="shared" si="61"/>
        <v>0</v>
      </c>
      <c r="W88" s="26">
        <f t="shared" si="98"/>
        <v>-7.7852708126487482E-3</v>
      </c>
      <c r="X88" s="27">
        <f t="shared" si="80"/>
        <v>-561.68051191227653</v>
      </c>
      <c r="Y88" s="28">
        <f t="shared" si="62"/>
        <v>0</v>
      </c>
      <c r="AA88" s="26">
        <f t="shared" si="99"/>
        <v>-6.3082532709295589E-3</v>
      </c>
      <c r="AB88" s="27">
        <f t="shared" si="81"/>
        <v>-558.32215061124475</v>
      </c>
      <c r="AC88" s="28">
        <f t="shared" si="63"/>
        <v>0</v>
      </c>
      <c r="AE88" s="26">
        <f t="shared" si="100"/>
        <v>-5.6732673946756551E-3</v>
      </c>
      <c r="AF88" s="27">
        <f t="shared" si="82"/>
        <v>-556.86101983695858</v>
      </c>
      <c r="AG88" s="28">
        <f t="shared" si="64"/>
        <v>0</v>
      </c>
      <c r="AI88" s="26">
        <f t="shared" si="101"/>
        <v>-5.3838632514362815E-3</v>
      </c>
      <c r="AJ88" s="27">
        <f t="shared" si="83"/>
        <v>-556.19163005781684</v>
      </c>
      <c r="AK88" s="28">
        <f t="shared" si="65"/>
        <v>0</v>
      </c>
      <c r="AM88" s="26">
        <f t="shared" si="102"/>
        <v>-5.2287654779458641E-3</v>
      </c>
      <c r="AN88" s="27">
        <f t="shared" si="84"/>
        <v>-555.83199885576619</v>
      </c>
      <c r="AO88" s="28">
        <f t="shared" si="66"/>
        <v>0</v>
      </c>
      <c r="AQ88" s="26">
        <f t="shared" si="103"/>
        <v>-5.1556307557528306E-3</v>
      </c>
      <c r="AR88" s="27">
        <f t="shared" si="85"/>
        <v>-555.6622027936188</v>
      </c>
      <c r="AS88" s="28">
        <f t="shared" si="67"/>
        <v>0</v>
      </c>
      <c r="AU88" s="26">
        <f t="shared" si="104"/>
        <v>-5.1190791131226245E-3</v>
      </c>
      <c r="AV88" s="27">
        <f t="shared" si="86"/>
        <v>-555.57728943329823</v>
      </c>
      <c r="AW88" s="28">
        <f t="shared" si="68"/>
        <v>0</v>
      </c>
      <c r="AY88" s="26">
        <f t="shared" si="105"/>
        <v>-5.1003273947618126E-3</v>
      </c>
      <c r="AZ88" s="27">
        <f t="shared" si="87"/>
        <v>-555.53371378903603</v>
      </c>
      <c r="BA88" s="28">
        <f t="shared" si="69"/>
        <v>0</v>
      </c>
      <c r="BB88" s="28"/>
      <c r="BC88" s="26">
        <f t="shared" si="106"/>
        <v>-5.0905837759428309E-3</v>
      </c>
      <c r="BD88" s="27">
        <f t="shared" si="88"/>
        <v>-555.51106777035034</v>
      </c>
      <c r="BE88" s="28">
        <f t="shared" si="70"/>
        <v>0</v>
      </c>
      <c r="BF88" s="28"/>
      <c r="BG88" s="26">
        <f t="shared" si="107"/>
        <v>-5.0854879809995443E-3</v>
      </c>
      <c r="BH88" s="27">
        <f t="shared" si="89"/>
        <v>-555.49922319869597</v>
      </c>
      <c r="BI88" s="28">
        <f t="shared" si="71"/>
        <v>0</v>
      </c>
      <c r="BJ88" s="28"/>
      <c r="BK88" s="26">
        <f t="shared" si="108"/>
        <v>-5.0828140115023518E-3</v>
      </c>
      <c r="BL88" s="27">
        <f t="shared" si="90"/>
        <v>-555.49300760483152</v>
      </c>
      <c r="BM88" s="28">
        <f t="shared" si="72"/>
        <v>0</v>
      </c>
      <c r="BN88" s="28"/>
      <c r="BO88" s="26">
        <f t="shared" si="109"/>
        <v>-5.0814084221234975E-3</v>
      </c>
      <c r="BP88" s="27">
        <f t="shared" si="91"/>
        <v>-555.48974026355438</v>
      </c>
      <c r="BQ88" s="28">
        <f t="shared" si="73"/>
        <v>0</v>
      </c>
      <c r="BR88" s="28"/>
      <c r="BS88" s="26">
        <f t="shared" si="110"/>
        <v>-5.0806688894779193E-3</v>
      </c>
      <c r="BT88" s="27">
        <f t="shared" si="92"/>
        <v>-555.48802117375669</v>
      </c>
      <c r="BU88" s="28">
        <f t="shared" si="74"/>
        <v>0</v>
      </c>
      <c r="BV88" s="28"/>
      <c r="BW88" s="26">
        <f t="shared" si="111"/>
        <v>-5.080279607163285E-3</v>
      </c>
      <c r="BX88" s="27">
        <f t="shared" si="93"/>
        <v>-555.48711625703652</v>
      </c>
      <c r="BY88" s="28">
        <f t="shared" si="75"/>
        <v>0</v>
      </c>
      <c r="BZ88" s="28"/>
      <c r="CA88" s="26">
        <f t="shared" si="112"/>
        <v>-5.0800746412614063E-3</v>
      </c>
      <c r="CB88" s="27">
        <f t="shared" si="94"/>
        <v>-555.48663979643823</v>
      </c>
      <c r="CC88" s="28">
        <f t="shared" si="76"/>
        <v>0</v>
      </c>
      <c r="CD88" s="28"/>
      <c r="CE88" s="26">
        <f t="shared" si="113"/>
        <v>-5.0799667077636194E-3</v>
      </c>
      <c r="CF88" s="27">
        <f t="shared" si="95"/>
        <v>-555.48638889544475</v>
      </c>
      <c r="CG88" s="28">
        <f t="shared" si="77"/>
        <v>0</v>
      </c>
      <c r="CH88" s="28"/>
      <c r="CI88" s="29">
        <f t="shared" si="96"/>
        <v>0</v>
      </c>
    </row>
    <row r="89" spans="5:87" x14ac:dyDescent="0.25">
      <c r="E89">
        <f t="shared" si="119"/>
        <v>1.5200000000000014E-2</v>
      </c>
      <c r="F89">
        <f t="shared" si="120"/>
        <v>1.3295951955860021</v>
      </c>
      <c r="G89">
        <f t="shared" si="116"/>
        <v>1.5200000000000014E-2</v>
      </c>
      <c r="H89">
        <f t="shared" si="117"/>
        <v>577.68751404587215</v>
      </c>
      <c r="M89">
        <f t="shared" si="118"/>
        <v>14</v>
      </c>
      <c r="N89" t="b">
        <f t="shared" si="114"/>
        <v>0</v>
      </c>
      <c r="O89" t="b">
        <f t="shared" si="115"/>
        <v>0</v>
      </c>
      <c r="P89" s="50">
        <f t="shared" si="60"/>
        <v>0</v>
      </c>
      <c r="S89" s="26">
        <f t="shared" si="97"/>
        <v>-1.2500000000000001E-2</v>
      </c>
      <c r="T89" s="27">
        <f t="shared" si="79"/>
        <v>-572.02326657412914</v>
      </c>
      <c r="U89" s="28">
        <f t="shared" si="61"/>
        <v>0</v>
      </c>
      <c r="W89" s="26">
        <f t="shared" si="98"/>
        <v>-7.7852708126487482E-3</v>
      </c>
      <c r="X89" s="27">
        <f t="shared" si="80"/>
        <v>-561.68051191227653</v>
      </c>
      <c r="Y89" s="28">
        <f t="shared" si="62"/>
        <v>0</v>
      </c>
      <c r="AA89" s="26">
        <f t="shared" si="99"/>
        <v>-6.3082532709295589E-3</v>
      </c>
      <c r="AB89" s="27">
        <f t="shared" si="81"/>
        <v>-558.32215061124475</v>
      </c>
      <c r="AC89" s="28">
        <f t="shared" si="63"/>
        <v>0</v>
      </c>
      <c r="AE89" s="26">
        <f t="shared" si="100"/>
        <v>-5.6732673946756551E-3</v>
      </c>
      <c r="AF89" s="27">
        <f t="shared" si="82"/>
        <v>-556.86101983695858</v>
      </c>
      <c r="AG89" s="28">
        <f t="shared" si="64"/>
        <v>0</v>
      </c>
      <c r="AI89" s="26">
        <f t="shared" si="101"/>
        <v>-5.3838632514362815E-3</v>
      </c>
      <c r="AJ89" s="27">
        <f t="shared" si="83"/>
        <v>-556.19163005781684</v>
      </c>
      <c r="AK89" s="28">
        <f t="shared" si="65"/>
        <v>0</v>
      </c>
      <c r="AM89" s="26">
        <f t="shared" si="102"/>
        <v>-5.2287654779458641E-3</v>
      </c>
      <c r="AN89" s="27">
        <f t="shared" si="84"/>
        <v>-555.83199885576619</v>
      </c>
      <c r="AO89" s="28">
        <f t="shared" si="66"/>
        <v>0</v>
      </c>
      <c r="AQ89" s="26">
        <f t="shared" si="103"/>
        <v>-5.1556307557528306E-3</v>
      </c>
      <c r="AR89" s="27">
        <f t="shared" si="85"/>
        <v>-555.6622027936188</v>
      </c>
      <c r="AS89" s="28">
        <f t="shared" si="67"/>
        <v>0</v>
      </c>
      <c r="AU89" s="26">
        <f t="shared" si="104"/>
        <v>-5.1190791131226245E-3</v>
      </c>
      <c r="AV89" s="27">
        <f t="shared" si="86"/>
        <v>-555.57728943329823</v>
      </c>
      <c r="AW89" s="28">
        <f t="shared" si="68"/>
        <v>0</v>
      </c>
      <c r="AY89" s="26">
        <f t="shared" si="105"/>
        <v>-5.1003273947618126E-3</v>
      </c>
      <c r="AZ89" s="27">
        <f t="shared" si="87"/>
        <v>-555.53371378903603</v>
      </c>
      <c r="BA89" s="28">
        <f t="shared" si="69"/>
        <v>0</v>
      </c>
      <c r="BB89" s="28"/>
      <c r="BC89" s="26">
        <f t="shared" si="106"/>
        <v>-5.0905837759428309E-3</v>
      </c>
      <c r="BD89" s="27">
        <f t="shared" si="88"/>
        <v>-555.51106777035034</v>
      </c>
      <c r="BE89" s="28">
        <f t="shared" si="70"/>
        <v>0</v>
      </c>
      <c r="BF89" s="28"/>
      <c r="BG89" s="26">
        <f t="shared" si="107"/>
        <v>-5.0854879809995443E-3</v>
      </c>
      <c r="BH89" s="27">
        <f t="shared" si="89"/>
        <v>-555.49922319869597</v>
      </c>
      <c r="BI89" s="28">
        <f t="shared" si="71"/>
        <v>0</v>
      </c>
      <c r="BJ89" s="28"/>
      <c r="BK89" s="26">
        <f t="shared" si="108"/>
        <v>-5.0828140115023518E-3</v>
      </c>
      <c r="BL89" s="27">
        <f t="shared" si="90"/>
        <v>-555.49300760483152</v>
      </c>
      <c r="BM89" s="28">
        <f t="shared" si="72"/>
        <v>0</v>
      </c>
      <c r="BN89" s="28"/>
      <c r="BO89" s="26">
        <f t="shared" si="109"/>
        <v>-5.0814084221234975E-3</v>
      </c>
      <c r="BP89" s="27">
        <f t="shared" si="91"/>
        <v>-555.48974026355438</v>
      </c>
      <c r="BQ89" s="28">
        <f t="shared" si="73"/>
        <v>0</v>
      </c>
      <c r="BR89" s="28"/>
      <c r="BS89" s="26">
        <f t="shared" si="110"/>
        <v>-5.0806688894779193E-3</v>
      </c>
      <c r="BT89" s="27">
        <f t="shared" si="92"/>
        <v>-555.48802117375669</v>
      </c>
      <c r="BU89" s="28">
        <f t="shared" si="74"/>
        <v>0</v>
      </c>
      <c r="BV89" s="28"/>
      <c r="BW89" s="26">
        <f t="shared" si="111"/>
        <v>-5.080279607163285E-3</v>
      </c>
      <c r="BX89" s="27">
        <f t="shared" si="93"/>
        <v>-555.48711625703652</v>
      </c>
      <c r="BY89" s="28">
        <f t="shared" si="75"/>
        <v>0</v>
      </c>
      <c r="BZ89" s="28"/>
      <c r="CA89" s="26">
        <f t="shared" si="112"/>
        <v>-5.0800746412614063E-3</v>
      </c>
      <c r="CB89" s="27">
        <f t="shared" si="94"/>
        <v>-555.48663979643823</v>
      </c>
      <c r="CC89" s="28">
        <f t="shared" si="76"/>
        <v>0</v>
      </c>
      <c r="CD89" s="28"/>
      <c r="CE89" s="26">
        <f t="shared" si="113"/>
        <v>-5.0799667077636194E-3</v>
      </c>
      <c r="CF89" s="27">
        <f t="shared" si="95"/>
        <v>-555.48638889544475</v>
      </c>
      <c r="CG89" s="28">
        <f t="shared" si="77"/>
        <v>0</v>
      </c>
      <c r="CH89" s="28"/>
      <c r="CI89" s="29">
        <f t="shared" si="96"/>
        <v>0</v>
      </c>
    </row>
    <row r="90" spans="5:87" x14ac:dyDescent="0.25">
      <c r="E90">
        <f t="shared" si="119"/>
        <v>1.5400000000000014E-2</v>
      </c>
      <c r="F90">
        <f t="shared" si="120"/>
        <v>1.2945974379339775</v>
      </c>
      <c r="G90">
        <f t="shared" si="116"/>
        <v>1.5400000000000014E-2</v>
      </c>
      <c r="H90">
        <f t="shared" si="117"/>
        <v>578.09959092544864</v>
      </c>
      <c r="M90">
        <f t="shared" si="118"/>
        <v>15</v>
      </c>
      <c r="N90" t="b">
        <f t="shared" si="114"/>
        <v>0</v>
      </c>
      <c r="O90" t="b">
        <f t="shared" si="115"/>
        <v>0</v>
      </c>
      <c r="P90" s="50">
        <f t="shared" si="60"/>
        <v>0</v>
      </c>
      <c r="S90" s="26">
        <f t="shared" si="97"/>
        <v>-1.2500000000000001E-2</v>
      </c>
      <c r="T90" s="27">
        <f t="shared" si="79"/>
        <v>-572.02326657412914</v>
      </c>
      <c r="U90" s="28">
        <f t="shared" si="61"/>
        <v>0</v>
      </c>
      <c r="W90" s="26">
        <f t="shared" si="98"/>
        <v>-7.7852708126487482E-3</v>
      </c>
      <c r="X90" s="27">
        <f t="shared" si="80"/>
        <v>-561.68051191227653</v>
      </c>
      <c r="Y90" s="28">
        <f t="shared" si="62"/>
        <v>0</v>
      </c>
      <c r="AA90" s="26">
        <f t="shared" si="99"/>
        <v>-6.3082532709295589E-3</v>
      </c>
      <c r="AB90" s="27">
        <f t="shared" si="81"/>
        <v>-558.32215061124475</v>
      </c>
      <c r="AC90" s="28">
        <f t="shared" si="63"/>
        <v>0</v>
      </c>
      <c r="AE90" s="26">
        <f t="shared" si="100"/>
        <v>-5.6732673946756551E-3</v>
      </c>
      <c r="AF90" s="27">
        <f t="shared" si="82"/>
        <v>-556.86101983695858</v>
      </c>
      <c r="AG90" s="28">
        <f t="shared" si="64"/>
        <v>0</v>
      </c>
      <c r="AI90" s="26">
        <f t="shared" si="101"/>
        <v>-5.3838632514362815E-3</v>
      </c>
      <c r="AJ90" s="27">
        <f t="shared" si="83"/>
        <v>-556.19163005781684</v>
      </c>
      <c r="AK90" s="28">
        <f t="shared" si="65"/>
        <v>0</v>
      </c>
      <c r="AM90" s="26">
        <f t="shared" si="102"/>
        <v>-5.2287654779458641E-3</v>
      </c>
      <c r="AN90" s="27">
        <f t="shared" si="84"/>
        <v>-555.83199885576619</v>
      </c>
      <c r="AO90" s="28">
        <f t="shared" si="66"/>
        <v>0</v>
      </c>
      <c r="AQ90" s="26">
        <f t="shared" si="103"/>
        <v>-5.1556307557528306E-3</v>
      </c>
      <c r="AR90" s="27">
        <f t="shared" si="85"/>
        <v>-555.6622027936188</v>
      </c>
      <c r="AS90" s="28">
        <f t="shared" si="67"/>
        <v>0</v>
      </c>
      <c r="AU90" s="26">
        <f t="shared" si="104"/>
        <v>-5.1190791131226245E-3</v>
      </c>
      <c r="AV90" s="27">
        <f t="shared" si="86"/>
        <v>-555.57728943329823</v>
      </c>
      <c r="AW90" s="28">
        <f t="shared" si="68"/>
        <v>0</v>
      </c>
      <c r="AY90" s="26">
        <f t="shared" si="105"/>
        <v>-5.1003273947618126E-3</v>
      </c>
      <c r="AZ90" s="27">
        <f t="shared" si="87"/>
        <v>-555.53371378903603</v>
      </c>
      <c r="BA90" s="28">
        <f t="shared" si="69"/>
        <v>0</v>
      </c>
      <c r="BB90" s="28"/>
      <c r="BC90" s="26">
        <f t="shared" si="106"/>
        <v>-5.0905837759428309E-3</v>
      </c>
      <c r="BD90" s="27">
        <f t="shared" si="88"/>
        <v>-555.51106777035034</v>
      </c>
      <c r="BE90" s="28">
        <f t="shared" si="70"/>
        <v>0</v>
      </c>
      <c r="BF90" s="28"/>
      <c r="BG90" s="26">
        <f t="shared" si="107"/>
        <v>-5.0854879809995443E-3</v>
      </c>
      <c r="BH90" s="27">
        <f t="shared" si="89"/>
        <v>-555.49922319869597</v>
      </c>
      <c r="BI90" s="28">
        <f t="shared" si="71"/>
        <v>0</v>
      </c>
      <c r="BJ90" s="28"/>
      <c r="BK90" s="26">
        <f t="shared" si="108"/>
        <v>-5.0828140115023518E-3</v>
      </c>
      <c r="BL90" s="27">
        <f t="shared" si="90"/>
        <v>-555.49300760483152</v>
      </c>
      <c r="BM90" s="28">
        <f t="shared" si="72"/>
        <v>0</v>
      </c>
      <c r="BN90" s="28"/>
      <c r="BO90" s="26">
        <f t="shared" si="109"/>
        <v>-5.0814084221234975E-3</v>
      </c>
      <c r="BP90" s="27">
        <f t="shared" si="91"/>
        <v>-555.48974026355438</v>
      </c>
      <c r="BQ90" s="28">
        <f t="shared" si="73"/>
        <v>0</v>
      </c>
      <c r="BR90" s="28"/>
      <c r="BS90" s="26">
        <f t="shared" si="110"/>
        <v>-5.0806688894779193E-3</v>
      </c>
      <c r="BT90" s="27">
        <f t="shared" si="92"/>
        <v>-555.48802117375669</v>
      </c>
      <c r="BU90" s="28">
        <f t="shared" si="74"/>
        <v>0</v>
      </c>
      <c r="BV90" s="28"/>
      <c r="BW90" s="26">
        <f t="shared" si="111"/>
        <v>-5.080279607163285E-3</v>
      </c>
      <c r="BX90" s="27">
        <f t="shared" si="93"/>
        <v>-555.48711625703652</v>
      </c>
      <c r="BY90" s="28">
        <f t="shared" si="75"/>
        <v>0</v>
      </c>
      <c r="BZ90" s="28"/>
      <c r="CA90" s="26">
        <f t="shared" si="112"/>
        <v>-5.0800746412614063E-3</v>
      </c>
      <c r="CB90" s="27">
        <f t="shared" si="94"/>
        <v>-555.48663979643823</v>
      </c>
      <c r="CC90" s="28">
        <f t="shared" si="76"/>
        <v>0</v>
      </c>
      <c r="CD90" s="28"/>
      <c r="CE90" s="26">
        <f t="shared" si="113"/>
        <v>-5.0799667077636194E-3</v>
      </c>
      <c r="CF90" s="27">
        <f t="shared" si="95"/>
        <v>-555.48638889544475</v>
      </c>
      <c r="CG90" s="28">
        <f t="shared" si="77"/>
        <v>0</v>
      </c>
      <c r="CH90" s="28"/>
      <c r="CI90" s="29">
        <f t="shared" si="96"/>
        <v>0</v>
      </c>
    </row>
    <row r="91" spans="5:87" x14ac:dyDescent="0.25">
      <c r="E91">
        <f t="shared" si="119"/>
        <v>1.5600000000000015E-2</v>
      </c>
      <c r="F91">
        <f t="shared" si="120"/>
        <v>1.2609493672180294</v>
      </c>
      <c r="G91">
        <f t="shared" si="116"/>
        <v>1.5600000000000015E-2</v>
      </c>
      <c r="H91">
        <f t="shared" si="117"/>
        <v>578.51063373506372</v>
      </c>
      <c r="M91">
        <f t="shared" si="118"/>
        <v>16</v>
      </c>
      <c r="N91" t="b">
        <f t="shared" si="114"/>
        <v>0</v>
      </c>
      <c r="O91" t="b">
        <f t="shared" si="115"/>
        <v>0</v>
      </c>
      <c r="P91" s="50">
        <f t="shared" si="60"/>
        <v>0</v>
      </c>
      <c r="S91" s="26">
        <f t="shared" si="97"/>
        <v>-1.2500000000000001E-2</v>
      </c>
      <c r="T91" s="27">
        <f t="shared" si="79"/>
        <v>-572.02326657412914</v>
      </c>
      <c r="U91" s="28">
        <f t="shared" si="61"/>
        <v>0</v>
      </c>
      <c r="W91" s="26">
        <f t="shared" si="98"/>
        <v>-7.7852708126487482E-3</v>
      </c>
      <c r="X91" s="27">
        <f t="shared" si="80"/>
        <v>-561.68051191227653</v>
      </c>
      <c r="Y91" s="28">
        <f t="shared" si="62"/>
        <v>0</v>
      </c>
      <c r="AA91" s="26">
        <f t="shared" si="99"/>
        <v>-6.3082532709295589E-3</v>
      </c>
      <c r="AB91" s="27">
        <f t="shared" si="81"/>
        <v>-558.32215061124475</v>
      </c>
      <c r="AC91" s="28">
        <f t="shared" si="63"/>
        <v>0</v>
      </c>
      <c r="AE91" s="26">
        <f t="shared" si="100"/>
        <v>-5.6732673946756551E-3</v>
      </c>
      <c r="AF91" s="27">
        <f t="shared" si="82"/>
        <v>-556.86101983695858</v>
      </c>
      <c r="AG91" s="28">
        <f t="shared" si="64"/>
        <v>0</v>
      </c>
      <c r="AI91" s="26">
        <f t="shared" si="101"/>
        <v>-5.3838632514362815E-3</v>
      </c>
      <c r="AJ91" s="27">
        <f t="shared" si="83"/>
        <v>-556.19163005781684</v>
      </c>
      <c r="AK91" s="28">
        <f t="shared" si="65"/>
        <v>0</v>
      </c>
      <c r="AM91" s="26">
        <f t="shared" si="102"/>
        <v>-5.2287654779458641E-3</v>
      </c>
      <c r="AN91" s="27">
        <f t="shared" si="84"/>
        <v>-555.83199885576619</v>
      </c>
      <c r="AO91" s="28">
        <f t="shared" si="66"/>
        <v>0</v>
      </c>
      <c r="AQ91" s="26">
        <f t="shared" si="103"/>
        <v>-5.1556307557528306E-3</v>
      </c>
      <c r="AR91" s="27">
        <f t="shared" si="85"/>
        <v>-555.6622027936188</v>
      </c>
      <c r="AS91" s="28">
        <f t="shared" si="67"/>
        <v>0</v>
      </c>
      <c r="AU91" s="26">
        <f t="shared" si="104"/>
        <v>-5.1190791131226245E-3</v>
      </c>
      <c r="AV91" s="27">
        <f t="shared" si="86"/>
        <v>-555.57728943329823</v>
      </c>
      <c r="AW91" s="28">
        <f t="shared" si="68"/>
        <v>0</v>
      </c>
      <c r="AY91" s="26">
        <f t="shared" si="105"/>
        <v>-5.1003273947618126E-3</v>
      </c>
      <c r="AZ91" s="27">
        <f t="shared" si="87"/>
        <v>-555.53371378903603</v>
      </c>
      <c r="BA91" s="28">
        <f t="shared" si="69"/>
        <v>0</v>
      </c>
      <c r="BB91" s="28"/>
      <c r="BC91" s="26">
        <f t="shared" si="106"/>
        <v>-5.0905837759428309E-3</v>
      </c>
      <c r="BD91" s="27">
        <f t="shared" si="88"/>
        <v>-555.51106777035034</v>
      </c>
      <c r="BE91" s="28">
        <f t="shared" si="70"/>
        <v>0</v>
      </c>
      <c r="BF91" s="28"/>
      <c r="BG91" s="26">
        <f t="shared" si="107"/>
        <v>-5.0854879809995443E-3</v>
      </c>
      <c r="BH91" s="27">
        <f t="shared" si="89"/>
        <v>-555.49922319869597</v>
      </c>
      <c r="BI91" s="28">
        <f t="shared" si="71"/>
        <v>0</v>
      </c>
      <c r="BJ91" s="28"/>
      <c r="BK91" s="26">
        <f t="shared" si="108"/>
        <v>-5.0828140115023518E-3</v>
      </c>
      <c r="BL91" s="27">
        <f t="shared" si="90"/>
        <v>-555.49300760483152</v>
      </c>
      <c r="BM91" s="28">
        <f t="shared" si="72"/>
        <v>0</v>
      </c>
      <c r="BN91" s="28"/>
      <c r="BO91" s="26">
        <f t="shared" si="109"/>
        <v>-5.0814084221234975E-3</v>
      </c>
      <c r="BP91" s="27">
        <f t="shared" si="91"/>
        <v>-555.48974026355438</v>
      </c>
      <c r="BQ91" s="28">
        <f t="shared" si="73"/>
        <v>0</v>
      </c>
      <c r="BR91" s="28"/>
      <c r="BS91" s="26">
        <f t="shared" si="110"/>
        <v>-5.0806688894779193E-3</v>
      </c>
      <c r="BT91" s="27">
        <f t="shared" si="92"/>
        <v>-555.48802117375669</v>
      </c>
      <c r="BU91" s="28">
        <f t="shared" si="74"/>
        <v>0</v>
      </c>
      <c r="BV91" s="28"/>
      <c r="BW91" s="26">
        <f t="shared" si="111"/>
        <v>-5.080279607163285E-3</v>
      </c>
      <c r="BX91" s="27">
        <f t="shared" si="93"/>
        <v>-555.48711625703652</v>
      </c>
      <c r="BY91" s="28">
        <f t="shared" si="75"/>
        <v>0</v>
      </c>
      <c r="BZ91" s="28"/>
      <c r="CA91" s="26">
        <f t="shared" si="112"/>
        <v>-5.0800746412614063E-3</v>
      </c>
      <c r="CB91" s="27">
        <f t="shared" si="94"/>
        <v>-555.48663979643823</v>
      </c>
      <c r="CC91" s="28">
        <f t="shared" si="76"/>
        <v>0</v>
      </c>
      <c r="CD91" s="28"/>
      <c r="CE91" s="26">
        <f t="shared" si="113"/>
        <v>-5.0799667077636194E-3</v>
      </c>
      <c r="CF91" s="27">
        <f t="shared" si="95"/>
        <v>-555.48638889544475</v>
      </c>
      <c r="CG91" s="28">
        <f t="shared" si="77"/>
        <v>0</v>
      </c>
      <c r="CH91" s="28"/>
      <c r="CI91" s="29">
        <f t="shared" si="96"/>
        <v>0</v>
      </c>
    </row>
    <row r="92" spans="5:87" x14ac:dyDescent="0.25">
      <c r="E92">
        <f t="shared" si="119"/>
        <v>1.5800000000000015E-2</v>
      </c>
      <c r="F92">
        <f t="shared" si="120"/>
        <v>1.2285829541819742</v>
      </c>
      <c r="G92">
        <f t="shared" si="116"/>
        <v>1.5800000000000015E-2</v>
      </c>
      <c r="H92">
        <f t="shared" si="117"/>
        <v>578.9206424747174</v>
      </c>
      <c r="M92">
        <f t="shared" si="118"/>
        <v>17</v>
      </c>
      <c r="N92" t="b">
        <f t="shared" si="114"/>
        <v>0</v>
      </c>
      <c r="O92" t="b">
        <f t="shared" si="115"/>
        <v>0</v>
      </c>
      <c r="P92" s="50">
        <f t="shared" si="60"/>
        <v>0</v>
      </c>
      <c r="S92" s="26">
        <f t="shared" si="97"/>
        <v>-1.2500000000000001E-2</v>
      </c>
      <c r="T92" s="27">
        <f t="shared" si="79"/>
        <v>-572.02326657412914</v>
      </c>
      <c r="U92" s="28">
        <f t="shared" si="61"/>
        <v>0</v>
      </c>
      <c r="W92" s="26">
        <f t="shared" si="98"/>
        <v>-7.7852708126487482E-3</v>
      </c>
      <c r="X92" s="27">
        <f t="shared" si="80"/>
        <v>-561.68051191227653</v>
      </c>
      <c r="Y92" s="28">
        <f t="shared" si="62"/>
        <v>0</v>
      </c>
      <c r="AA92" s="26">
        <f t="shared" si="99"/>
        <v>-6.3082532709295589E-3</v>
      </c>
      <c r="AB92" s="27">
        <f t="shared" si="81"/>
        <v>-558.32215061124475</v>
      </c>
      <c r="AC92" s="28">
        <f t="shared" si="63"/>
        <v>0</v>
      </c>
      <c r="AE92" s="26">
        <f t="shared" si="100"/>
        <v>-5.6732673946756551E-3</v>
      </c>
      <c r="AF92" s="27">
        <f t="shared" si="82"/>
        <v>-556.86101983695858</v>
      </c>
      <c r="AG92" s="28">
        <f t="shared" si="64"/>
        <v>0</v>
      </c>
      <c r="AI92" s="26">
        <f t="shared" si="101"/>
        <v>-5.3838632514362815E-3</v>
      </c>
      <c r="AJ92" s="27">
        <f t="shared" si="83"/>
        <v>-556.19163005781684</v>
      </c>
      <c r="AK92" s="28">
        <f t="shared" si="65"/>
        <v>0</v>
      </c>
      <c r="AM92" s="26">
        <f t="shared" si="102"/>
        <v>-5.2287654779458641E-3</v>
      </c>
      <c r="AN92" s="27">
        <f t="shared" si="84"/>
        <v>-555.83199885576619</v>
      </c>
      <c r="AO92" s="28">
        <f t="shared" si="66"/>
        <v>0</v>
      </c>
      <c r="AQ92" s="26">
        <f t="shared" si="103"/>
        <v>-5.1556307557528306E-3</v>
      </c>
      <c r="AR92" s="27">
        <f t="shared" si="85"/>
        <v>-555.6622027936188</v>
      </c>
      <c r="AS92" s="28">
        <f t="shared" si="67"/>
        <v>0</v>
      </c>
      <c r="AU92" s="26">
        <f t="shared" si="104"/>
        <v>-5.1190791131226245E-3</v>
      </c>
      <c r="AV92" s="27">
        <f t="shared" si="86"/>
        <v>-555.57728943329823</v>
      </c>
      <c r="AW92" s="28">
        <f t="shared" si="68"/>
        <v>0</v>
      </c>
      <c r="AY92" s="26">
        <f t="shared" si="105"/>
        <v>-5.1003273947618126E-3</v>
      </c>
      <c r="AZ92" s="27">
        <f t="shared" si="87"/>
        <v>-555.53371378903603</v>
      </c>
      <c r="BA92" s="28">
        <f t="shared" si="69"/>
        <v>0</v>
      </c>
      <c r="BB92" s="28"/>
      <c r="BC92" s="26">
        <f t="shared" si="106"/>
        <v>-5.0905837759428309E-3</v>
      </c>
      <c r="BD92" s="27">
        <f t="shared" si="88"/>
        <v>-555.51106777035034</v>
      </c>
      <c r="BE92" s="28">
        <f t="shared" si="70"/>
        <v>0</v>
      </c>
      <c r="BF92" s="28"/>
      <c r="BG92" s="26">
        <f t="shared" si="107"/>
        <v>-5.0854879809995443E-3</v>
      </c>
      <c r="BH92" s="27">
        <f t="shared" si="89"/>
        <v>-555.49922319869597</v>
      </c>
      <c r="BI92" s="28">
        <f t="shared" si="71"/>
        <v>0</v>
      </c>
      <c r="BJ92" s="28"/>
      <c r="BK92" s="26">
        <f t="shared" si="108"/>
        <v>-5.0828140115023518E-3</v>
      </c>
      <c r="BL92" s="27">
        <f t="shared" si="90"/>
        <v>-555.49300760483152</v>
      </c>
      <c r="BM92" s="28">
        <f t="shared" si="72"/>
        <v>0</v>
      </c>
      <c r="BN92" s="28"/>
      <c r="BO92" s="26">
        <f t="shared" si="109"/>
        <v>-5.0814084221234975E-3</v>
      </c>
      <c r="BP92" s="27">
        <f t="shared" si="91"/>
        <v>-555.48974026355438</v>
      </c>
      <c r="BQ92" s="28">
        <f t="shared" si="73"/>
        <v>0</v>
      </c>
      <c r="BR92" s="28"/>
      <c r="BS92" s="26">
        <f t="shared" si="110"/>
        <v>-5.0806688894779193E-3</v>
      </c>
      <c r="BT92" s="27">
        <f t="shared" si="92"/>
        <v>-555.48802117375669</v>
      </c>
      <c r="BU92" s="28">
        <f t="shared" si="74"/>
        <v>0</v>
      </c>
      <c r="BV92" s="28"/>
      <c r="BW92" s="26">
        <f t="shared" si="111"/>
        <v>-5.080279607163285E-3</v>
      </c>
      <c r="BX92" s="27">
        <f t="shared" si="93"/>
        <v>-555.48711625703652</v>
      </c>
      <c r="BY92" s="28">
        <f t="shared" si="75"/>
        <v>0</v>
      </c>
      <c r="BZ92" s="28"/>
      <c r="CA92" s="26">
        <f t="shared" si="112"/>
        <v>-5.0800746412614063E-3</v>
      </c>
      <c r="CB92" s="27">
        <f t="shared" si="94"/>
        <v>-555.48663979643823</v>
      </c>
      <c r="CC92" s="28">
        <f t="shared" si="76"/>
        <v>0</v>
      </c>
      <c r="CD92" s="28"/>
      <c r="CE92" s="26">
        <f t="shared" si="113"/>
        <v>-5.0799667077636194E-3</v>
      </c>
      <c r="CF92" s="27">
        <f t="shared" si="95"/>
        <v>-555.48638889544475</v>
      </c>
      <c r="CG92" s="28">
        <f t="shared" si="77"/>
        <v>0</v>
      </c>
      <c r="CH92" s="28"/>
      <c r="CI92" s="29">
        <f t="shared" si="96"/>
        <v>0</v>
      </c>
    </row>
    <row r="93" spans="5:87" x14ac:dyDescent="0.25">
      <c r="E93">
        <f t="shared" si="119"/>
        <v>1.6000000000000014E-2</v>
      </c>
      <c r="F93">
        <f t="shared" si="120"/>
        <v>1.1974343759969241</v>
      </c>
      <c r="G93">
        <f t="shared" si="116"/>
        <v>1.6000000000000014E-2</v>
      </c>
      <c r="H93">
        <f t="shared" si="117"/>
        <v>579.32961714440989</v>
      </c>
      <c r="M93">
        <f t="shared" si="118"/>
        <v>18</v>
      </c>
      <c r="N93" t="b">
        <f t="shared" si="114"/>
        <v>0</v>
      </c>
      <c r="O93" t="b">
        <f t="shared" si="115"/>
        <v>0</v>
      </c>
      <c r="P93" s="50">
        <f t="shared" si="60"/>
        <v>0</v>
      </c>
      <c r="S93" s="26">
        <f t="shared" si="97"/>
        <v>-1.2500000000000001E-2</v>
      </c>
      <c r="T93" s="27">
        <f t="shared" si="79"/>
        <v>-572.02326657412914</v>
      </c>
      <c r="U93" s="28">
        <f t="shared" si="61"/>
        <v>0</v>
      </c>
      <c r="W93" s="26">
        <f t="shared" si="98"/>
        <v>-7.7852708126487482E-3</v>
      </c>
      <c r="X93" s="27">
        <f t="shared" si="80"/>
        <v>-561.68051191227653</v>
      </c>
      <c r="Y93" s="28">
        <f t="shared" si="62"/>
        <v>0</v>
      </c>
      <c r="AA93" s="26">
        <f t="shared" si="99"/>
        <v>-6.3082532709295589E-3</v>
      </c>
      <c r="AB93" s="27">
        <f t="shared" si="81"/>
        <v>-558.32215061124475</v>
      </c>
      <c r="AC93" s="28">
        <f t="shared" si="63"/>
        <v>0</v>
      </c>
      <c r="AE93" s="26">
        <f t="shared" si="100"/>
        <v>-5.6732673946756551E-3</v>
      </c>
      <c r="AF93" s="27">
        <f t="shared" si="82"/>
        <v>-556.86101983695858</v>
      </c>
      <c r="AG93" s="28">
        <f t="shared" si="64"/>
        <v>0</v>
      </c>
      <c r="AI93" s="26">
        <f t="shared" si="101"/>
        <v>-5.3838632514362815E-3</v>
      </c>
      <c r="AJ93" s="27">
        <f t="shared" si="83"/>
        <v>-556.19163005781684</v>
      </c>
      <c r="AK93" s="28">
        <f t="shared" si="65"/>
        <v>0</v>
      </c>
      <c r="AM93" s="26">
        <f t="shared" si="102"/>
        <v>-5.2287654779458641E-3</v>
      </c>
      <c r="AN93" s="27">
        <f t="shared" si="84"/>
        <v>-555.83199885576619</v>
      </c>
      <c r="AO93" s="28">
        <f t="shared" si="66"/>
        <v>0</v>
      </c>
      <c r="AQ93" s="26">
        <f t="shared" si="103"/>
        <v>-5.1556307557528306E-3</v>
      </c>
      <c r="AR93" s="27">
        <f t="shared" si="85"/>
        <v>-555.6622027936188</v>
      </c>
      <c r="AS93" s="28">
        <f t="shared" si="67"/>
        <v>0</v>
      </c>
      <c r="AU93" s="26">
        <f t="shared" si="104"/>
        <v>-5.1190791131226245E-3</v>
      </c>
      <c r="AV93" s="27">
        <f t="shared" si="86"/>
        <v>-555.57728943329823</v>
      </c>
      <c r="AW93" s="28">
        <f t="shared" si="68"/>
        <v>0</v>
      </c>
      <c r="AY93" s="26">
        <f t="shared" si="105"/>
        <v>-5.1003273947618126E-3</v>
      </c>
      <c r="AZ93" s="27">
        <f t="shared" si="87"/>
        <v>-555.53371378903603</v>
      </c>
      <c r="BA93" s="28">
        <f t="shared" si="69"/>
        <v>0</v>
      </c>
      <c r="BB93" s="28"/>
      <c r="BC93" s="26">
        <f t="shared" si="106"/>
        <v>-5.0905837759428309E-3</v>
      </c>
      <c r="BD93" s="27">
        <f t="shared" si="88"/>
        <v>-555.51106777035034</v>
      </c>
      <c r="BE93" s="28">
        <f t="shared" si="70"/>
        <v>0</v>
      </c>
      <c r="BF93" s="28"/>
      <c r="BG93" s="26">
        <f t="shared" si="107"/>
        <v>-5.0854879809995443E-3</v>
      </c>
      <c r="BH93" s="27">
        <f t="shared" si="89"/>
        <v>-555.49922319869597</v>
      </c>
      <c r="BI93" s="28">
        <f t="shared" si="71"/>
        <v>0</v>
      </c>
      <c r="BJ93" s="28"/>
      <c r="BK93" s="26">
        <f t="shared" si="108"/>
        <v>-5.0828140115023518E-3</v>
      </c>
      <c r="BL93" s="27">
        <f t="shared" si="90"/>
        <v>-555.49300760483152</v>
      </c>
      <c r="BM93" s="28">
        <f t="shared" si="72"/>
        <v>0</v>
      </c>
      <c r="BN93" s="28"/>
      <c r="BO93" s="26">
        <f t="shared" si="109"/>
        <v>-5.0814084221234975E-3</v>
      </c>
      <c r="BP93" s="27">
        <f t="shared" si="91"/>
        <v>-555.48974026355438</v>
      </c>
      <c r="BQ93" s="28">
        <f t="shared" si="73"/>
        <v>0</v>
      </c>
      <c r="BR93" s="28"/>
      <c r="BS93" s="26">
        <f t="shared" si="110"/>
        <v>-5.0806688894779193E-3</v>
      </c>
      <c r="BT93" s="27">
        <f t="shared" si="92"/>
        <v>-555.48802117375669</v>
      </c>
      <c r="BU93" s="28">
        <f t="shared" si="74"/>
        <v>0</v>
      </c>
      <c r="BV93" s="28"/>
      <c r="BW93" s="26">
        <f t="shared" si="111"/>
        <v>-5.080279607163285E-3</v>
      </c>
      <c r="BX93" s="27">
        <f t="shared" si="93"/>
        <v>-555.48711625703652</v>
      </c>
      <c r="BY93" s="28">
        <f t="shared" si="75"/>
        <v>0</v>
      </c>
      <c r="BZ93" s="28"/>
      <c r="CA93" s="26">
        <f t="shared" si="112"/>
        <v>-5.0800746412614063E-3</v>
      </c>
      <c r="CB93" s="27">
        <f t="shared" si="94"/>
        <v>-555.48663979643823</v>
      </c>
      <c r="CC93" s="28">
        <f t="shared" si="76"/>
        <v>0</v>
      </c>
      <c r="CD93" s="28"/>
      <c r="CE93" s="26">
        <f t="shared" si="113"/>
        <v>-5.0799667077636194E-3</v>
      </c>
      <c r="CF93" s="27">
        <f t="shared" si="95"/>
        <v>-555.48638889544475</v>
      </c>
      <c r="CG93" s="28">
        <f t="shared" si="77"/>
        <v>0</v>
      </c>
      <c r="CH93" s="28"/>
      <c r="CI93" s="29">
        <f t="shared" si="96"/>
        <v>0</v>
      </c>
    </row>
    <row r="94" spans="5:87" x14ac:dyDescent="0.25">
      <c r="E94">
        <f t="shared" si="119"/>
        <v>1.6200000000000013E-2</v>
      </c>
      <c r="F94">
        <f t="shared" si="120"/>
        <v>1.1674437098419117</v>
      </c>
      <c r="G94">
        <f t="shared" si="116"/>
        <v>1.6200000000000013E-2</v>
      </c>
      <c r="H94">
        <f t="shared" si="117"/>
        <v>579.73755774414121</v>
      </c>
      <c r="M94">
        <f t="shared" si="118"/>
        <v>19</v>
      </c>
      <c r="N94" t="b">
        <f t="shared" si="114"/>
        <v>0</v>
      </c>
      <c r="O94" t="b">
        <f t="shared" si="115"/>
        <v>0</v>
      </c>
      <c r="P94" s="50">
        <f t="shared" si="60"/>
        <v>0</v>
      </c>
      <c r="S94" s="26">
        <f t="shared" si="97"/>
        <v>-1.2500000000000001E-2</v>
      </c>
      <c r="T94" s="27">
        <f t="shared" si="79"/>
        <v>-572.02326657412914</v>
      </c>
      <c r="U94" s="28">
        <f t="shared" si="61"/>
        <v>0</v>
      </c>
      <c r="W94" s="26">
        <f t="shared" si="98"/>
        <v>-7.7852708126487482E-3</v>
      </c>
      <c r="X94" s="27">
        <f t="shared" si="80"/>
        <v>-561.68051191227653</v>
      </c>
      <c r="Y94" s="28">
        <f t="shared" si="62"/>
        <v>0</v>
      </c>
      <c r="AA94" s="26">
        <f t="shared" si="99"/>
        <v>-6.3082532709295589E-3</v>
      </c>
      <c r="AB94" s="27">
        <f t="shared" si="81"/>
        <v>-558.32215061124475</v>
      </c>
      <c r="AC94" s="28">
        <f t="shared" si="63"/>
        <v>0</v>
      </c>
      <c r="AE94" s="26">
        <f t="shared" si="100"/>
        <v>-5.6732673946756551E-3</v>
      </c>
      <c r="AF94" s="27">
        <f t="shared" si="82"/>
        <v>-556.86101983695858</v>
      </c>
      <c r="AG94" s="28">
        <f t="shared" si="64"/>
        <v>0</v>
      </c>
      <c r="AI94" s="26">
        <f t="shared" si="101"/>
        <v>-5.3838632514362815E-3</v>
      </c>
      <c r="AJ94" s="27">
        <f t="shared" si="83"/>
        <v>-556.19163005781684</v>
      </c>
      <c r="AK94" s="28">
        <f t="shared" si="65"/>
        <v>0</v>
      </c>
      <c r="AM94" s="26">
        <f t="shared" si="102"/>
        <v>-5.2287654779458641E-3</v>
      </c>
      <c r="AN94" s="27">
        <f t="shared" si="84"/>
        <v>-555.83199885576619</v>
      </c>
      <c r="AO94" s="28">
        <f t="shared" si="66"/>
        <v>0</v>
      </c>
      <c r="AQ94" s="26">
        <f t="shared" si="103"/>
        <v>-5.1556307557528306E-3</v>
      </c>
      <c r="AR94" s="27">
        <f t="shared" si="85"/>
        <v>-555.6622027936188</v>
      </c>
      <c r="AS94" s="28">
        <f t="shared" si="67"/>
        <v>0</v>
      </c>
      <c r="AU94" s="26">
        <f t="shared" si="104"/>
        <v>-5.1190791131226245E-3</v>
      </c>
      <c r="AV94" s="27">
        <f t="shared" si="86"/>
        <v>-555.57728943329823</v>
      </c>
      <c r="AW94" s="28">
        <f t="shared" si="68"/>
        <v>0</v>
      </c>
      <c r="AY94" s="26">
        <f t="shared" si="105"/>
        <v>-5.1003273947618126E-3</v>
      </c>
      <c r="AZ94" s="27">
        <f t="shared" si="87"/>
        <v>-555.53371378903603</v>
      </c>
      <c r="BA94" s="28">
        <f t="shared" si="69"/>
        <v>0</v>
      </c>
      <c r="BB94" s="28"/>
      <c r="BC94" s="26">
        <f t="shared" si="106"/>
        <v>-5.0905837759428309E-3</v>
      </c>
      <c r="BD94" s="27">
        <f t="shared" si="88"/>
        <v>-555.51106777035034</v>
      </c>
      <c r="BE94" s="28">
        <f t="shared" si="70"/>
        <v>0</v>
      </c>
      <c r="BF94" s="28"/>
      <c r="BG94" s="26">
        <f t="shared" si="107"/>
        <v>-5.0854879809995443E-3</v>
      </c>
      <c r="BH94" s="27">
        <f t="shared" si="89"/>
        <v>-555.49922319869597</v>
      </c>
      <c r="BI94" s="28">
        <f t="shared" si="71"/>
        <v>0</v>
      </c>
      <c r="BJ94" s="28"/>
      <c r="BK94" s="26">
        <f t="shared" si="108"/>
        <v>-5.0828140115023518E-3</v>
      </c>
      <c r="BL94" s="27">
        <f t="shared" si="90"/>
        <v>-555.49300760483152</v>
      </c>
      <c r="BM94" s="28">
        <f t="shared" si="72"/>
        <v>0</v>
      </c>
      <c r="BN94" s="28"/>
      <c r="BO94" s="26">
        <f t="shared" si="109"/>
        <v>-5.0814084221234975E-3</v>
      </c>
      <c r="BP94" s="27">
        <f t="shared" si="91"/>
        <v>-555.48974026355438</v>
      </c>
      <c r="BQ94" s="28">
        <f t="shared" si="73"/>
        <v>0</v>
      </c>
      <c r="BR94" s="28"/>
      <c r="BS94" s="26">
        <f t="shared" si="110"/>
        <v>-5.0806688894779193E-3</v>
      </c>
      <c r="BT94" s="27">
        <f t="shared" si="92"/>
        <v>-555.48802117375669</v>
      </c>
      <c r="BU94" s="28">
        <f t="shared" si="74"/>
        <v>0</v>
      </c>
      <c r="BV94" s="28"/>
      <c r="BW94" s="26">
        <f t="shared" si="111"/>
        <v>-5.080279607163285E-3</v>
      </c>
      <c r="BX94" s="27">
        <f t="shared" si="93"/>
        <v>-555.48711625703652</v>
      </c>
      <c r="BY94" s="28">
        <f t="shared" si="75"/>
        <v>0</v>
      </c>
      <c r="BZ94" s="28"/>
      <c r="CA94" s="26">
        <f t="shared" si="112"/>
        <v>-5.0800746412614063E-3</v>
      </c>
      <c r="CB94" s="27">
        <f t="shared" si="94"/>
        <v>-555.48663979643823</v>
      </c>
      <c r="CC94" s="28">
        <f t="shared" si="76"/>
        <v>0</v>
      </c>
      <c r="CD94" s="28"/>
      <c r="CE94" s="26">
        <f t="shared" si="113"/>
        <v>-5.0799667077636194E-3</v>
      </c>
      <c r="CF94" s="27">
        <f t="shared" si="95"/>
        <v>-555.48638889544475</v>
      </c>
      <c r="CG94" s="28">
        <f t="shared" si="77"/>
        <v>0</v>
      </c>
      <c r="CH94" s="28"/>
      <c r="CI94" s="29">
        <f t="shared" si="96"/>
        <v>0</v>
      </c>
    </row>
    <row r="95" spans="5:87" x14ac:dyDescent="0.25">
      <c r="E95">
        <f t="shared" si="119"/>
        <v>1.6400000000000012E-2</v>
      </c>
      <c r="F95">
        <f t="shared" si="120"/>
        <v>1.1385546520505765</v>
      </c>
      <c r="G95">
        <f t="shared" si="116"/>
        <v>1.6400000000000012E-2</v>
      </c>
      <c r="H95">
        <f t="shared" si="117"/>
        <v>580.14446427391101</v>
      </c>
      <c r="M95">
        <v>1</v>
      </c>
      <c r="N95">
        <f t="shared" si="114"/>
        <v>250</v>
      </c>
      <c r="O95">
        <f t="shared" ref="O95:O113" si="121">IF(M95&lt;=N$14,N$11)</f>
        <v>70</v>
      </c>
      <c r="P95" s="50">
        <f t="shared" si="60"/>
        <v>452.3904</v>
      </c>
      <c r="S95" s="26">
        <f t="shared" si="97"/>
        <v>-1.2325000000000001E-2</v>
      </c>
      <c r="T95" s="27">
        <f t="shared" si="79"/>
        <v>-571.64963609256688</v>
      </c>
      <c r="U95" s="28">
        <f t="shared" si="61"/>
        <v>-258.60880753177076</v>
      </c>
      <c r="W95" s="26">
        <f t="shared" si="98"/>
        <v>-7.6652759865011794E-3</v>
      </c>
      <c r="X95" s="27">
        <f t="shared" si="80"/>
        <v>-561.40977906607145</v>
      </c>
      <c r="Y95" s="28">
        <f t="shared" si="62"/>
        <v>-253.9763945156117</v>
      </c>
      <c r="AA95" s="26">
        <f t="shared" si="99"/>
        <v>-6.2054903161020475E-3</v>
      </c>
      <c r="AB95" s="27">
        <f t="shared" si="81"/>
        <v>-558.08639542889102</v>
      </c>
      <c r="AC95" s="28">
        <f t="shared" si="63"/>
        <v>-252.47292766263419</v>
      </c>
      <c r="AE95" s="26">
        <f t="shared" si="100"/>
        <v>-5.5779126084044388E-3</v>
      </c>
      <c r="AF95" s="27">
        <f t="shared" si="82"/>
        <v>-556.64070405103166</v>
      </c>
      <c r="AG95" s="28">
        <f t="shared" si="64"/>
        <v>-251.81891076192784</v>
      </c>
      <c r="AI95" s="26">
        <f t="shared" si="101"/>
        <v>-5.2918848468361916E-3</v>
      </c>
      <c r="AJ95" s="27">
        <f t="shared" si="83"/>
        <v>-555.97843121872927</v>
      </c>
      <c r="AK95" s="28">
        <f t="shared" si="65"/>
        <v>-251.51930489041342</v>
      </c>
      <c r="AM95" s="26">
        <f t="shared" si="102"/>
        <v>-5.1385965473698288E-3</v>
      </c>
      <c r="AN95" s="27">
        <f t="shared" si="84"/>
        <v>-555.62263480997922</v>
      </c>
      <c r="AO95" s="28">
        <f t="shared" si="66"/>
        <v>-251.35834601074041</v>
      </c>
      <c r="AQ95" s="26">
        <f t="shared" si="103"/>
        <v>-5.0663150636023812E-3</v>
      </c>
      <c r="AR95" s="27">
        <f t="shared" si="85"/>
        <v>-555.45465200915794</v>
      </c>
      <c r="AS95" s="28">
        <f t="shared" si="67"/>
        <v>-251.28235220428377</v>
      </c>
      <c r="AU95" s="26">
        <f t="shared" si="104"/>
        <v>-5.0301898568028604E-3</v>
      </c>
      <c r="AV95" s="27">
        <f t="shared" si="86"/>
        <v>-555.37064609192669</v>
      </c>
      <c r="AW95" s="28">
        <f t="shared" si="68"/>
        <v>-251.24434873378516</v>
      </c>
      <c r="AY95" s="26">
        <f t="shared" si="105"/>
        <v>-5.0116569084895915E-3</v>
      </c>
      <c r="AZ95" s="27">
        <f t="shared" si="87"/>
        <v>-555.32753629493402</v>
      </c>
      <c r="BA95" s="28">
        <f t="shared" si="69"/>
        <v>-251.22484627547971</v>
      </c>
      <c r="BB95" s="28"/>
      <c r="BC95" s="26">
        <f t="shared" si="106"/>
        <v>-5.002026965223498E-3</v>
      </c>
      <c r="BD95" s="27">
        <f t="shared" si="88"/>
        <v>-555.30513241935421</v>
      </c>
      <c r="BE95" s="28">
        <f t="shared" si="70"/>
        <v>-251.21471097724464</v>
      </c>
      <c r="BF95" s="28"/>
      <c r="BG95" s="26">
        <f t="shared" si="107"/>
        <v>-4.9969906212212166E-3</v>
      </c>
      <c r="BH95" s="27">
        <f t="shared" si="89"/>
        <v>-555.29341450829304</v>
      </c>
      <c r="BI95" s="28">
        <f t="shared" si="71"/>
        <v>-251.20940990677249</v>
      </c>
      <c r="BJ95" s="28"/>
      <c r="BK95" s="26">
        <f t="shared" si="108"/>
        <v>-4.9943478480348243E-3</v>
      </c>
      <c r="BL95" s="27">
        <f t="shared" si="90"/>
        <v>-555.28726538458898</v>
      </c>
      <c r="BM95" s="28">
        <f t="shared" si="72"/>
        <v>-251.20662810224036</v>
      </c>
      <c r="BN95" s="28"/>
      <c r="BO95" s="26">
        <f t="shared" si="109"/>
        <v>-4.992958657198723E-3</v>
      </c>
      <c r="BP95" s="27">
        <f t="shared" si="91"/>
        <v>-555.28403298550143</v>
      </c>
      <c r="BQ95" s="28">
        <f t="shared" si="73"/>
        <v>-251.20516579592419</v>
      </c>
      <c r="BR95" s="28"/>
      <c r="BS95" s="26">
        <f t="shared" si="110"/>
        <v>-4.9922277524340102E-3</v>
      </c>
      <c r="BT95" s="27">
        <f t="shared" si="92"/>
        <v>-555.28233228055979</v>
      </c>
      <c r="BU95" s="28">
        <f t="shared" si="74"/>
        <v>-251.20439641333536</v>
      </c>
      <c r="BV95" s="28"/>
      <c r="BW95" s="26">
        <f t="shared" si="111"/>
        <v>-4.9918430117463801E-3</v>
      </c>
      <c r="BX95" s="27">
        <f t="shared" si="93"/>
        <v>-555.28143704156912</v>
      </c>
      <c r="BY95" s="28">
        <f t="shared" si="75"/>
        <v>-251.20399141581029</v>
      </c>
      <c r="BZ95" s="28"/>
      <c r="CA95" s="26">
        <f t="shared" si="112"/>
        <v>-4.9916404371133562E-3</v>
      </c>
      <c r="CB95" s="27">
        <f t="shared" si="94"/>
        <v>-555.28096567654961</v>
      </c>
      <c r="CC95" s="28">
        <f t="shared" si="76"/>
        <v>-251.20377817480053</v>
      </c>
      <c r="CD95" s="28"/>
      <c r="CE95" s="26">
        <f t="shared" si="113"/>
        <v>-4.9915337628397101E-3</v>
      </c>
      <c r="CF95" s="27">
        <f t="shared" si="95"/>
        <v>-555.28071745885973</v>
      </c>
      <c r="CG95" s="28">
        <f t="shared" si="77"/>
        <v>-251.20366588350055</v>
      </c>
      <c r="CH95" s="28"/>
      <c r="CI95" s="29">
        <f t="shared" si="96"/>
        <v>736.02674103865661</v>
      </c>
    </row>
    <row r="96" spans="5:87" x14ac:dyDescent="0.25">
      <c r="E96">
        <f t="shared" si="119"/>
        <v>1.6600000000000011E-2</v>
      </c>
      <c r="F96">
        <f t="shared" si="120"/>
        <v>1.1107142604311639</v>
      </c>
      <c r="G96">
        <f t="shared" si="116"/>
        <v>1.6600000000000011E-2</v>
      </c>
      <c r="H96">
        <f t="shared" si="117"/>
        <v>580.55033673371963</v>
      </c>
      <c r="M96">
        <f t="shared" ref="M96:M113" si="122">M95+1</f>
        <v>2</v>
      </c>
      <c r="N96" t="b">
        <f t="shared" si="114"/>
        <v>0</v>
      </c>
      <c r="O96" t="b">
        <f t="shared" si="121"/>
        <v>0</v>
      </c>
      <c r="P96" s="50">
        <f t="shared" si="60"/>
        <v>0</v>
      </c>
      <c r="S96" s="26">
        <f t="shared" si="97"/>
        <v>-1.2500000000000001E-2</v>
      </c>
      <c r="T96" s="27">
        <f t="shared" si="79"/>
        <v>-572.02326657412914</v>
      </c>
      <c r="U96" s="28">
        <f t="shared" si="61"/>
        <v>0</v>
      </c>
      <c r="W96" s="26">
        <f t="shared" si="98"/>
        <v>-7.7852708126487482E-3</v>
      </c>
      <c r="X96" s="27">
        <f t="shared" si="80"/>
        <v>-561.68051191227653</v>
      </c>
      <c r="Y96" s="28">
        <f t="shared" si="62"/>
        <v>0</v>
      </c>
      <c r="AA96" s="26">
        <f t="shared" si="99"/>
        <v>-6.3082532709295589E-3</v>
      </c>
      <c r="AB96" s="27">
        <f t="shared" si="81"/>
        <v>-558.32215061124475</v>
      </c>
      <c r="AC96" s="28">
        <f t="shared" si="63"/>
        <v>0</v>
      </c>
      <c r="AE96" s="26">
        <f t="shared" si="100"/>
        <v>-5.6732673946756551E-3</v>
      </c>
      <c r="AF96" s="27">
        <f t="shared" si="82"/>
        <v>-556.86101983695858</v>
      </c>
      <c r="AG96" s="28">
        <f t="shared" si="64"/>
        <v>0</v>
      </c>
      <c r="AI96" s="26">
        <f t="shared" si="101"/>
        <v>-5.3838632514362815E-3</v>
      </c>
      <c r="AJ96" s="27">
        <f t="shared" si="83"/>
        <v>-556.19163005781684</v>
      </c>
      <c r="AK96" s="28">
        <f t="shared" si="65"/>
        <v>0</v>
      </c>
      <c r="AM96" s="26">
        <f t="shared" si="102"/>
        <v>-5.2287654779458641E-3</v>
      </c>
      <c r="AN96" s="27">
        <f t="shared" si="84"/>
        <v>-555.83199885576619</v>
      </c>
      <c r="AO96" s="28">
        <f t="shared" si="66"/>
        <v>0</v>
      </c>
      <c r="AQ96" s="26">
        <f t="shared" si="103"/>
        <v>-5.1556307557528306E-3</v>
      </c>
      <c r="AR96" s="27">
        <f t="shared" si="85"/>
        <v>-555.6622027936188</v>
      </c>
      <c r="AS96" s="28">
        <f t="shared" si="67"/>
        <v>0</v>
      </c>
      <c r="AU96" s="26">
        <f t="shared" si="104"/>
        <v>-5.1190791131226245E-3</v>
      </c>
      <c r="AV96" s="27">
        <f t="shared" si="86"/>
        <v>-555.57728943329823</v>
      </c>
      <c r="AW96" s="28">
        <f t="shared" si="68"/>
        <v>0</v>
      </c>
      <c r="AY96" s="26">
        <f t="shared" si="105"/>
        <v>-5.1003273947618126E-3</v>
      </c>
      <c r="AZ96" s="27">
        <f t="shared" si="87"/>
        <v>-555.53371378903603</v>
      </c>
      <c r="BA96" s="28">
        <f t="shared" si="69"/>
        <v>0</v>
      </c>
      <c r="BB96" s="28"/>
      <c r="BC96" s="26">
        <f t="shared" si="106"/>
        <v>-5.0905837759428309E-3</v>
      </c>
      <c r="BD96" s="27">
        <f t="shared" si="88"/>
        <v>-555.51106777035034</v>
      </c>
      <c r="BE96" s="28">
        <f t="shared" si="70"/>
        <v>0</v>
      </c>
      <c r="BF96" s="28"/>
      <c r="BG96" s="26">
        <f t="shared" si="107"/>
        <v>-5.0854879809995443E-3</v>
      </c>
      <c r="BH96" s="27">
        <f t="shared" si="89"/>
        <v>-555.49922319869597</v>
      </c>
      <c r="BI96" s="28">
        <f t="shared" si="71"/>
        <v>0</v>
      </c>
      <c r="BJ96" s="28"/>
      <c r="BK96" s="26">
        <f t="shared" si="108"/>
        <v>-5.0828140115023518E-3</v>
      </c>
      <c r="BL96" s="27">
        <f t="shared" si="90"/>
        <v>-555.49300760483152</v>
      </c>
      <c r="BM96" s="28">
        <f t="shared" si="72"/>
        <v>0</v>
      </c>
      <c r="BN96" s="28"/>
      <c r="BO96" s="26">
        <f t="shared" si="109"/>
        <v>-5.0814084221234975E-3</v>
      </c>
      <c r="BP96" s="27">
        <f t="shared" si="91"/>
        <v>-555.48974026355438</v>
      </c>
      <c r="BQ96" s="28">
        <f t="shared" si="73"/>
        <v>0</v>
      </c>
      <c r="BR96" s="28"/>
      <c r="BS96" s="26">
        <f t="shared" si="110"/>
        <v>-5.0806688894779193E-3</v>
      </c>
      <c r="BT96" s="27">
        <f t="shared" si="92"/>
        <v>-555.48802117375669</v>
      </c>
      <c r="BU96" s="28">
        <f t="shared" si="74"/>
        <v>0</v>
      </c>
      <c r="BV96" s="28"/>
      <c r="BW96" s="26">
        <f t="shared" si="111"/>
        <v>-5.080279607163285E-3</v>
      </c>
      <c r="BX96" s="27">
        <f t="shared" si="93"/>
        <v>-555.48711625703652</v>
      </c>
      <c r="BY96" s="28">
        <f t="shared" si="75"/>
        <v>0</v>
      </c>
      <c r="BZ96" s="28"/>
      <c r="CA96" s="26">
        <f t="shared" si="112"/>
        <v>-5.0800746412614063E-3</v>
      </c>
      <c r="CB96" s="27">
        <f t="shared" si="94"/>
        <v>-555.48663979643823</v>
      </c>
      <c r="CC96" s="28">
        <f t="shared" si="76"/>
        <v>0</v>
      </c>
      <c r="CD96" s="28"/>
      <c r="CE96" s="26">
        <f t="shared" si="113"/>
        <v>-5.0799667077636194E-3</v>
      </c>
      <c r="CF96" s="27">
        <f t="shared" si="95"/>
        <v>-555.48638889544475</v>
      </c>
      <c r="CG96" s="28">
        <f t="shared" si="77"/>
        <v>0</v>
      </c>
      <c r="CH96" s="28"/>
      <c r="CI96" s="29">
        <f t="shared" si="96"/>
        <v>0</v>
      </c>
    </row>
    <row r="97" spans="5:87" x14ac:dyDescent="0.25">
      <c r="E97">
        <f t="shared" si="119"/>
        <v>1.6800000000000009E-2</v>
      </c>
      <c r="F97">
        <f t="shared" si="120"/>
        <v>1.0838727176142824</v>
      </c>
      <c r="G97">
        <f t="shared" si="116"/>
        <v>1.6800000000000009E-2</v>
      </c>
      <c r="H97">
        <f t="shared" si="117"/>
        <v>580.95517512356696</v>
      </c>
      <c r="M97">
        <f t="shared" si="122"/>
        <v>3</v>
      </c>
      <c r="N97" t="b">
        <f t="shared" si="114"/>
        <v>0</v>
      </c>
      <c r="O97" t="b">
        <f t="shared" si="121"/>
        <v>0</v>
      </c>
      <c r="P97" s="50">
        <f t="shared" si="60"/>
        <v>0</v>
      </c>
      <c r="S97" s="26">
        <f t="shared" si="97"/>
        <v>-1.2500000000000001E-2</v>
      </c>
      <c r="T97" s="27">
        <f t="shared" si="79"/>
        <v>-572.02326657412914</v>
      </c>
      <c r="U97" s="28">
        <f t="shared" si="61"/>
        <v>0</v>
      </c>
      <c r="W97" s="26">
        <f t="shared" si="98"/>
        <v>-7.7852708126487482E-3</v>
      </c>
      <c r="X97" s="27">
        <f t="shared" si="80"/>
        <v>-561.68051191227653</v>
      </c>
      <c r="Y97" s="28">
        <f t="shared" si="62"/>
        <v>0</v>
      </c>
      <c r="AA97" s="26">
        <f t="shared" si="99"/>
        <v>-6.3082532709295589E-3</v>
      </c>
      <c r="AB97" s="27">
        <f t="shared" si="81"/>
        <v>-558.32215061124475</v>
      </c>
      <c r="AC97" s="28">
        <f t="shared" si="63"/>
        <v>0</v>
      </c>
      <c r="AE97" s="26">
        <f t="shared" si="100"/>
        <v>-5.6732673946756551E-3</v>
      </c>
      <c r="AF97" s="27">
        <f t="shared" si="82"/>
        <v>-556.86101983695858</v>
      </c>
      <c r="AG97" s="28">
        <f t="shared" si="64"/>
        <v>0</v>
      </c>
      <c r="AI97" s="26">
        <f t="shared" si="101"/>
        <v>-5.3838632514362815E-3</v>
      </c>
      <c r="AJ97" s="27">
        <f t="shared" si="83"/>
        <v>-556.19163005781684</v>
      </c>
      <c r="AK97" s="28">
        <f t="shared" si="65"/>
        <v>0</v>
      </c>
      <c r="AM97" s="26">
        <f t="shared" si="102"/>
        <v>-5.2287654779458641E-3</v>
      </c>
      <c r="AN97" s="27">
        <f t="shared" si="84"/>
        <v>-555.83199885576619</v>
      </c>
      <c r="AO97" s="28">
        <f t="shared" si="66"/>
        <v>0</v>
      </c>
      <c r="AQ97" s="26">
        <f t="shared" si="103"/>
        <v>-5.1556307557528306E-3</v>
      </c>
      <c r="AR97" s="27">
        <f t="shared" si="85"/>
        <v>-555.6622027936188</v>
      </c>
      <c r="AS97" s="28">
        <f t="shared" si="67"/>
        <v>0</v>
      </c>
      <c r="AU97" s="26">
        <f t="shared" si="104"/>
        <v>-5.1190791131226245E-3</v>
      </c>
      <c r="AV97" s="27">
        <f t="shared" si="86"/>
        <v>-555.57728943329823</v>
      </c>
      <c r="AW97" s="28">
        <f t="shared" si="68"/>
        <v>0</v>
      </c>
      <c r="AY97" s="26">
        <f t="shared" si="105"/>
        <v>-5.1003273947618126E-3</v>
      </c>
      <c r="AZ97" s="27">
        <f t="shared" si="87"/>
        <v>-555.53371378903603</v>
      </c>
      <c r="BA97" s="28">
        <f t="shared" si="69"/>
        <v>0</v>
      </c>
      <c r="BB97" s="28"/>
      <c r="BC97" s="26">
        <f t="shared" si="106"/>
        <v>-5.0905837759428309E-3</v>
      </c>
      <c r="BD97" s="27">
        <f t="shared" si="88"/>
        <v>-555.51106777035034</v>
      </c>
      <c r="BE97" s="28">
        <f t="shared" si="70"/>
        <v>0</v>
      </c>
      <c r="BF97" s="28"/>
      <c r="BG97" s="26">
        <f t="shared" si="107"/>
        <v>-5.0854879809995443E-3</v>
      </c>
      <c r="BH97" s="27">
        <f t="shared" si="89"/>
        <v>-555.49922319869597</v>
      </c>
      <c r="BI97" s="28">
        <f t="shared" si="71"/>
        <v>0</v>
      </c>
      <c r="BJ97" s="28"/>
      <c r="BK97" s="26">
        <f t="shared" si="108"/>
        <v>-5.0828140115023518E-3</v>
      </c>
      <c r="BL97" s="27">
        <f t="shared" si="90"/>
        <v>-555.49300760483152</v>
      </c>
      <c r="BM97" s="28">
        <f t="shared" si="72"/>
        <v>0</v>
      </c>
      <c r="BN97" s="28"/>
      <c r="BO97" s="26">
        <f t="shared" si="109"/>
        <v>-5.0814084221234975E-3</v>
      </c>
      <c r="BP97" s="27">
        <f t="shared" si="91"/>
        <v>-555.48974026355438</v>
      </c>
      <c r="BQ97" s="28">
        <f t="shared" si="73"/>
        <v>0</v>
      </c>
      <c r="BR97" s="28"/>
      <c r="BS97" s="26">
        <f t="shared" si="110"/>
        <v>-5.0806688894779193E-3</v>
      </c>
      <c r="BT97" s="27">
        <f t="shared" si="92"/>
        <v>-555.48802117375669</v>
      </c>
      <c r="BU97" s="28">
        <f t="shared" si="74"/>
        <v>0</v>
      </c>
      <c r="BV97" s="28"/>
      <c r="BW97" s="26">
        <f t="shared" si="111"/>
        <v>-5.080279607163285E-3</v>
      </c>
      <c r="BX97" s="27">
        <f t="shared" si="93"/>
        <v>-555.48711625703652</v>
      </c>
      <c r="BY97" s="28">
        <f t="shared" si="75"/>
        <v>0</v>
      </c>
      <c r="BZ97" s="28"/>
      <c r="CA97" s="26">
        <f t="shared" si="112"/>
        <v>-5.0800746412614063E-3</v>
      </c>
      <c r="CB97" s="27">
        <f t="shared" si="94"/>
        <v>-555.48663979643823</v>
      </c>
      <c r="CC97" s="28">
        <f t="shared" si="76"/>
        <v>0</v>
      </c>
      <c r="CD97" s="28"/>
      <c r="CE97" s="26">
        <f t="shared" si="113"/>
        <v>-5.0799667077636194E-3</v>
      </c>
      <c r="CF97" s="27">
        <f t="shared" si="95"/>
        <v>-555.48638889544475</v>
      </c>
      <c r="CG97" s="28">
        <f t="shared" si="77"/>
        <v>0</v>
      </c>
      <c r="CH97" s="28"/>
      <c r="CI97" s="29">
        <f t="shared" si="96"/>
        <v>0</v>
      </c>
    </row>
    <row r="98" spans="5:87" x14ac:dyDescent="0.25">
      <c r="E98">
        <f t="shared" si="119"/>
        <v>1.7000000000000008E-2</v>
      </c>
      <c r="F98">
        <f t="shared" si="120"/>
        <v>1.0579831135021884</v>
      </c>
      <c r="G98">
        <f t="shared" si="116"/>
        <v>1.7000000000000008E-2</v>
      </c>
      <c r="H98">
        <f t="shared" si="117"/>
        <v>581.35897944345299</v>
      </c>
      <c r="M98">
        <f t="shared" si="122"/>
        <v>4</v>
      </c>
      <c r="N98" t="b">
        <f t="shared" si="114"/>
        <v>0</v>
      </c>
      <c r="O98" t="b">
        <f t="shared" si="121"/>
        <v>0</v>
      </c>
      <c r="P98" s="50">
        <f t="shared" si="60"/>
        <v>0</v>
      </c>
      <c r="S98" s="26">
        <f t="shared" si="97"/>
        <v>-1.2500000000000001E-2</v>
      </c>
      <c r="T98" s="27">
        <f t="shared" si="79"/>
        <v>-572.02326657412914</v>
      </c>
      <c r="U98" s="28">
        <f t="shared" si="61"/>
        <v>0</v>
      </c>
      <c r="W98" s="26">
        <f t="shared" si="98"/>
        <v>-7.7852708126487482E-3</v>
      </c>
      <c r="X98" s="27">
        <f t="shared" si="80"/>
        <v>-561.68051191227653</v>
      </c>
      <c r="Y98" s="28">
        <f t="shared" si="62"/>
        <v>0</v>
      </c>
      <c r="AA98" s="26">
        <f t="shared" si="99"/>
        <v>-6.3082532709295589E-3</v>
      </c>
      <c r="AB98" s="27">
        <f t="shared" si="81"/>
        <v>-558.32215061124475</v>
      </c>
      <c r="AC98" s="28">
        <f t="shared" si="63"/>
        <v>0</v>
      </c>
      <c r="AE98" s="26">
        <f t="shared" si="100"/>
        <v>-5.6732673946756551E-3</v>
      </c>
      <c r="AF98" s="27">
        <f t="shared" si="82"/>
        <v>-556.86101983695858</v>
      </c>
      <c r="AG98" s="28">
        <f t="shared" si="64"/>
        <v>0</v>
      </c>
      <c r="AI98" s="26">
        <f t="shared" si="101"/>
        <v>-5.3838632514362815E-3</v>
      </c>
      <c r="AJ98" s="27">
        <f t="shared" si="83"/>
        <v>-556.19163005781684</v>
      </c>
      <c r="AK98" s="28">
        <f t="shared" si="65"/>
        <v>0</v>
      </c>
      <c r="AM98" s="26">
        <f t="shared" si="102"/>
        <v>-5.2287654779458641E-3</v>
      </c>
      <c r="AN98" s="27">
        <f t="shared" si="84"/>
        <v>-555.83199885576619</v>
      </c>
      <c r="AO98" s="28">
        <f t="shared" si="66"/>
        <v>0</v>
      </c>
      <c r="AQ98" s="26">
        <f t="shared" si="103"/>
        <v>-5.1556307557528306E-3</v>
      </c>
      <c r="AR98" s="27">
        <f t="shared" si="85"/>
        <v>-555.6622027936188</v>
      </c>
      <c r="AS98" s="28">
        <f t="shared" si="67"/>
        <v>0</v>
      </c>
      <c r="AU98" s="26">
        <f t="shared" si="104"/>
        <v>-5.1190791131226245E-3</v>
      </c>
      <c r="AV98" s="27">
        <f t="shared" si="86"/>
        <v>-555.57728943329823</v>
      </c>
      <c r="AW98" s="28">
        <f t="shared" si="68"/>
        <v>0</v>
      </c>
      <c r="AY98" s="26">
        <f t="shared" si="105"/>
        <v>-5.1003273947618126E-3</v>
      </c>
      <c r="AZ98" s="27">
        <f t="shared" si="87"/>
        <v>-555.53371378903603</v>
      </c>
      <c r="BA98" s="28">
        <f t="shared" si="69"/>
        <v>0</v>
      </c>
      <c r="BB98" s="28"/>
      <c r="BC98" s="26">
        <f t="shared" si="106"/>
        <v>-5.0905837759428309E-3</v>
      </c>
      <c r="BD98" s="27">
        <f t="shared" si="88"/>
        <v>-555.51106777035034</v>
      </c>
      <c r="BE98" s="28">
        <f t="shared" si="70"/>
        <v>0</v>
      </c>
      <c r="BF98" s="28"/>
      <c r="BG98" s="26">
        <f t="shared" si="107"/>
        <v>-5.0854879809995443E-3</v>
      </c>
      <c r="BH98" s="27">
        <f t="shared" si="89"/>
        <v>-555.49922319869597</v>
      </c>
      <c r="BI98" s="28">
        <f t="shared" si="71"/>
        <v>0</v>
      </c>
      <c r="BJ98" s="28"/>
      <c r="BK98" s="26">
        <f t="shared" si="108"/>
        <v>-5.0828140115023518E-3</v>
      </c>
      <c r="BL98" s="27">
        <f t="shared" si="90"/>
        <v>-555.49300760483152</v>
      </c>
      <c r="BM98" s="28">
        <f t="shared" si="72"/>
        <v>0</v>
      </c>
      <c r="BN98" s="28"/>
      <c r="BO98" s="26">
        <f t="shared" si="109"/>
        <v>-5.0814084221234975E-3</v>
      </c>
      <c r="BP98" s="27">
        <f t="shared" si="91"/>
        <v>-555.48974026355438</v>
      </c>
      <c r="BQ98" s="28">
        <f t="shared" si="73"/>
        <v>0</v>
      </c>
      <c r="BR98" s="28"/>
      <c r="BS98" s="26">
        <f t="shared" si="110"/>
        <v>-5.0806688894779193E-3</v>
      </c>
      <c r="BT98" s="27">
        <f t="shared" si="92"/>
        <v>-555.48802117375669</v>
      </c>
      <c r="BU98" s="28">
        <f t="shared" si="74"/>
        <v>0</v>
      </c>
      <c r="BV98" s="28"/>
      <c r="BW98" s="26">
        <f t="shared" si="111"/>
        <v>-5.080279607163285E-3</v>
      </c>
      <c r="BX98" s="27">
        <f t="shared" si="93"/>
        <v>-555.48711625703652</v>
      </c>
      <c r="BY98" s="28">
        <f t="shared" si="75"/>
        <v>0</v>
      </c>
      <c r="BZ98" s="28"/>
      <c r="CA98" s="26">
        <f t="shared" si="112"/>
        <v>-5.0800746412614063E-3</v>
      </c>
      <c r="CB98" s="27">
        <f t="shared" si="94"/>
        <v>-555.48663979643823</v>
      </c>
      <c r="CC98" s="28">
        <f t="shared" si="76"/>
        <v>0</v>
      </c>
      <c r="CD98" s="28"/>
      <c r="CE98" s="26">
        <f t="shared" si="113"/>
        <v>-5.0799667077636194E-3</v>
      </c>
      <c r="CF98" s="27">
        <f t="shared" si="95"/>
        <v>-555.48638889544475</v>
      </c>
      <c r="CG98" s="28">
        <f t="shared" si="77"/>
        <v>0</v>
      </c>
      <c r="CH98" s="28"/>
      <c r="CI98" s="29">
        <f t="shared" si="96"/>
        <v>0</v>
      </c>
    </row>
    <row r="99" spans="5:87" x14ac:dyDescent="0.25">
      <c r="E99">
        <f t="shared" si="119"/>
        <v>1.7200000000000007E-2</v>
      </c>
      <c r="F99">
        <f t="shared" si="120"/>
        <v>1.0330012450882711</v>
      </c>
      <c r="G99">
        <f t="shared" si="116"/>
        <v>1.7200000000000007E-2</v>
      </c>
      <c r="H99">
        <f t="shared" si="117"/>
        <v>581.76174969337774</v>
      </c>
      <c r="M99">
        <f t="shared" si="122"/>
        <v>5</v>
      </c>
      <c r="N99" t="b">
        <f t="shared" si="114"/>
        <v>0</v>
      </c>
      <c r="O99" t="b">
        <f t="shared" si="121"/>
        <v>0</v>
      </c>
      <c r="P99" s="50">
        <f t="shared" si="60"/>
        <v>0</v>
      </c>
      <c r="S99" s="26">
        <f t="shared" si="97"/>
        <v>-1.2500000000000001E-2</v>
      </c>
      <c r="T99" s="27">
        <f t="shared" si="79"/>
        <v>-572.02326657412914</v>
      </c>
      <c r="U99" s="28">
        <f t="shared" si="61"/>
        <v>0</v>
      </c>
      <c r="W99" s="26">
        <f t="shared" si="98"/>
        <v>-7.7852708126487482E-3</v>
      </c>
      <c r="X99" s="27">
        <f t="shared" si="80"/>
        <v>-561.68051191227653</v>
      </c>
      <c r="Y99" s="28">
        <f t="shared" si="62"/>
        <v>0</v>
      </c>
      <c r="AA99" s="26">
        <f t="shared" si="99"/>
        <v>-6.3082532709295589E-3</v>
      </c>
      <c r="AB99" s="27">
        <f t="shared" si="81"/>
        <v>-558.32215061124475</v>
      </c>
      <c r="AC99" s="28">
        <f t="shared" si="63"/>
        <v>0</v>
      </c>
      <c r="AE99" s="26">
        <f t="shared" si="100"/>
        <v>-5.6732673946756551E-3</v>
      </c>
      <c r="AF99" s="27">
        <f t="shared" si="82"/>
        <v>-556.86101983695858</v>
      </c>
      <c r="AG99" s="28">
        <f t="shared" si="64"/>
        <v>0</v>
      </c>
      <c r="AI99" s="26">
        <f t="shared" si="101"/>
        <v>-5.3838632514362815E-3</v>
      </c>
      <c r="AJ99" s="27">
        <f t="shared" si="83"/>
        <v>-556.19163005781684</v>
      </c>
      <c r="AK99" s="28">
        <f t="shared" si="65"/>
        <v>0</v>
      </c>
      <c r="AM99" s="26">
        <f t="shared" si="102"/>
        <v>-5.2287654779458641E-3</v>
      </c>
      <c r="AN99" s="27">
        <f t="shared" si="84"/>
        <v>-555.83199885576619</v>
      </c>
      <c r="AO99" s="28">
        <f t="shared" si="66"/>
        <v>0</v>
      </c>
      <c r="AQ99" s="26">
        <f t="shared" si="103"/>
        <v>-5.1556307557528306E-3</v>
      </c>
      <c r="AR99" s="27">
        <f t="shared" si="85"/>
        <v>-555.6622027936188</v>
      </c>
      <c r="AS99" s="28">
        <f t="shared" si="67"/>
        <v>0</v>
      </c>
      <c r="AU99" s="26">
        <f t="shared" si="104"/>
        <v>-5.1190791131226245E-3</v>
      </c>
      <c r="AV99" s="27">
        <f t="shared" si="86"/>
        <v>-555.57728943329823</v>
      </c>
      <c r="AW99" s="28">
        <f t="shared" si="68"/>
        <v>0</v>
      </c>
      <c r="AY99" s="26">
        <f t="shared" si="105"/>
        <v>-5.1003273947618126E-3</v>
      </c>
      <c r="AZ99" s="27">
        <f t="shared" si="87"/>
        <v>-555.53371378903603</v>
      </c>
      <c r="BA99" s="28">
        <f t="shared" si="69"/>
        <v>0</v>
      </c>
      <c r="BB99" s="28"/>
      <c r="BC99" s="26">
        <f t="shared" si="106"/>
        <v>-5.0905837759428309E-3</v>
      </c>
      <c r="BD99" s="27">
        <f t="shared" si="88"/>
        <v>-555.51106777035034</v>
      </c>
      <c r="BE99" s="28">
        <f t="shared" si="70"/>
        <v>0</v>
      </c>
      <c r="BF99" s="28"/>
      <c r="BG99" s="26">
        <f t="shared" si="107"/>
        <v>-5.0854879809995443E-3</v>
      </c>
      <c r="BH99" s="27">
        <f t="shared" si="89"/>
        <v>-555.49922319869597</v>
      </c>
      <c r="BI99" s="28">
        <f t="shared" si="71"/>
        <v>0</v>
      </c>
      <c r="BJ99" s="28"/>
      <c r="BK99" s="26">
        <f t="shared" si="108"/>
        <v>-5.0828140115023518E-3</v>
      </c>
      <c r="BL99" s="27">
        <f t="shared" si="90"/>
        <v>-555.49300760483152</v>
      </c>
      <c r="BM99" s="28">
        <f t="shared" si="72"/>
        <v>0</v>
      </c>
      <c r="BN99" s="28"/>
      <c r="BO99" s="26">
        <f t="shared" si="109"/>
        <v>-5.0814084221234975E-3</v>
      </c>
      <c r="BP99" s="27">
        <f t="shared" si="91"/>
        <v>-555.48974026355438</v>
      </c>
      <c r="BQ99" s="28">
        <f t="shared" si="73"/>
        <v>0</v>
      </c>
      <c r="BR99" s="28"/>
      <c r="BS99" s="26">
        <f t="shared" si="110"/>
        <v>-5.0806688894779193E-3</v>
      </c>
      <c r="BT99" s="27">
        <f t="shared" si="92"/>
        <v>-555.48802117375669</v>
      </c>
      <c r="BU99" s="28">
        <f t="shared" si="74"/>
        <v>0</v>
      </c>
      <c r="BV99" s="28"/>
      <c r="BW99" s="26">
        <f t="shared" si="111"/>
        <v>-5.080279607163285E-3</v>
      </c>
      <c r="BX99" s="27">
        <f t="shared" si="93"/>
        <v>-555.48711625703652</v>
      </c>
      <c r="BY99" s="28">
        <f t="shared" si="75"/>
        <v>0</v>
      </c>
      <c r="BZ99" s="28"/>
      <c r="CA99" s="26">
        <f t="shared" si="112"/>
        <v>-5.0800746412614063E-3</v>
      </c>
      <c r="CB99" s="27">
        <f t="shared" si="94"/>
        <v>-555.48663979643823</v>
      </c>
      <c r="CC99" s="28">
        <f t="shared" si="76"/>
        <v>0</v>
      </c>
      <c r="CD99" s="28"/>
      <c r="CE99" s="26">
        <f t="shared" si="113"/>
        <v>-5.0799667077636194E-3</v>
      </c>
      <c r="CF99" s="27">
        <f t="shared" si="95"/>
        <v>-555.48638889544475</v>
      </c>
      <c r="CG99" s="28">
        <f t="shared" si="77"/>
        <v>0</v>
      </c>
      <c r="CH99" s="28"/>
      <c r="CI99" s="29">
        <f t="shared" si="96"/>
        <v>0</v>
      </c>
    </row>
    <row r="100" spans="5:87" x14ac:dyDescent="0.25">
      <c r="E100">
        <f t="shared" si="119"/>
        <v>1.7400000000000006E-2</v>
      </c>
      <c r="F100">
        <f t="shared" si="120"/>
        <v>1.0088854320888381</v>
      </c>
      <c r="G100">
        <f t="shared" si="116"/>
        <v>1.7400000000000006E-2</v>
      </c>
      <c r="H100">
        <f t="shared" si="117"/>
        <v>582.16348587334107</v>
      </c>
      <c r="M100">
        <f t="shared" si="122"/>
        <v>6</v>
      </c>
      <c r="N100" t="b">
        <f t="shared" si="114"/>
        <v>0</v>
      </c>
      <c r="O100" t="b">
        <f t="shared" si="121"/>
        <v>0</v>
      </c>
      <c r="P100" s="50">
        <f t="shared" si="60"/>
        <v>0</v>
      </c>
      <c r="S100" s="26">
        <f t="shared" si="97"/>
        <v>-1.2500000000000001E-2</v>
      </c>
      <c r="T100" s="27">
        <f t="shared" si="79"/>
        <v>-572.02326657412914</v>
      </c>
      <c r="U100" s="28">
        <f t="shared" si="61"/>
        <v>0</v>
      </c>
      <c r="W100" s="26">
        <f t="shared" si="98"/>
        <v>-7.7852708126487482E-3</v>
      </c>
      <c r="X100" s="27">
        <f t="shared" si="80"/>
        <v>-561.68051191227653</v>
      </c>
      <c r="Y100" s="28">
        <f t="shared" si="62"/>
        <v>0</v>
      </c>
      <c r="AA100" s="26">
        <f t="shared" si="99"/>
        <v>-6.3082532709295589E-3</v>
      </c>
      <c r="AB100" s="27">
        <f t="shared" si="81"/>
        <v>-558.32215061124475</v>
      </c>
      <c r="AC100" s="28">
        <f t="shared" si="63"/>
        <v>0</v>
      </c>
      <c r="AE100" s="26">
        <f t="shared" si="100"/>
        <v>-5.6732673946756551E-3</v>
      </c>
      <c r="AF100" s="27">
        <f t="shared" si="82"/>
        <v>-556.86101983695858</v>
      </c>
      <c r="AG100" s="28">
        <f t="shared" si="64"/>
        <v>0</v>
      </c>
      <c r="AI100" s="26">
        <f t="shared" si="101"/>
        <v>-5.3838632514362815E-3</v>
      </c>
      <c r="AJ100" s="27">
        <f t="shared" si="83"/>
        <v>-556.19163005781684</v>
      </c>
      <c r="AK100" s="28">
        <f t="shared" si="65"/>
        <v>0</v>
      </c>
      <c r="AM100" s="26">
        <f t="shared" si="102"/>
        <v>-5.2287654779458641E-3</v>
      </c>
      <c r="AN100" s="27">
        <f t="shared" si="84"/>
        <v>-555.83199885576619</v>
      </c>
      <c r="AO100" s="28">
        <f t="shared" si="66"/>
        <v>0</v>
      </c>
      <c r="AQ100" s="26">
        <f t="shared" si="103"/>
        <v>-5.1556307557528306E-3</v>
      </c>
      <c r="AR100" s="27">
        <f t="shared" si="85"/>
        <v>-555.6622027936188</v>
      </c>
      <c r="AS100" s="28">
        <f t="shared" si="67"/>
        <v>0</v>
      </c>
      <c r="AU100" s="26">
        <f t="shared" si="104"/>
        <v>-5.1190791131226245E-3</v>
      </c>
      <c r="AV100" s="27">
        <f t="shared" si="86"/>
        <v>-555.57728943329823</v>
      </c>
      <c r="AW100" s="28">
        <f t="shared" si="68"/>
        <v>0</v>
      </c>
      <c r="AY100" s="26">
        <f t="shared" si="105"/>
        <v>-5.1003273947618126E-3</v>
      </c>
      <c r="AZ100" s="27">
        <f t="shared" si="87"/>
        <v>-555.53371378903603</v>
      </c>
      <c r="BA100" s="28">
        <f t="shared" si="69"/>
        <v>0</v>
      </c>
      <c r="BB100" s="28"/>
      <c r="BC100" s="26">
        <f t="shared" si="106"/>
        <v>-5.0905837759428309E-3</v>
      </c>
      <c r="BD100" s="27">
        <f t="shared" si="88"/>
        <v>-555.51106777035034</v>
      </c>
      <c r="BE100" s="28">
        <f t="shared" si="70"/>
        <v>0</v>
      </c>
      <c r="BF100" s="28"/>
      <c r="BG100" s="26">
        <f t="shared" si="107"/>
        <v>-5.0854879809995443E-3</v>
      </c>
      <c r="BH100" s="27">
        <f t="shared" si="89"/>
        <v>-555.49922319869597</v>
      </c>
      <c r="BI100" s="28">
        <f t="shared" si="71"/>
        <v>0</v>
      </c>
      <c r="BJ100" s="28"/>
      <c r="BK100" s="26">
        <f t="shared" si="108"/>
        <v>-5.0828140115023518E-3</v>
      </c>
      <c r="BL100" s="27">
        <f t="shared" si="90"/>
        <v>-555.49300760483152</v>
      </c>
      <c r="BM100" s="28">
        <f t="shared" si="72"/>
        <v>0</v>
      </c>
      <c r="BN100" s="28"/>
      <c r="BO100" s="26">
        <f t="shared" si="109"/>
        <v>-5.0814084221234975E-3</v>
      </c>
      <c r="BP100" s="27">
        <f t="shared" si="91"/>
        <v>-555.48974026355438</v>
      </c>
      <c r="BQ100" s="28">
        <f t="shared" si="73"/>
        <v>0</v>
      </c>
      <c r="BR100" s="28"/>
      <c r="BS100" s="26">
        <f t="shared" si="110"/>
        <v>-5.0806688894779193E-3</v>
      </c>
      <c r="BT100" s="27">
        <f t="shared" si="92"/>
        <v>-555.48802117375669</v>
      </c>
      <c r="BU100" s="28">
        <f t="shared" si="74"/>
        <v>0</v>
      </c>
      <c r="BV100" s="28"/>
      <c r="BW100" s="26">
        <f t="shared" si="111"/>
        <v>-5.080279607163285E-3</v>
      </c>
      <c r="BX100" s="27">
        <f t="shared" si="93"/>
        <v>-555.48711625703652</v>
      </c>
      <c r="BY100" s="28">
        <f t="shared" si="75"/>
        <v>0</v>
      </c>
      <c r="BZ100" s="28"/>
      <c r="CA100" s="26">
        <f t="shared" si="112"/>
        <v>-5.0800746412614063E-3</v>
      </c>
      <c r="CB100" s="27">
        <f t="shared" si="94"/>
        <v>-555.48663979643823</v>
      </c>
      <c r="CC100" s="28">
        <f t="shared" si="76"/>
        <v>0</v>
      </c>
      <c r="CD100" s="28"/>
      <c r="CE100" s="26">
        <f t="shared" si="113"/>
        <v>-5.0799667077636194E-3</v>
      </c>
      <c r="CF100" s="27">
        <f t="shared" si="95"/>
        <v>-555.48638889544475</v>
      </c>
      <c r="CG100" s="28">
        <f t="shared" si="77"/>
        <v>0</v>
      </c>
      <c r="CH100" s="28"/>
      <c r="CI100" s="29">
        <f t="shared" si="96"/>
        <v>0</v>
      </c>
    </row>
    <row r="101" spans="5:87" x14ac:dyDescent="0.25">
      <c r="E101">
        <f t="shared" si="119"/>
        <v>1.7600000000000005E-2</v>
      </c>
      <c r="F101">
        <f t="shared" si="120"/>
        <v>0.98559634698373955</v>
      </c>
      <c r="G101">
        <f t="shared" si="116"/>
        <v>1.7600000000000005E-2</v>
      </c>
      <c r="H101">
        <f t="shared" si="117"/>
        <v>582.56418798334323</v>
      </c>
      <c r="M101">
        <f t="shared" si="122"/>
        <v>7</v>
      </c>
      <c r="N101" t="b">
        <f t="shared" si="114"/>
        <v>0</v>
      </c>
      <c r="O101" t="b">
        <f t="shared" si="121"/>
        <v>0</v>
      </c>
      <c r="P101" s="50">
        <f t="shared" ref="P101:P152" si="123">IF(N101=FALSE,0,3.1416*$N$10^2/4)</f>
        <v>0</v>
      </c>
      <c r="S101" s="26">
        <f t="shared" si="97"/>
        <v>-1.2500000000000001E-2</v>
      </c>
      <c r="T101" s="27">
        <f t="shared" si="79"/>
        <v>-572.02326657412914</v>
      </c>
      <c r="U101" s="28">
        <f t="shared" ref="U101:U152" si="124">T101*$P101*0.001</f>
        <v>0</v>
      </c>
      <c r="W101" s="26">
        <f t="shared" si="98"/>
        <v>-7.7852708126487482E-3</v>
      </c>
      <c r="X101" s="27">
        <f t="shared" si="80"/>
        <v>-561.68051191227653</v>
      </c>
      <c r="Y101" s="28">
        <f t="shared" ref="Y101:Y152" si="125">X101*$P101*0.001</f>
        <v>0</v>
      </c>
      <c r="AA101" s="26">
        <f t="shared" si="99"/>
        <v>-6.3082532709295589E-3</v>
      </c>
      <c r="AB101" s="27">
        <f t="shared" si="81"/>
        <v>-558.32215061124475</v>
      </c>
      <c r="AC101" s="28">
        <f t="shared" ref="AC101:AC152" si="126">AB101*$P101*0.001</f>
        <v>0</v>
      </c>
      <c r="AE101" s="26">
        <f t="shared" si="100"/>
        <v>-5.6732673946756551E-3</v>
      </c>
      <c r="AF101" s="27">
        <f t="shared" si="82"/>
        <v>-556.86101983695858</v>
      </c>
      <c r="AG101" s="28">
        <f t="shared" ref="AG101:AG152" si="127">AF101*$P101*0.001</f>
        <v>0</v>
      </c>
      <c r="AI101" s="26">
        <f t="shared" si="101"/>
        <v>-5.3838632514362815E-3</v>
      </c>
      <c r="AJ101" s="27">
        <f t="shared" si="83"/>
        <v>-556.19163005781684</v>
      </c>
      <c r="AK101" s="28">
        <f t="shared" ref="AK101:AK152" si="128">AJ101*$P101*0.001</f>
        <v>0</v>
      </c>
      <c r="AM101" s="26">
        <f t="shared" si="102"/>
        <v>-5.2287654779458641E-3</v>
      </c>
      <c r="AN101" s="27">
        <f t="shared" si="84"/>
        <v>-555.83199885576619</v>
      </c>
      <c r="AO101" s="28">
        <f t="shared" ref="AO101:AO152" si="129">AN101*$P101*0.001</f>
        <v>0</v>
      </c>
      <c r="AQ101" s="26">
        <f t="shared" si="103"/>
        <v>-5.1556307557528306E-3</v>
      </c>
      <c r="AR101" s="27">
        <f t="shared" si="85"/>
        <v>-555.6622027936188</v>
      </c>
      <c r="AS101" s="28">
        <f t="shared" ref="AS101:AS152" si="130">AR101*$P101*0.001</f>
        <v>0</v>
      </c>
      <c r="AU101" s="26">
        <f t="shared" si="104"/>
        <v>-5.1190791131226245E-3</v>
      </c>
      <c r="AV101" s="27">
        <f t="shared" si="86"/>
        <v>-555.57728943329823</v>
      </c>
      <c r="AW101" s="28">
        <f t="shared" ref="AW101:AW152" si="131">AV101*$P101*0.001</f>
        <v>0</v>
      </c>
      <c r="AY101" s="26">
        <f t="shared" si="105"/>
        <v>-5.1003273947618126E-3</v>
      </c>
      <c r="AZ101" s="27">
        <f t="shared" si="87"/>
        <v>-555.53371378903603</v>
      </c>
      <c r="BA101" s="28">
        <f t="shared" ref="BA101:BA152" si="132">AZ101*$P101*0.001</f>
        <v>0</v>
      </c>
      <c r="BB101" s="28"/>
      <c r="BC101" s="26">
        <f t="shared" si="106"/>
        <v>-5.0905837759428309E-3</v>
      </c>
      <c r="BD101" s="27">
        <f t="shared" si="88"/>
        <v>-555.51106777035034</v>
      </c>
      <c r="BE101" s="28">
        <f t="shared" ref="BE101:BE152" si="133">BD101*$P101*0.001</f>
        <v>0</v>
      </c>
      <c r="BF101" s="28"/>
      <c r="BG101" s="26">
        <f t="shared" si="107"/>
        <v>-5.0854879809995443E-3</v>
      </c>
      <c r="BH101" s="27">
        <f t="shared" si="89"/>
        <v>-555.49922319869597</v>
      </c>
      <c r="BI101" s="28">
        <f t="shared" ref="BI101:BI152" si="134">BH101*$P101*0.001</f>
        <v>0</v>
      </c>
      <c r="BJ101" s="28"/>
      <c r="BK101" s="26">
        <f t="shared" si="108"/>
        <v>-5.0828140115023518E-3</v>
      </c>
      <c r="BL101" s="27">
        <f t="shared" si="90"/>
        <v>-555.49300760483152</v>
      </c>
      <c r="BM101" s="28">
        <f t="shared" ref="BM101:BM152" si="135">BL101*$P101*0.001</f>
        <v>0</v>
      </c>
      <c r="BN101" s="28"/>
      <c r="BO101" s="26">
        <f t="shared" si="109"/>
        <v>-5.0814084221234975E-3</v>
      </c>
      <c r="BP101" s="27">
        <f t="shared" si="91"/>
        <v>-555.48974026355438</v>
      </c>
      <c r="BQ101" s="28">
        <f t="shared" ref="BQ101:BQ152" si="136">BP101*$P101*0.001</f>
        <v>0</v>
      </c>
      <c r="BR101" s="28"/>
      <c r="BS101" s="26">
        <f t="shared" si="110"/>
        <v>-5.0806688894779193E-3</v>
      </c>
      <c r="BT101" s="27">
        <f t="shared" si="92"/>
        <v>-555.48802117375669</v>
      </c>
      <c r="BU101" s="28">
        <f t="shared" ref="BU101:BU152" si="137">BT101*$P101*0.001</f>
        <v>0</v>
      </c>
      <c r="BV101" s="28"/>
      <c r="BW101" s="26">
        <f t="shared" si="111"/>
        <v>-5.080279607163285E-3</v>
      </c>
      <c r="BX101" s="27">
        <f t="shared" si="93"/>
        <v>-555.48711625703652</v>
      </c>
      <c r="BY101" s="28">
        <f t="shared" ref="BY101:BY152" si="138">BX101*$P101*0.001</f>
        <v>0</v>
      </c>
      <c r="BZ101" s="28"/>
      <c r="CA101" s="26">
        <f t="shared" si="112"/>
        <v>-5.0800746412614063E-3</v>
      </c>
      <c r="CB101" s="27">
        <f t="shared" si="94"/>
        <v>-555.48663979643823</v>
      </c>
      <c r="CC101" s="28">
        <f t="shared" ref="CC101:CC152" si="139">CB101*$P101*0.001</f>
        <v>0</v>
      </c>
      <c r="CD101" s="28"/>
      <c r="CE101" s="26">
        <f t="shared" si="113"/>
        <v>-5.0799667077636194E-3</v>
      </c>
      <c r="CF101" s="27">
        <f t="shared" si="95"/>
        <v>-555.48638889544475</v>
      </c>
      <c r="CG101" s="28">
        <f t="shared" ref="CG101:CG152" si="140">CF101*$P101*0.001</f>
        <v>0</v>
      </c>
      <c r="CH101" s="28"/>
      <c r="CI101" s="29">
        <f t="shared" si="96"/>
        <v>0</v>
      </c>
    </row>
    <row r="102" spans="5:87" x14ac:dyDescent="0.25">
      <c r="E102">
        <f t="shared" si="119"/>
        <v>1.7800000000000003E-2</v>
      </c>
      <c r="F102">
        <f t="shared" si="120"/>
        <v>0.96309685820012003</v>
      </c>
      <c r="G102">
        <f t="shared" si="116"/>
        <v>1.7800000000000003E-2</v>
      </c>
      <c r="H102">
        <f t="shared" si="117"/>
        <v>582.9638560233841</v>
      </c>
      <c r="M102">
        <f t="shared" si="122"/>
        <v>8</v>
      </c>
      <c r="N102" t="b">
        <f t="shared" si="114"/>
        <v>0</v>
      </c>
      <c r="O102" t="b">
        <f t="shared" si="121"/>
        <v>0</v>
      </c>
      <c r="P102" s="50">
        <f t="shared" si="123"/>
        <v>0</v>
      </c>
      <c r="S102" s="26">
        <f t="shared" si="97"/>
        <v>-1.2500000000000001E-2</v>
      </c>
      <c r="T102" s="27">
        <f t="shared" ref="T102:T152" si="141">IF(ABS(S102)&lt;=$H$7,$H$5*1000*S102,IF(ABS(S102)&lt;=$H$8,SIGN(S102)*$H$4,SIGN(S102)*($H$6-$H$10*(($H$9-ABS(S102))/$H$11)^2)))</f>
        <v>-572.02326657412914</v>
      </c>
      <c r="U102" s="28">
        <f t="shared" si="124"/>
        <v>0</v>
      </c>
      <c r="W102" s="26">
        <f t="shared" si="98"/>
        <v>-7.7852708126487482E-3</v>
      </c>
      <c r="X102" s="27">
        <f t="shared" ref="X102:X152" si="142">IF(ABS(W102)&lt;=$H$7,$H$5*1000*W102,IF(ABS(W102)&lt;=$H$8,SIGN(W102)*$H$4,SIGN(W102)*($H$6-$H$10*(($H$9-ABS(W102))/$H$11)^2)))</f>
        <v>-561.68051191227653</v>
      </c>
      <c r="Y102" s="28">
        <f t="shared" si="125"/>
        <v>0</v>
      </c>
      <c r="AA102" s="26">
        <f t="shared" si="99"/>
        <v>-6.3082532709295589E-3</v>
      </c>
      <c r="AB102" s="27">
        <f t="shared" ref="AB102:AB152" si="143">IF(ABS(AA102)&lt;=$H$7,$H$5*1000*AA102,IF(ABS(AA102)&lt;=$H$8,SIGN(AA102)*$H$4,SIGN(AA102)*($H$6-$H$10*(($H$9-ABS(AA102))/$H$11)^2)))</f>
        <v>-558.32215061124475</v>
      </c>
      <c r="AC102" s="28">
        <f t="shared" si="126"/>
        <v>0</v>
      </c>
      <c r="AE102" s="26">
        <f t="shared" si="100"/>
        <v>-5.6732673946756551E-3</v>
      </c>
      <c r="AF102" s="27">
        <f t="shared" ref="AF102:AF152" si="144">IF(ABS(AE102)&lt;=$H$7,$H$5*1000*AE102,IF(ABS(AE102)&lt;=$H$8,SIGN(AE102)*$H$4,SIGN(AE102)*($H$6-$H$10*(($H$9-ABS(AE102))/$H$11)^2)))</f>
        <v>-556.86101983695858</v>
      </c>
      <c r="AG102" s="28">
        <f t="shared" si="127"/>
        <v>0</v>
      </c>
      <c r="AI102" s="26">
        <f t="shared" si="101"/>
        <v>-5.3838632514362815E-3</v>
      </c>
      <c r="AJ102" s="27">
        <f t="shared" ref="AJ102:AJ152" si="145">IF(ABS(AI102)&lt;=$H$7,$H$5*1000*AI102,IF(ABS(AI102)&lt;=$H$8,SIGN(AI102)*$H$4,SIGN(AI102)*($H$6-$H$10*(($H$9-ABS(AI102))/$H$11)^2)))</f>
        <v>-556.19163005781684</v>
      </c>
      <c r="AK102" s="28">
        <f t="shared" si="128"/>
        <v>0</v>
      </c>
      <c r="AM102" s="26">
        <f t="shared" si="102"/>
        <v>-5.2287654779458641E-3</v>
      </c>
      <c r="AN102" s="27">
        <f t="shared" ref="AN102:AN152" si="146">IF(ABS(AM102)&lt;=$H$7,$H$5*1000*AM102,IF(ABS(AM102)&lt;=$H$8,SIGN(AM102)*$H$4,SIGN(AM102)*($H$6-$H$10*(($H$9-ABS(AM102))/$H$11)^2)))</f>
        <v>-555.83199885576619</v>
      </c>
      <c r="AO102" s="28">
        <f t="shared" si="129"/>
        <v>0</v>
      </c>
      <c r="AQ102" s="26">
        <f t="shared" si="103"/>
        <v>-5.1556307557528306E-3</v>
      </c>
      <c r="AR102" s="27">
        <f t="shared" ref="AR102:AR152" si="147">IF(ABS(AQ102)&lt;=$H$7,$H$5*1000*AQ102,IF(ABS(AQ102)&lt;=$H$8,SIGN(AQ102)*$H$4,SIGN(AQ102)*($H$6-$H$10*(($H$9-ABS(AQ102))/$H$11)^2)))</f>
        <v>-555.6622027936188</v>
      </c>
      <c r="AS102" s="28">
        <f t="shared" si="130"/>
        <v>0</v>
      </c>
      <c r="AU102" s="26">
        <f t="shared" si="104"/>
        <v>-5.1190791131226245E-3</v>
      </c>
      <c r="AV102" s="27">
        <f t="shared" ref="AV102:AV152" si="148">IF(ABS(AU102)&lt;=$H$7,$H$5*1000*AU102,IF(ABS(AU102)&lt;=$H$8,SIGN(AU102)*$H$4,SIGN(AU102)*($H$6-$H$10*(($H$9-ABS(AU102))/$H$11)^2)))</f>
        <v>-555.57728943329823</v>
      </c>
      <c r="AW102" s="28">
        <f t="shared" si="131"/>
        <v>0</v>
      </c>
      <c r="AY102" s="26">
        <f t="shared" si="105"/>
        <v>-5.1003273947618126E-3</v>
      </c>
      <c r="AZ102" s="27">
        <f t="shared" ref="AZ102:AZ152" si="149">IF(ABS(AY102)&lt;=$H$7,$H$5*1000*AY102,IF(ABS(AY102)&lt;=$H$8,SIGN(AY102)*$H$4,SIGN(AY102)*($H$6-$H$10*(($H$9-ABS(AY102))/$H$11)^2)))</f>
        <v>-555.53371378903603</v>
      </c>
      <c r="BA102" s="28">
        <f t="shared" si="132"/>
        <v>0</v>
      </c>
      <c r="BB102" s="28"/>
      <c r="BC102" s="26">
        <f t="shared" si="106"/>
        <v>-5.0905837759428309E-3</v>
      </c>
      <c r="BD102" s="27">
        <f t="shared" ref="BD102:BD152" si="150">IF(ABS(BC102)&lt;=$H$7,$H$5*1000*BC102,IF(ABS(BC102)&lt;=$H$8,SIGN(BC102)*$H$4,SIGN(BC102)*($H$6-$H$10*(($H$9-ABS(BC102))/$H$11)^2)))</f>
        <v>-555.51106777035034</v>
      </c>
      <c r="BE102" s="28">
        <f t="shared" si="133"/>
        <v>0</v>
      </c>
      <c r="BF102" s="28"/>
      <c r="BG102" s="26">
        <f t="shared" si="107"/>
        <v>-5.0854879809995443E-3</v>
      </c>
      <c r="BH102" s="27">
        <f t="shared" ref="BH102:BH152" si="151">IF(ABS(BG102)&lt;=$H$7,$H$5*1000*BG102,IF(ABS(BG102)&lt;=$H$8,SIGN(BG102)*$H$4,SIGN(BG102)*($H$6-$H$10*(($H$9-ABS(BG102))/$H$11)^2)))</f>
        <v>-555.49922319869597</v>
      </c>
      <c r="BI102" s="28">
        <f t="shared" si="134"/>
        <v>0</v>
      </c>
      <c r="BJ102" s="28"/>
      <c r="BK102" s="26">
        <f t="shared" si="108"/>
        <v>-5.0828140115023518E-3</v>
      </c>
      <c r="BL102" s="27">
        <f t="shared" ref="BL102:BL152" si="152">IF(ABS(BK102)&lt;=$H$7,$H$5*1000*BK102,IF(ABS(BK102)&lt;=$H$8,SIGN(BK102)*$H$4,SIGN(BK102)*($H$6-$H$10*(($H$9-ABS(BK102))/$H$11)^2)))</f>
        <v>-555.49300760483152</v>
      </c>
      <c r="BM102" s="28">
        <f t="shared" si="135"/>
        <v>0</v>
      </c>
      <c r="BN102" s="28"/>
      <c r="BO102" s="26">
        <f t="shared" si="109"/>
        <v>-5.0814084221234975E-3</v>
      </c>
      <c r="BP102" s="27">
        <f t="shared" ref="BP102:BP152" si="153">IF(ABS(BO102)&lt;=$H$7,$H$5*1000*BO102,IF(ABS(BO102)&lt;=$H$8,SIGN(BO102)*$H$4,SIGN(BO102)*($H$6-$H$10*(($H$9-ABS(BO102))/$H$11)^2)))</f>
        <v>-555.48974026355438</v>
      </c>
      <c r="BQ102" s="28">
        <f t="shared" si="136"/>
        <v>0</v>
      </c>
      <c r="BR102" s="28"/>
      <c r="BS102" s="26">
        <f t="shared" si="110"/>
        <v>-5.0806688894779193E-3</v>
      </c>
      <c r="BT102" s="27">
        <f t="shared" ref="BT102:BT152" si="154">IF(ABS(BS102)&lt;=$H$7,$H$5*1000*BS102,IF(ABS(BS102)&lt;=$H$8,SIGN(BS102)*$H$4,SIGN(BS102)*($H$6-$H$10*(($H$9-ABS(BS102))/$H$11)^2)))</f>
        <v>-555.48802117375669</v>
      </c>
      <c r="BU102" s="28">
        <f t="shared" si="137"/>
        <v>0</v>
      </c>
      <c r="BV102" s="28"/>
      <c r="BW102" s="26">
        <f t="shared" si="111"/>
        <v>-5.080279607163285E-3</v>
      </c>
      <c r="BX102" s="27">
        <f t="shared" ref="BX102:BX152" si="155">IF(ABS(BW102)&lt;=$H$7,$H$5*1000*BW102,IF(ABS(BW102)&lt;=$H$8,SIGN(BW102)*$H$4,SIGN(BW102)*($H$6-$H$10*(($H$9-ABS(BW102))/$H$11)^2)))</f>
        <v>-555.48711625703652</v>
      </c>
      <c r="BY102" s="28">
        <f t="shared" si="138"/>
        <v>0</v>
      </c>
      <c r="BZ102" s="28"/>
      <c r="CA102" s="26">
        <f t="shared" si="112"/>
        <v>-5.0800746412614063E-3</v>
      </c>
      <c r="CB102" s="27">
        <f t="shared" ref="CB102:CB152" si="156">IF(ABS(CA102)&lt;=$H$7,$H$5*1000*CA102,IF(ABS(CA102)&lt;=$H$8,SIGN(CA102)*$H$4,SIGN(CA102)*($H$6-$H$10*(($H$9-ABS(CA102))/$H$11)^2)))</f>
        <v>-555.48663979643823</v>
      </c>
      <c r="CC102" s="28">
        <f t="shared" si="139"/>
        <v>0</v>
      </c>
      <c r="CD102" s="28"/>
      <c r="CE102" s="26">
        <f t="shared" si="113"/>
        <v>-5.0799667077636194E-3</v>
      </c>
      <c r="CF102" s="27">
        <f t="shared" ref="CF102:CF152" si="157">IF(ABS(CE102)&lt;=$H$7,$H$5*1000*CE102,IF(ABS(CE102)&lt;=$H$8,SIGN(CE102)*$H$4,SIGN(CE102)*($H$6-$H$10*(($H$9-ABS(CE102))/$H$11)^2)))</f>
        <v>-555.48638889544475</v>
      </c>
      <c r="CG102" s="28">
        <f t="shared" si="140"/>
        <v>0</v>
      </c>
      <c r="CH102" s="28"/>
      <c r="CI102" s="29">
        <f t="shared" ref="CI102:CI152" si="158">CG102*(O102-$K$5/2)*0.001</f>
        <v>0</v>
      </c>
    </row>
    <row r="103" spans="5:87" x14ac:dyDescent="0.25">
      <c r="E103">
        <f t="shared" si="119"/>
        <v>1.8000000000000002E-2</v>
      </c>
      <c r="F103">
        <f t="shared" si="120"/>
        <v>0.94135188529655778</v>
      </c>
      <c r="G103">
        <f t="shared" si="116"/>
        <v>1.8000000000000002E-2</v>
      </c>
      <c r="H103">
        <f t="shared" si="117"/>
        <v>583.36248999346367</v>
      </c>
      <c r="M103">
        <f t="shared" si="122"/>
        <v>9</v>
      </c>
      <c r="N103" t="b">
        <f t="shared" si="114"/>
        <v>0</v>
      </c>
      <c r="O103" t="b">
        <f t="shared" si="121"/>
        <v>0</v>
      </c>
      <c r="P103" s="50">
        <f t="shared" si="123"/>
        <v>0</v>
      </c>
      <c r="S103" s="26">
        <f t="shared" si="97"/>
        <v>-1.2500000000000001E-2</v>
      </c>
      <c r="T103" s="27">
        <f t="shared" si="141"/>
        <v>-572.02326657412914</v>
      </c>
      <c r="U103" s="28">
        <f t="shared" si="124"/>
        <v>0</v>
      </c>
      <c r="W103" s="26">
        <f t="shared" si="98"/>
        <v>-7.7852708126487482E-3</v>
      </c>
      <c r="X103" s="27">
        <f t="shared" si="142"/>
        <v>-561.68051191227653</v>
      </c>
      <c r="Y103" s="28">
        <f t="shared" si="125"/>
        <v>0</v>
      </c>
      <c r="AA103" s="26">
        <f t="shared" si="99"/>
        <v>-6.3082532709295589E-3</v>
      </c>
      <c r="AB103" s="27">
        <f t="shared" si="143"/>
        <v>-558.32215061124475</v>
      </c>
      <c r="AC103" s="28">
        <f t="shared" si="126"/>
        <v>0</v>
      </c>
      <c r="AE103" s="26">
        <f t="shared" si="100"/>
        <v>-5.6732673946756551E-3</v>
      </c>
      <c r="AF103" s="27">
        <f t="shared" si="144"/>
        <v>-556.86101983695858</v>
      </c>
      <c r="AG103" s="28">
        <f t="shared" si="127"/>
        <v>0</v>
      </c>
      <c r="AI103" s="26">
        <f t="shared" si="101"/>
        <v>-5.3838632514362815E-3</v>
      </c>
      <c r="AJ103" s="27">
        <f t="shared" si="145"/>
        <v>-556.19163005781684</v>
      </c>
      <c r="AK103" s="28">
        <f t="shared" si="128"/>
        <v>0</v>
      </c>
      <c r="AM103" s="26">
        <f t="shared" si="102"/>
        <v>-5.2287654779458641E-3</v>
      </c>
      <c r="AN103" s="27">
        <f t="shared" si="146"/>
        <v>-555.83199885576619</v>
      </c>
      <c r="AO103" s="28">
        <f t="shared" si="129"/>
        <v>0</v>
      </c>
      <c r="AQ103" s="26">
        <f t="shared" si="103"/>
        <v>-5.1556307557528306E-3</v>
      </c>
      <c r="AR103" s="27">
        <f t="shared" si="147"/>
        <v>-555.6622027936188</v>
      </c>
      <c r="AS103" s="28">
        <f t="shared" si="130"/>
        <v>0</v>
      </c>
      <c r="AU103" s="26">
        <f t="shared" si="104"/>
        <v>-5.1190791131226245E-3</v>
      </c>
      <c r="AV103" s="27">
        <f t="shared" si="148"/>
        <v>-555.57728943329823</v>
      </c>
      <c r="AW103" s="28">
        <f t="shared" si="131"/>
        <v>0</v>
      </c>
      <c r="AY103" s="26">
        <f t="shared" si="105"/>
        <v>-5.1003273947618126E-3</v>
      </c>
      <c r="AZ103" s="27">
        <f t="shared" si="149"/>
        <v>-555.53371378903603</v>
      </c>
      <c r="BA103" s="28">
        <f t="shared" si="132"/>
        <v>0</v>
      </c>
      <c r="BB103" s="28"/>
      <c r="BC103" s="26">
        <f t="shared" si="106"/>
        <v>-5.0905837759428309E-3</v>
      </c>
      <c r="BD103" s="27">
        <f t="shared" si="150"/>
        <v>-555.51106777035034</v>
      </c>
      <c r="BE103" s="28">
        <f t="shared" si="133"/>
        <v>0</v>
      </c>
      <c r="BF103" s="28"/>
      <c r="BG103" s="26">
        <f t="shared" si="107"/>
        <v>-5.0854879809995443E-3</v>
      </c>
      <c r="BH103" s="27">
        <f t="shared" si="151"/>
        <v>-555.49922319869597</v>
      </c>
      <c r="BI103" s="28">
        <f t="shared" si="134"/>
        <v>0</v>
      </c>
      <c r="BJ103" s="28"/>
      <c r="BK103" s="26">
        <f t="shared" si="108"/>
        <v>-5.0828140115023518E-3</v>
      </c>
      <c r="BL103" s="27">
        <f t="shared" si="152"/>
        <v>-555.49300760483152</v>
      </c>
      <c r="BM103" s="28">
        <f t="shared" si="135"/>
        <v>0</v>
      </c>
      <c r="BN103" s="28"/>
      <c r="BO103" s="26">
        <f t="shared" si="109"/>
        <v>-5.0814084221234975E-3</v>
      </c>
      <c r="BP103" s="27">
        <f t="shared" si="153"/>
        <v>-555.48974026355438</v>
      </c>
      <c r="BQ103" s="28">
        <f t="shared" si="136"/>
        <v>0</v>
      </c>
      <c r="BR103" s="28"/>
      <c r="BS103" s="26">
        <f t="shared" si="110"/>
        <v>-5.0806688894779193E-3</v>
      </c>
      <c r="BT103" s="27">
        <f t="shared" si="154"/>
        <v>-555.48802117375669</v>
      </c>
      <c r="BU103" s="28">
        <f t="shared" si="137"/>
        <v>0</v>
      </c>
      <c r="BV103" s="28"/>
      <c r="BW103" s="26">
        <f t="shared" si="111"/>
        <v>-5.080279607163285E-3</v>
      </c>
      <c r="BX103" s="27">
        <f t="shared" si="155"/>
        <v>-555.48711625703652</v>
      </c>
      <c r="BY103" s="28">
        <f t="shared" si="138"/>
        <v>0</v>
      </c>
      <c r="BZ103" s="28"/>
      <c r="CA103" s="26">
        <f t="shared" si="112"/>
        <v>-5.0800746412614063E-3</v>
      </c>
      <c r="CB103" s="27">
        <f t="shared" si="156"/>
        <v>-555.48663979643823</v>
      </c>
      <c r="CC103" s="28">
        <f t="shared" si="139"/>
        <v>0</v>
      </c>
      <c r="CD103" s="28"/>
      <c r="CE103" s="26">
        <f t="shared" si="113"/>
        <v>-5.0799667077636194E-3</v>
      </c>
      <c r="CF103" s="27">
        <f t="shared" si="157"/>
        <v>-555.48638889544475</v>
      </c>
      <c r="CG103" s="28">
        <f t="shared" si="140"/>
        <v>0</v>
      </c>
      <c r="CH103" s="28"/>
      <c r="CI103" s="29">
        <f t="shared" si="158"/>
        <v>0</v>
      </c>
    </row>
    <row r="104" spans="5:87" x14ac:dyDescent="0.25">
      <c r="E104">
        <f t="shared" si="119"/>
        <v>1.8200000000000001E-2</v>
      </c>
      <c r="F104">
        <f t="shared" si="120"/>
        <v>0.92032826511483334</v>
      </c>
      <c r="G104">
        <f t="shared" si="116"/>
        <v>1.8200000000000001E-2</v>
      </c>
      <c r="H104">
        <f t="shared" si="117"/>
        <v>583.76008989358183</v>
      </c>
      <c r="M104">
        <f t="shared" si="122"/>
        <v>10</v>
      </c>
      <c r="N104" t="b">
        <f t="shared" si="114"/>
        <v>0</v>
      </c>
      <c r="O104" t="b">
        <f t="shared" si="121"/>
        <v>0</v>
      </c>
      <c r="P104" s="50">
        <f t="shared" si="123"/>
        <v>0</v>
      </c>
      <c r="S104" s="26">
        <f t="shared" si="97"/>
        <v>-1.2500000000000001E-2</v>
      </c>
      <c r="T104" s="27">
        <f t="shared" si="141"/>
        <v>-572.02326657412914</v>
      </c>
      <c r="U104" s="28">
        <f t="shared" si="124"/>
        <v>0</v>
      </c>
      <c r="W104" s="26">
        <f t="shared" si="98"/>
        <v>-7.7852708126487482E-3</v>
      </c>
      <c r="X104" s="27">
        <f t="shared" si="142"/>
        <v>-561.68051191227653</v>
      </c>
      <c r="Y104" s="28">
        <f t="shared" si="125"/>
        <v>0</v>
      </c>
      <c r="AA104" s="26">
        <f t="shared" si="99"/>
        <v>-6.3082532709295589E-3</v>
      </c>
      <c r="AB104" s="27">
        <f t="shared" si="143"/>
        <v>-558.32215061124475</v>
      </c>
      <c r="AC104" s="28">
        <f t="shared" si="126"/>
        <v>0</v>
      </c>
      <c r="AE104" s="26">
        <f t="shared" si="100"/>
        <v>-5.6732673946756551E-3</v>
      </c>
      <c r="AF104" s="27">
        <f t="shared" si="144"/>
        <v>-556.86101983695858</v>
      </c>
      <c r="AG104" s="28">
        <f t="shared" si="127"/>
        <v>0</v>
      </c>
      <c r="AI104" s="26">
        <f t="shared" si="101"/>
        <v>-5.3838632514362815E-3</v>
      </c>
      <c r="AJ104" s="27">
        <f t="shared" si="145"/>
        <v>-556.19163005781684</v>
      </c>
      <c r="AK104" s="28">
        <f t="shared" si="128"/>
        <v>0</v>
      </c>
      <c r="AM104" s="26">
        <f t="shared" si="102"/>
        <v>-5.2287654779458641E-3</v>
      </c>
      <c r="AN104" s="27">
        <f t="shared" si="146"/>
        <v>-555.83199885576619</v>
      </c>
      <c r="AO104" s="28">
        <f t="shared" si="129"/>
        <v>0</v>
      </c>
      <c r="AQ104" s="26">
        <f t="shared" si="103"/>
        <v>-5.1556307557528306E-3</v>
      </c>
      <c r="AR104" s="27">
        <f t="shared" si="147"/>
        <v>-555.6622027936188</v>
      </c>
      <c r="AS104" s="28">
        <f t="shared" si="130"/>
        <v>0</v>
      </c>
      <c r="AU104" s="26">
        <f t="shared" si="104"/>
        <v>-5.1190791131226245E-3</v>
      </c>
      <c r="AV104" s="27">
        <f t="shared" si="148"/>
        <v>-555.57728943329823</v>
      </c>
      <c r="AW104" s="28">
        <f t="shared" si="131"/>
        <v>0</v>
      </c>
      <c r="AY104" s="26">
        <f t="shared" si="105"/>
        <v>-5.1003273947618126E-3</v>
      </c>
      <c r="AZ104" s="27">
        <f t="shared" si="149"/>
        <v>-555.53371378903603</v>
      </c>
      <c r="BA104" s="28">
        <f t="shared" si="132"/>
        <v>0</v>
      </c>
      <c r="BB104" s="28"/>
      <c r="BC104" s="26">
        <f t="shared" si="106"/>
        <v>-5.0905837759428309E-3</v>
      </c>
      <c r="BD104" s="27">
        <f t="shared" si="150"/>
        <v>-555.51106777035034</v>
      </c>
      <c r="BE104" s="28">
        <f t="shared" si="133"/>
        <v>0</v>
      </c>
      <c r="BF104" s="28"/>
      <c r="BG104" s="26">
        <f t="shared" si="107"/>
        <v>-5.0854879809995443E-3</v>
      </c>
      <c r="BH104" s="27">
        <f t="shared" si="151"/>
        <v>-555.49922319869597</v>
      </c>
      <c r="BI104" s="28">
        <f t="shared" si="134"/>
        <v>0</v>
      </c>
      <c r="BJ104" s="28"/>
      <c r="BK104" s="26">
        <f t="shared" si="108"/>
        <v>-5.0828140115023518E-3</v>
      </c>
      <c r="BL104" s="27">
        <f t="shared" si="152"/>
        <v>-555.49300760483152</v>
      </c>
      <c r="BM104" s="28">
        <f t="shared" si="135"/>
        <v>0</v>
      </c>
      <c r="BN104" s="28"/>
      <c r="BO104" s="26">
        <f t="shared" si="109"/>
        <v>-5.0814084221234975E-3</v>
      </c>
      <c r="BP104" s="27">
        <f t="shared" si="153"/>
        <v>-555.48974026355438</v>
      </c>
      <c r="BQ104" s="28">
        <f t="shared" si="136"/>
        <v>0</v>
      </c>
      <c r="BR104" s="28"/>
      <c r="BS104" s="26">
        <f t="shared" si="110"/>
        <v>-5.0806688894779193E-3</v>
      </c>
      <c r="BT104" s="27">
        <f t="shared" si="154"/>
        <v>-555.48802117375669</v>
      </c>
      <c r="BU104" s="28">
        <f t="shared" si="137"/>
        <v>0</v>
      </c>
      <c r="BV104" s="28"/>
      <c r="BW104" s="26">
        <f t="shared" si="111"/>
        <v>-5.080279607163285E-3</v>
      </c>
      <c r="BX104" s="27">
        <f t="shared" si="155"/>
        <v>-555.48711625703652</v>
      </c>
      <c r="BY104" s="28">
        <f t="shared" si="138"/>
        <v>0</v>
      </c>
      <c r="BZ104" s="28"/>
      <c r="CA104" s="26">
        <f t="shared" si="112"/>
        <v>-5.0800746412614063E-3</v>
      </c>
      <c r="CB104" s="27">
        <f t="shared" si="156"/>
        <v>-555.48663979643823</v>
      </c>
      <c r="CC104" s="28">
        <f t="shared" si="139"/>
        <v>0</v>
      </c>
      <c r="CD104" s="28"/>
      <c r="CE104" s="26">
        <f t="shared" si="113"/>
        <v>-5.0799667077636194E-3</v>
      </c>
      <c r="CF104" s="27">
        <f t="shared" si="157"/>
        <v>-555.48638889544475</v>
      </c>
      <c r="CG104" s="28">
        <f t="shared" si="140"/>
        <v>0</v>
      </c>
      <c r="CH104" s="28"/>
      <c r="CI104" s="29">
        <f t="shared" si="158"/>
        <v>0</v>
      </c>
    </row>
    <row r="105" spans="5:87" x14ac:dyDescent="0.25">
      <c r="E105">
        <f t="shared" si="119"/>
        <v>1.84E-2</v>
      </c>
      <c r="F105">
        <f t="shared" si="120"/>
        <v>0.89999462796489405</v>
      </c>
      <c r="G105">
        <f t="shared" si="116"/>
        <v>1.84E-2</v>
      </c>
      <c r="H105">
        <f t="shared" si="117"/>
        <v>584.15665572373882</v>
      </c>
      <c r="M105">
        <f t="shared" si="122"/>
        <v>11</v>
      </c>
      <c r="N105" t="b">
        <f t="shared" si="114"/>
        <v>0</v>
      </c>
      <c r="O105" t="b">
        <f t="shared" si="121"/>
        <v>0</v>
      </c>
      <c r="P105" s="50">
        <f t="shared" si="123"/>
        <v>0</v>
      </c>
      <c r="S105" s="26">
        <f t="shared" si="97"/>
        <v>-1.2500000000000001E-2</v>
      </c>
      <c r="T105" s="27">
        <f t="shared" si="141"/>
        <v>-572.02326657412914</v>
      </c>
      <c r="U105" s="28">
        <f t="shared" si="124"/>
        <v>0</v>
      </c>
      <c r="W105" s="26">
        <f t="shared" si="98"/>
        <v>-7.7852708126487482E-3</v>
      </c>
      <c r="X105" s="27">
        <f t="shared" si="142"/>
        <v>-561.68051191227653</v>
      </c>
      <c r="Y105" s="28">
        <f t="shared" si="125"/>
        <v>0</v>
      </c>
      <c r="AA105" s="26">
        <f t="shared" si="99"/>
        <v>-6.3082532709295589E-3</v>
      </c>
      <c r="AB105" s="27">
        <f t="shared" si="143"/>
        <v>-558.32215061124475</v>
      </c>
      <c r="AC105" s="28">
        <f t="shared" si="126"/>
        <v>0</v>
      </c>
      <c r="AE105" s="26">
        <f t="shared" si="100"/>
        <v>-5.6732673946756551E-3</v>
      </c>
      <c r="AF105" s="27">
        <f t="shared" si="144"/>
        <v>-556.86101983695858</v>
      </c>
      <c r="AG105" s="28">
        <f t="shared" si="127"/>
        <v>0</v>
      </c>
      <c r="AI105" s="26">
        <f t="shared" si="101"/>
        <v>-5.3838632514362815E-3</v>
      </c>
      <c r="AJ105" s="27">
        <f t="shared" si="145"/>
        <v>-556.19163005781684</v>
      </c>
      <c r="AK105" s="28">
        <f t="shared" si="128"/>
        <v>0</v>
      </c>
      <c r="AM105" s="26">
        <f t="shared" si="102"/>
        <v>-5.2287654779458641E-3</v>
      </c>
      <c r="AN105" s="27">
        <f t="shared" si="146"/>
        <v>-555.83199885576619</v>
      </c>
      <c r="AO105" s="28">
        <f t="shared" si="129"/>
        <v>0</v>
      </c>
      <c r="AQ105" s="26">
        <f t="shared" si="103"/>
        <v>-5.1556307557528306E-3</v>
      </c>
      <c r="AR105" s="27">
        <f t="shared" si="147"/>
        <v>-555.6622027936188</v>
      </c>
      <c r="AS105" s="28">
        <f t="shared" si="130"/>
        <v>0</v>
      </c>
      <c r="AU105" s="26">
        <f t="shared" si="104"/>
        <v>-5.1190791131226245E-3</v>
      </c>
      <c r="AV105" s="27">
        <f t="shared" si="148"/>
        <v>-555.57728943329823</v>
      </c>
      <c r="AW105" s="28">
        <f t="shared" si="131"/>
        <v>0</v>
      </c>
      <c r="AY105" s="26">
        <f t="shared" si="105"/>
        <v>-5.1003273947618126E-3</v>
      </c>
      <c r="AZ105" s="27">
        <f t="shared" si="149"/>
        <v>-555.53371378903603</v>
      </c>
      <c r="BA105" s="28">
        <f t="shared" si="132"/>
        <v>0</v>
      </c>
      <c r="BB105" s="28"/>
      <c r="BC105" s="26">
        <f t="shared" si="106"/>
        <v>-5.0905837759428309E-3</v>
      </c>
      <c r="BD105" s="27">
        <f t="shared" si="150"/>
        <v>-555.51106777035034</v>
      </c>
      <c r="BE105" s="28">
        <f t="shared" si="133"/>
        <v>0</v>
      </c>
      <c r="BF105" s="28"/>
      <c r="BG105" s="26">
        <f t="shared" si="107"/>
        <v>-5.0854879809995443E-3</v>
      </c>
      <c r="BH105" s="27">
        <f t="shared" si="151"/>
        <v>-555.49922319869597</v>
      </c>
      <c r="BI105" s="28">
        <f t="shared" si="134"/>
        <v>0</v>
      </c>
      <c r="BJ105" s="28"/>
      <c r="BK105" s="26">
        <f t="shared" si="108"/>
        <v>-5.0828140115023518E-3</v>
      </c>
      <c r="BL105" s="27">
        <f t="shared" si="152"/>
        <v>-555.49300760483152</v>
      </c>
      <c r="BM105" s="28">
        <f t="shared" si="135"/>
        <v>0</v>
      </c>
      <c r="BN105" s="28"/>
      <c r="BO105" s="26">
        <f t="shared" si="109"/>
        <v>-5.0814084221234975E-3</v>
      </c>
      <c r="BP105" s="27">
        <f t="shared" si="153"/>
        <v>-555.48974026355438</v>
      </c>
      <c r="BQ105" s="28">
        <f t="shared" si="136"/>
        <v>0</v>
      </c>
      <c r="BR105" s="28"/>
      <c r="BS105" s="26">
        <f t="shared" si="110"/>
        <v>-5.0806688894779193E-3</v>
      </c>
      <c r="BT105" s="27">
        <f t="shared" si="154"/>
        <v>-555.48802117375669</v>
      </c>
      <c r="BU105" s="28">
        <f t="shared" si="137"/>
        <v>0</v>
      </c>
      <c r="BV105" s="28"/>
      <c r="BW105" s="26">
        <f t="shared" si="111"/>
        <v>-5.080279607163285E-3</v>
      </c>
      <c r="BX105" s="27">
        <f t="shared" si="155"/>
        <v>-555.48711625703652</v>
      </c>
      <c r="BY105" s="28">
        <f t="shared" si="138"/>
        <v>0</v>
      </c>
      <c r="BZ105" s="28"/>
      <c r="CA105" s="26">
        <f t="shared" si="112"/>
        <v>-5.0800746412614063E-3</v>
      </c>
      <c r="CB105" s="27">
        <f t="shared" si="156"/>
        <v>-555.48663979643823</v>
      </c>
      <c r="CC105" s="28">
        <f t="shared" si="139"/>
        <v>0</v>
      </c>
      <c r="CD105" s="28"/>
      <c r="CE105" s="26">
        <f t="shared" si="113"/>
        <v>-5.0799667077636194E-3</v>
      </c>
      <c r="CF105" s="27">
        <f t="shared" si="157"/>
        <v>-555.48638889544475</v>
      </c>
      <c r="CG105" s="28">
        <f t="shared" si="140"/>
        <v>0</v>
      </c>
      <c r="CH105" s="28"/>
      <c r="CI105" s="29">
        <f t="shared" si="158"/>
        <v>0</v>
      </c>
    </row>
    <row r="106" spans="5:87" x14ac:dyDescent="0.25">
      <c r="E106">
        <f t="shared" si="119"/>
        <v>1.8599999999999998E-2</v>
      </c>
      <c r="F106">
        <f t="shared" si="120"/>
        <v>0.88032128299675283</v>
      </c>
      <c r="G106">
        <f t="shared" si="116"/>
        <v>1.8599999999999998E-2</v>
      </c>
      <c r="H106">
        <f t="shared" si="117"/>
        <v>584.5521874839344</v>
      </c>
      <c r="M106">
        <f t="shared" si="122"/>
        <v>12</v>
      </c>
      <c r="N106" t="b">
        <f t="shared" si="114"/>
        <v>0</v>
      </c>
      <c r="O106" t="b">
        <f t="shared" si="121"/>
        <v>0</v>
      </c>
      <c r="P106" s="50">
        <f t="shared" si="123"/>
        <v>0</v>
      </c>
      <c r="S106" s="26">
        <f t="shared" si="97"/>
        <v>-1.2500000000000001E-2</v>
      </c>
      <c r="T106" s="27">
        <f t="shared" si="141"/>
        <v>-572.02326657412914</v>
      </c>
      <c r="U106" s="28">
        <f t="shared" si="124"/>
        <v>0</v>
      </c>
      <c r="W106" s="26">
        <f t="shared" si="98"/>
        <v>-7.7852708126487482E-3</v>
      </c>
      <c r="X106" s="27">
        <f t="shared" si="142"/>
        <v>-561.68051191227653</v>
      </c>
      <c r="Y106" s="28">
        <f t="shared" si="125"/>
        <v>0</v>
      </c>
      <c r="AA106" s="26">
        <f t="shared" si="99"/>
        <v>-6.3082532709295589E-3</v>
      </c>
      <c r="AB106" s="27">
        <f t="shared" si="143"/>
        <v>-558.32215061124475</v>
      </c>
      <c r="AC106" s="28">
        <f t="shared" si="126"/>
        <v>0</v>
      </c>
      <c r="AE106" s="26">
        <f t="shared" si="100"/>
        <v>-5.6732673946756551E-3</v>
      </c>
      <c r="AF106" s="27">
        <f t="shared" si="144"/>
        <v>-556.86101983695858</v>
      </c>
      <c r="AG106" s="28">
        <f t="shared" si="127"/>
        <v>0</v>
      </c>
      <c r="AI106" s="26">
        <f t="shared" si="101"/>
        <v>-5.3838632514362815E-3</v>
      </c>
      <c r="AJ106" s="27">
        <f t="shared" si="145"/>
        <v>-556.19163005781684</v>
      </c>
      <c r="AK106" s="28">
        <f t="shared" si="128"/>
        <v>0</v>
      </c>
      <c r="AM106" s="26">
        <f t="shared" si="102"/>
        <v>-5.2287654779458641E-3</v>
      </c>
      <c r="AN106" s="27">
        <f t="shared" si="146"/>
        <v>-555.83199885576619</v>
      </c>
      <c r="AO106" s="28">
        <f t="shared" si="129"/>
        <v>0</v>
      </c>
      <c r="AQ106" s="26">
        <f t="shared" si="103"/>
        <v>-5.1556307557528306E-3</v>
      </c>
      <c r="AR106" s="27">
        <f t="shared" si="147"/>
        <v>-555.6622027936188</v>
      </c>
      <c r="AS106" s="28">
        <f t="shared" si="130"/>
        <v>0</v>
      </c>
      <c r="AU106" s="26">
        <f t="shared" si="104"/>
        <v>-5.1190791131226245E-3</v>
      </c>
      <c r="AV106" s="27">
        <f t="shared" si="148"/>
        <v>-555.57728943329823</v>
      </c>
      <c r="AW106" s="28">
        <f t="shared" si="131"/>
        <v>0</v>
      </c>
      <c r="AY106" s="26">
        <f t="shared" si="105"/>
        <v>-5.1003273947618126E-3</v>
      </c>
      <c r="AZ106" s="27">
        <f t="shared" si="149"/>
        <v>-555.53371378903603</v>
      </c>
      <c r="BA106" s="28">
        <f t="shared" si="132"/>
        <v>0</v>
      </c>
      <c r="BB106" s="28"/>
      <c r="BC106" s="26">
        <f t="shared" si="106"/>
        <v>-5.0905837759428309E-3</v>
      </c>
      <c r="BD106" s="27">
        <f t="shared" si="150"/>
        <v>-555.51106777035034</v>
      </c>
      <c r="BE106" s="28">
        <f t="shared" si="133"/>
        <v>0</v>
      </c>
      <c r="BF106" s="28"/>
      <c r="BG106" s="26">
        <f t="shared" si="107"/>
        <v>-5.0854879809995443E-3</v>
      </c>
      <c r="BH106" s="27">
        <f t="shared" si="151"/>
        <v>-555.49922319869597</v>
      </c>
      <c r="BI106" s="28">
        <f t="shared" si="134"/>
        <v>0</v>
      </c>
      <c r="BJ106" s="28"/>
      <c r="BK106" s="26">
        <f t="shared" si="108"/>
        <v>-5.0828140115023518E-3</v>
      </c>
      <c r="BL106" s="27">
        <f t="shared" si="152"/>
        <v>-555.49300760483152</v>
      </c>
      <c r="BM106" s="28">
        <f t="shared" si="135"/>
        <v>0</v>
      </c>
      <c r="BN106" s="28"/>
      <c r="BO106" s="26">
        <f t="shared" si="109"/>
        <v>-5.0814084221234975E-3</v>
      </c>
      <c r="BP106" s="27">
        <f t="shared" si="153"/>
        <v>-555.48974026355438</v>
      </c>
      <c r="BQ106" s="28">
        <f t="shared" si="136"/>
        <v>0</v>
      </c>
      <c r="BR106" s="28"/>
      <c r="BS106" s="26">
        <f t="shared" si="110"/>
        <v>-5.0806688894779193E-3</v>
      </c>
      <c r="BT106" s="27">
        <f t="shared" si="154"/>
        <v>-555.48802117375669</v>
      </c>
      <c r="BU106" s="28">
        <f t="shared" si="137"/>
        <v>0</v>
      </c>
      <c r="BV106" s="28"/>
      <c r="BW106" s="26">
        <f t="shared" si="111"/>
        <v>-5.080279607163285E-3</v>
      </c>
      <c r="BX106" s="27">
        <f t="shared" si="155"/>
        <v>-555.48711625703652</v>
      </c>
      <c r="BY106" s="28">
        <f t="shared" si="138"/>
        <v>0</v>
      </c>
      <c r="BZ106" s="28"/>
      <c r="CA106" s="26">
        <f t="shared" si="112"/>
        <v>-5.0800746412614063E-3</v>
      </c>
      <c r="CB106" s="27">
        <f t="shared" si="156"/>
        <v>-555.48663979643823</v>
      </c>
      <c r="CC106" s="28">
        <f t="shared" si="139"/>
        <v>0</v>
      </c>
      <c r="CD106" s="28"/>
      <c r="CE106" s="26">
        <f t="shared" si="113"/>
        <v>-5.0799667077636194E-3</v>
      </c>
      <c r="CF106" s="27">
        <f t="shared" si="157"/>
        <v>-555.48638889544475</v>
      </c>
      <c r="CG106" s="28">
        <f t="shared" si="140"/>
        <v>0</v>
      </c>
      <c r="CH106" s="28"/>
      <c r="CI106" s="29">
        <f t="shared" si="158"/>
        <v>0</v>
      </c>
    </row>
    <row r="107" spans="5:87" x14ac:dyDescent="0.25">
      <c r="E107">
        <f t="shared" si="119"/>
        <v>1.8799999999999997E-2</v>
      </c>
      <c r="F107">
        <f t="shared" si="120"/>
        <v>0.86128011199211252</v>
      </c>
      <c r="G107">
        <f t="shared" si="116"/>
        <v>1.8799999999999997E-2</v>
      </c>
      <c r="H107">
        <f t="shared" si="117"/>
        <v>584.94668517416881</v>
      </c>
      <c r="M107">
        <f t="shared" si="122"/>
        <v>13</v>
      </c>
      <c r="N107" t="b">
        <f t="shared" si="114"/>
        <v>0</v>
      </c>
      <c r="O107" t="b">
        <f t="shared" si="121"/>
        <v>0</v>
      </c>
      <c r="P107" s="50">
        <f t="shared" si="123"/>
        <v>0</v>
      </c>
      <c r="S107" s="26">
        <f t="shared" si="97"/>
        <v>-1.2500000000000001E-2</v>
      </c>
      <c r="T107" s="27">
        <f t="shared" si="141"/>
        <v>-572.02326657412914</v>
      </c>
      <c r="U107" s="28">
        <f t="shared" si="124"/>
        <v>0</v>
      </c>
      <c r="W107" s="26">
        <f t="shared" si="98"/>
        <v>-7.7852708126487482E-3</v>
      </c>
      <c r="X107" s="27">
        <f t="shared" si="142"/>
        <v>-561.68051191227653</v>
      </c>
      <c r="Y107" s="28">
        <f t="shared" si="125"/>
        <v>0</v>
      </c>
      <c r="AA107" s="26">
        <f t="shared" si="99"/>
        <v>-6.3082532709295589E-3</v>
      </c>
      <c r="AB107" s="27">
        <f t="shared" si="143"/>
        <v>-558.32215061124475</v>
      </c>
      <c r="AC107" s="28">
        <f t="shared" si="126"/>
        <v>0</v>
      </c>
      <c r="AE107" s="26">
        <f t="shared" si="100"/>
        <v>-5.6732673946756551E-3</v>
      </c>
      <c r="AF107" s="27">
        <f t="shared" si="144"/>
        <v>-556.86101983695858</v>
      </c>
      <c r="AG107" s="28">
        <f t="shared" si="127"/>
        <v>0</v>
      </c>
      <c r="AI107" s="26">
        <f t="shared" si="101"/>
        <v>-5.3838632514362815E-3</v>
      </c>
      <c r="AJ107" s="27">
        <f t="shared" si="145"/>
        <v>-556.19163005781684</v>
      </c>
      <c r="AK107" s="28">
        <f t="shared" si="128"/>
        <v>0</v>
      </c>
      <c r="AM107" s="26">
        <f t="shared" si="102"/>
        <v>-5.2287654779458641E-3</v>
      </c>
      <c r="AN107" s="27">
        <f t="shared" si="146"/>
        <v>-555.83199885576619</v>
      </c>
      <c r="AO107" s="28">
        <f t="shared" si="129"/>
        <v>0</v>
      </c>
      <c r="AQ107" s="26">
        <f t="shared" si="103"/>
        <v>-5.1556307557528306E-3</v>
      </c>
      <c r="AR107" s="27">
        <f t="shared" si="147"/>
        <v>-555.6622027936188</v>
      </c>
      <c r="AS107" s="28">
        <f t="shared" si="130"/>
        <v>0</v>
      </c>
      <c r="AU107" s="26">
        <f t="shared" si="104"/>
        <v>-5.1190791131226245E-3</v>
      </c>
      <c r="AV107" s="27">
        <f t="shared" si="148"/>
        <v>-555.57728943329823</v>
      </c>
      <c r="AW107" s="28">
        <f t="shared" si="131"/>
        <v>0</v>
      </c>
      <c r="AY107" s="26">
        <f t="shared" si="105"/>
        <v>-5.1003273947618126E-3</v>
      </c>
      <c r="AZ107" s="27">
        <f t="shared" si="149"/>
        <v>-555.53371378903603</v>
      </c>
      <c r="BA107" s="28">
        <f t="shared" si="132"/>
        <v>0</v>
      </c>
      <c r="BB107" s="28"/>
      <c r="BC107" s="26">
        <f t="shared" si="106"/>
        <v>-5.0905837759428309E-3</v>
      </c>
      <c r="BD107" s="27">
        <f t="shared" si="150"/>
        <v>-555.51106777035034</v>
      </c>
      <c r="BE107" s="28">
        <f t="shared" si="133"/>
        <v>0</v>
      </c>
      <c r="BF107" s="28"/>
      <c r="BG107" s="26">
        <f t="shared" si="107"/>
        <v>-5.0854879809995443E-3</v>
      </c>
      <c r="BH107" s="27">
        <f t="shared" si="151"/>
        <v>-555.49922319869597</v>
      </c>
      <c r="BI107" s="28">
        <f t="shared" si="134"/>
        <v>0</v>
      </c>
      <c r="BJ107" s="28"/>
      <c r="BK107" s="26">
        <f t="shared" si="108"/>
        <v>-5.0828140115023518E-3</v>
      </c>
      <c r="BL107" s="27">
        <f t="shared" si="152"/>
        <v>-555.49300760483152</v>
      </c>
      <c r="BM107" s="28">
        <f t="shared" si="135"/>
        <v>0</v>
      </c>
      <c r="BN107" s="28"/>
      <c r="BO107" s="26">
        <f t="shared" si="109"/>
        <v>-5.0814084221234975E-3</v>
      </c>
      <c r="BP107" s="27">
        <f t="shared" si="153"/>
        <v>-555.48974026355438</v>
      </c>
      <c r="BQ107" s="28">
        <f t="shared" si="136"/>
        <v>0</v>
      </c>
      <c r="BR107" s="28"/>
      <c r="BS107" s="26">
        <f t="shared" si="110"/>
        <v>-5.0806688894779193E-3</v>
      </c>
      <c r="BT107" s="27">
        <f t="shared" si="154"/>
        <v>-555.48802117375669</v>
      </c>
      <c r="BU107" s="28">
        <f t="shared" si="137"/>
        <v>0</v>
      </c>
      <c r="BV107" s="28"/>
      <c r="BW107" s="26">
        <f t="shared" si="111"/>
        <v>-5.080279607163285E-3</v>
      </c>
      <c r="BX107" s="27">
        <f t="shared" si="155"/>
        <v>-555.48711625703652</v>
      </c>
      <c r="BY107" s="28">
        <f t="shared" si="138"/>
        <v>0</v>
      </c>
      <c r="BZ107" s="28"/>
      <c r="CA107" s="26">
        <f t="shared" si="112"/>
        <v>-5.0800746412614063E-3</v>
      </c>
      <c r="CB107" s="27">
        <f t="shared" si="156"/>
        <v>-555.48663979643823</v>
      </c>
      <c r="CC107" s="28">
        <f t="shared" si="139"/>
        <v>0</v>
      </c>
      <c r="CD107" s="28"/>
      <c r="CE107" s="26">
        <f t="shared" si="113"/>
        <v>-5.0799667077636194E-3</v>
      </c>
      <c r="CF107" s="27">
        <f t="shared" si="157"/>
        <v>-555.48638889544475</v>
      </c>
      <c r="CG107" s="28">
        <f t="shared" si="140"/>
        <v>0</v>
      </c>
      <c r="CH107" s="28"/>
      <c r="CI107" s="29">
        <f t="shared" si="158"/>
        <v>0</v>
      </c>
    </row>
    <row r="108" spans="5:87" x14ac:dyDescent="0.25">
      <c r="E108">
        <f t="shared" si="119"/>
        <v>1.8999999999999996E-2</v>
      </c>
      <c r="F108">
        <f t="shared" si="120"/>
        <v>0.84284447087946768</v>
      </c>
      <c r="G108">
        <f t="shared" si="116"/>
        <v>1.8999999999999996E-2</v>
      </c>
      <c r="H108">
        <f t="shared" si="117"/>
        <v>585.3401487944418</v>
      </c>
      <c r="M108">
        <f t="shared" si="122"/>
        <v>14</v>
      </c>
      <c r="N108" t="b">
        <f t="shared" si="114"/>
        <v>0</v>
      </c>
      <c r="O108" t="b">
        <f t="shared" si="121"/>
        <v>0</v>
      </c>
      <c r="P108" s="50">
        <f t="shared" si="123"/>
        <v>0</v>
      </c>
      <c r="S108" s="26">
        <f t="shared" si="97"/>
        <v>-1.2500000000000001E-2</v>
      </c>
      <c r="T108" s="27">
        <f t="shared" si="141"/>
        <v>-572.02326657412914</v>
      </c>
      <c r="U108" s="28">
        <f t="shared" si="124"/>
        <v>0</v>
      </c>
      <c r="W108" s="26">
        <f t="shared" si="98"/>
        <v>-7.7852708126487482E-3</v>
      </c>
      <c r="X108" s="27">
        <f t="shared" si="142"/>
        <v>-561.68051191227653</v>
      </c>
      <c r="Y108" s="28">
        <f t="shared" si="125"/>
        <v>0</v>
      </c>
      <c r="AA108" s="26">
        <f t="shared" si="99"/>
        <v>-6.3082532709295589E-3</v>
      </c>
      <c r="AB108" s="27">
        <f t="shared" si="143"/>
        <v>-558.32215061124475</v>
      </c>
      <c r="AC108" s="28">
        <f t="shared" si="126"/>
        <v>0</v>
      </c>
      <c r="AE108" s="26">
        <f t="shared" si="100"/>
        <v>-5.6732673946756551E-3</v>
      </c>
      <c r="AF108" s="27">
        <f t="shared" si="144"/>
        <v>-556.86101983695858</v>
      </c>
      <c r="AG108" s="28">
        <f t="shared" si="127"/>
        <v>0</v>
      </c>
      <c r="AI108" s="26">
        <f t="shared" si="101"/>
        <v>-5.3838632514362815E-3</v>
      </c>
      <c r="AJ108" s="27">
        <f t="shared" si="145"/>
        <v>-556.19163005781684</v>
      </c>
      <c r="AK108" s="28">
        <f t="shared" si="128"/>
        <v>0</v>
      </c>
      <c r="AM108" s="26">
        <f t="shared" si="102"/>
        <v>-5.2287654779458641E-3</v>
      </c>
      <c r="AN108" s="27">
        <f t="shared" si="146"/>
        <v>-555.83199885576619</v>
      </c>
      <c r="AO108" s="28">
        <f t="shared" si="129"/>
        <v>0</v>
      </c>
      <c r="AQ108" s="26">
        <f t="shared" si="103"/>
        <v>-5.1556307557528306E-3</v>
      </c>
      <c r="AR108" s="27">
        <f t="shared" si="147"/>
        <v>-555.6622027936188</v>
      </c>
      <c r="AS108" s="28">
        <f t="shared" si="130"/>
        <v>0</v>
      </c>
      <c r="AU108" s="26">
        <f t="shared" si="104"/>
        <v>-5.1190791131226245E-3</v>
      </c>
      <c r="AV108" s="27">
        <f t="shared" si="148"/>
        <v>-555.57728943329823</v>
      </c>
      <c r="AW108" s="28">
        <f t="shared" si="131"/>
        <v>0</v>
      </c>
      <c r="AY108" s="26">
        <f t="shared" si="105"/>
        <v>-5.1003273947618126E-3</v>
      </c>
      <c r="AZ108" s="27">
        <f t="shared" si="149"/>
        <v>-555.53371378903603</v>
      </c>
      <c r="BA108" s="28">
        <f t="shared" si="132"/>
        <v>0</v>
      </c>
      <c r="BB108" s="28"/>
      <c r="BC108" s="26">
        <f t="shared" si="106"/>
        <v>-5.0905837759428309E-3</v>
      </c>
      <c r="BD108" s="27">
        <f t="shared" si="150"/>
        <v>-555.51106777035034</v>
      </c>
      <c r="BE108" s="28">
        <f t="shared" si="133"/>
        <v>0</v>
      </c>
      <c r="BF108" s="28"/>
      <c r="BG108" s="26">
        <f t="shared" si="107"/>
        <v>-5.0854879809995443E-3</v>
      </c>
      <c r="BH108" s="27">
        <f t="shared" si="151"/>
        <v>-555.49922319869597</v>
      </c>
      <c r="BI108" s="28">
        <f t="shared" si="134"/>
        <v>0</v>
      </c>
      <c r="BJ108" s="28"/>
      <c r="BK108" s="26">
        <f t="shared" si="108"/>
        <v>-5.0828140115023518E-3</v>
      </c>
      <c r="BL108" s="27">
        <f t="shared" si="152"/>
        <v>-555.49300760483152</v>
      </c>
      <c r="BM108" s="28">
        <f t="shared" si="135"/>
        <v>0</v>
      </c>
      <c r="BN108" s="28"/>
      <c r="BO108" s="26">
        <f t="shared" si="109"/>
        <v>-5.0814084221234975E-3</v>
      </c>
      <c r="BP108" s="27">
        <f t="shared" si="153"/>
        <v>-555.48974026355438</v>
      </c>
      <c r="BQ108" s="28">
        <f t="shared" si="136"/>
        <v>0</v>
      </c>
      <c r="BR108" s="28"/>
      <c r="BS108" s="26">
        <f t="shared" si="110"/>
        <v>-5.0806688894779193E-3</v>
      </c>
      <c r="BT108" s="27">
        <f t="shared" si="154"/>
        <v>-555.48802117375669</v>
      </c>
      <c r="BU108" s="28">
        <f t="shared" si="137"/>
        <v>0</v>
      </c>
      <c r="BV108" s="28"/>
      <c r="BW108" s="26">
        <f t="shared" si="111"/>
        <v>-5.080279607163285E-3</v>
      </c>
      <c r="BX108" s="27">
        <f t="shared" si="155"/>
        <v>-555.48711625703652</v>
      </c>
      <c r="BY108" s="28">
        <f t="shared" si="138"/>
        <v>0</v>
      </c>
      <c r="BZ108" s="28"/>
      <c r="CA108" s="26">
        <f t="shared" si="112"/>
        <v>-5.0800746412614063E-3</v>
      </c>
      <c r="CB108" s="27">
        <f t="shared" si="156"/>
        <v>-555.48663979643823</v>
      </c>
      <c r="CC108" s="28">
        <f t="shared" si="139"/>
        <v>0</v>
      </c>
      <c r="CD108" s="28"/>
      <c r="CE108" s="26">
        <f t="shared" si="113"/>
        <v>-5.0799667077636194E-3</v>
      </c>
      <c r="CF108" s="27">
        <f t="shared" si="157"/>
        <v>-555.48638889544475</v>
      </c>
      <c r="CG108" s="28">
        <f t="shared" si="140"/>
        <v>0</v>
      </c>
      <c r="CH108" s="28"/>
      <c r="CI108" s="29">
        <f t="shared" si="158"/>
        <v>0</v>
      </c>
    </row>
    <row r="109" spans="5:87" x14ac:dyDescent="0.25">
      <c r="E109">
        <f t="shared" si="119"/>
        <v>1.9199999999999995E-2</v>
      </c>
      <c r="F109">
        <f t="shared" si="120"/>
        <v>0.82498909834023115</v>
      </c>
      <c r="G109">
        <f t="shared" si="116"/>
        <v>1.9199999999999995E-2</v>
      </c>
      <c r="H109">
        <f t="shared" si="117"/>
        <v>585.73257834475362</v>
      </c>
      <c r="M109">
        <f t="shared" si="122"/>
        <v>15</v>
      </c>
      <c r="N109" t="b">
        <f t="shared" si="114"/>
        <v>0</v>
      </c>
      <c r="O109" t="b">
        <f t="shared" si="121"/>
        <v>0</v>
      </c>
      <c r="P109" s="50">
        <f t="shared" si="123"/>
        <v>0</v>
      </c>
      <c r="S109" s="26">
        <f t="shared" si="97"/>
        <v>-1.2500000000000001E-2</v>
      </c>
      <c r="T109" s="27">
        <f t="shared" si="141"/>
        <v>-572.02326657412914</v>
      </c>
      <c r="U109" s="28">
        <f t="shared" si="124"/>
        <v>0</v>
      </c>
      <c r="W109" s="26">
        <f t="shared" si="98"/>
        <v>-7.7852708126487482E-3</v>
      </c>
      <c r="X109" s="27">
        <f t="shared" si="142"/>
        <v>-561.68051191227653</v>
      </c>
      <c r="Y109" s="28">
        <f t="shared" si="125"/>
        <v>0</v>
      </c>
      <c r="AA109" s="26">
        <f t="shared" si="99"/>
        <v>-6.3082532709295589E-3</v>
      </c>
      <c r="AB109" s="27">
        <f t="shared" si="143"/>
        <v>-558.32215061124475</v>
      </c>
      <c r="AC109" s="28">
        <f t="shared" si="126"/>
        <v>0</v>
      </c>
      <c r="AE109" s="26">
        <f t="shared" si="100"/>
        <v>-5.6732673946756551E-3</v>
      </c>
      <c r="AF109" s="27">
        <f t="shared" si="144"/>
        <v>-556.86101983695858</v>
      </c>
      <c r="AG109" s="28">
        <f t="shared" si="127"/>
        <v>0</v>
      </c>
      <c r="AI109" s="26">
        <f t="shared" si="101"/>
        <v>-5.3838632514362815E-3</v>
      </c>
      <c r="AJ109" s="27">
        <f t="shared" si="145"/>
        <v>-556.19163005781684</v>
      </c>
      <c r="AK109" s="28">
        <f t="shared" si="128"/>
        <v>0</v>
      </c>
      <c r="AM109" s="26">
        <f t="shared" si="102"/>
        <v>-5.2287654779458641E-3</v>
      </c>
      <c r="AN109" s="27">
        <f t="shared" si="146"/>
        <v>-555.83199885576619</v>
      </c>
      <c r="AO109" s="28">
        <f t="shared" si="129"/>
        <v>0</v>
      </c>
      <c r="AQ109" s="26">
        <f t="shared" si="103"/>
        <v>-5.1556307557528306E-3</v>
      </c>
      <c r="AR109" s="27">
        <f t="shared" si="147"/>
        <v>-555.6622027936188</v>
      </c>
      <c r="AS109" s="28">
        <f t="shared" si="130"/>
        <v>0</v>
      </c>
      <c r="AU109" s="26">
        <f t="shared" si="104"/>
        <v>-5.1190791131226245E-3</v>
      </c>
      <c r="AV109" s="27">
        <f t="shared" si="148"/>
        <v>-555.57728943329823</v>
      </c>
      <c r="AW109" s="28">
        <f t="shared" si="131"/>
        <v>0</v>
      </c>
      <c r="AY109" s="26">
        <f t="shared" si="105"/>
        <v>-5.1003273947618126E-3</v>
      </c>
      <c r="AZ109" s="27">
        <f t="shared" si="149"/>
        <v>-555.53371378903603</v>
      </c>
      <c r="BA109" s="28">
        <f t="shared" si="132"/>
        <v>0</v>
      </c>
      <c r="BB109" s="28"/>
      <c r="BC109" s="26">
        <f t="shared" si="106"/>
        <v>-5.0905837759428309E-3</v>
      </c>
      <c r="BD109" s="27">
        <f t="shared" si="150"/>
        <v>-555.51106777035034</v>
      </c>
      <c r="BE109" s="28">
        <f t="shared" si="133"/>
        <v>0</v>
      </c>
      <c r="BF109" s="28"/>
      <c r="BG109" s="26">
        <f t="shared" si="107"/>
        <v>-5.0854879809995443E-3</v>
      </c>
      <c r="BH109" s="27">
        <f t="shared" si="151"/>
        <v>-555.49922319869597</v>
      </c>
      <c r="BI109" s="28">
        <f t="shared" si="134"/>
        <v>0</v>
      </c>
      <c r="BJ109" s="28"/>
      <c r="BK109" s="26">
        <f t="shared" si="108"/>
        <v>-5.0828140115023518E-3</v>
      </c>
      <c r="BL109" s="27">
        <f t="shared" si="152"/>
        <v>-555.49300760483152</v>
      </c>
      <c r="BM109" s="28">
        <f t="shared" si="135"/>
        <v>0</v>
      </c>
      <c r="BN109" s="28"/>
      <c r="BO109" s="26">
        <f t="shared" si="109"/>
        <v>-5.0814084221234975E-3</v>
      </c>
      <c r="BP109" s="27">
        <f t="shared" si="153"/>
        <v>-555.48974026355438</v>
      </c>
      <c r="BQ109" s="28">
        <f t="shared" si="136"/>
        <v>0</v>
      </c>
      <c r="BR109" s="28"/>
      <c r="BS109" s="26">
        <f t="shared" si="110"/>
        <v>-5.0806688894779193E-3</v>
      </c>
      <c r="BT109" s="27">
        <f t="shared" si="154"/>
        <v>-555.48802117375669</v>
      </c>
      <c r="BU109" s="28">
        <f t="shared" si="137"/>
        <v>0</v>
      </c>
      <c r="BV109" s="28"/>
      <c r="BW109" s="26">
        <f t="shared" si="111"/>
        <v>-5.080279607163285E-3</v>
      </c>
      <c r="BX109" s="27">
        <f t="shared" si="155"/>
        <v>-555.48711625703652</v>
      </c>
      <c r="BY109" s="28">
        <f t="shared" si="138"/>
        <v>0</v>
      </c>
      <c r="BZ109" s="28"/>
      <c r="CA109" s="26">
        <f t="shared" si="112"/>
        <v>-5.0800746412614063E-3</v>
      </c>
      <c r="CB109" s="27">
        <f t="shared" si="156"/>
        <v>-555.48663979643823</v>
      </c>
      <c r="CC109" s="28">
        <f t="shared" si="139"/>
        <v>0</v>
      </c>
      <c r="CD109" s="28"/>
      <c r="CE109" s="26">
        <f t="shared" si="113"/>
        <v>-5.0799667077636194E-3</v>
      </c>
      <c r="CF109" s="27">
        <f t="shared" si="157"/>
        <v>-555.48638889544475</v>
      </c>
      <c r="CG109" s="28">
        <f t="shared" si="140"/>
        <v>0</v>
      </c>
      <c r="CH109" s="28"/>
      <c r="CI109" s="29">
        <f t="shared" si="158"/>
        <v>0</v>
      </c>
    </row>
    <row r="110" spans="5:87" x14ac:dyDescent="0.25">
      <c r="E110">
        <f t="shared" si="119"/>
        <v>1.9399999999999994E-2</v>
      </c>
      <c r="F110">
        <f t="shared" si="120"/>
        <v>0.80769003093086678</v>
      </c>
      <c r="G110">
        <f t="shared" si="116"/>
        <v>1.9399999999999994E-2</v>
      </c>
      <c r="H110">
        <f t="shared" si="117"/>
        <v>586.12397382510414</v>
      </c>
      <c r="M110">
        <f t="shared" si="122"/>
        <v>16</v>
      </c>
      <c r="N110" t="b">
        <f t="shared" si="114"/>
        <v>0</v>
      </c>
      <c r="O110" t="b">
        <f t="shared" si="121"/>
        <v>0</v>
      </c>
      <c r="P110" s="50">
        <f t="shared" si="123"/>
        <v>0</v>
      </c>
      <c r="S110" s="26">
        <f t="shared" si="97"/>
        <v>-1.2500000000000001E-2</v>
      </c>
      <c r="T110" s="27">
        <f t="shared" si="141"/>
        <v>-572.02326657412914</v>
      </c>
      <c r="U110" s="28">
        <f t="shared" si="124"/>
        <v>0</v>
      </c>
      <c r="W110" s="26">
        <f t="shared" si="98"/>
        <v>-7.7852708126487482E-3</v>
      </c>
      <c r="X110" s="27">
        <f t="shared" si="142"/>
        <v>-561.68051191227653</v>
      </c>
      <c r="Y110" s="28">
        <f t="shared" si="125"/>
        <v>0</v>
      </c>
      <c r="AA110" s="26">
        <f t="shared" si="99"/>
        <v>-6.3082532709295589E-3</v>
      </c>
      <c r="AB110" s="27">
        <f t="shared" si="143"/>
        <v>-558.32215061124475</v>
      </c>
      <c r="AC110" s="28">
        <f t="shared" si="126"/>
        <v>0</v>
      </c>
      <c r="AE110" s="26">
        <f t="shared" si="100"/>
        <v>-5.6732673946756551E-3</v>
      </c>
      <c r="AF110" s="27">
        <f t="shared" si="144"/>
        <v>-556.86101983695858</v>
      </c>
      <c r="AG110" s="28">
        <f t="shared" si="127"/>
        <v>0</v>
      </c>
      <c r="AI110" s="26">
        <f t="shared" si="101"/>
        <v>-5.3838632514362815E-3</v>
      </c>
      <c r="AJ110" s="27">
        <f t="shared" si="145"/>
        <v>-556.19163005781684</v>
      </c>
      <c r="AK110" s="28">
        <f t="shared" si="128"/>
        <v>0</v>
      </c>
      <c r="AM110" s="26">
        <f t="shared" si="102"/>
        <v>-5.2287654779458641E-3</v>
      </c>
      <c r="AN110" s="27">
        <f t="shared" si="146"/>
        <v>-555.83199885576619</v>
      </c>
      <c r="AO110" s="28">
        <f t="shared" si="129"/>
        <v>0</v>
      </c>
      <c r="AQ110" s="26">
        <f t="shared" si="103"/>
        <v>-5.1556307557528306E-3</v>
      </c>
      <c r="AR110" s="27">
        <f t="shared" si="147"/>
        <v>-555.6622027936188</v>
      </c>
      <c r="AS110" s="28">
        <f t="shared" si="130"/>
        <v>0</v>
      </c>
      <c r="AU110" s="26">
        <f t="shared" si="104"/>
        <v>-5.1190791131226245E-3</v>
      </c>
      <c r="AV110" s="27">
        <f t="shared" si="148"/>
        <v>-555.57728943329823</v>
      </c>
      <c r="AW110" s="28">
        <f t="shared" si="131"/>
        <v>0</v>
      </c>
      <c r="AY110" s="26">
        <f t="shared" si="105"/>
        <v>-5.1003273947618126E-3</v>
      </c>
      <c r="AZ110" s="27">
        <f t="shared" si="149"/>
        <v>-555.53371378903603</v>
      </c>
      <c r="BA110" s="28">
        <f t="shared" si="132"/>
        <v>0</v>
      </c>
      <c r="BB110" s="28"/>
      <c r="BC110" s="26">
        <f t="shared" si="106"/>
        <v>-5.0905837759428309E-3</v>
      </c>
      <c r="BD110" s="27">
        <f t="shared" si="150"/>
        <v>-555.51106777035034</v>
      </c>
      <c r="BE110" s="28">
        <f t="shared" si="133"/>
        <v>0</v>
      </c>
      <c r="BF110" s="28"/>
      <c r="BG110" s="26">
        <f t="shared" si="107"/>
        <v>-5.0854879809995443E-3</v>
      </c>
      <c r="BH110" s="27">
        <f t="shared" si="151"/>
        <v>-555.49922319869597</v>
      </c>
      <c r="BI110" s="28">
        <f t="shared" si="134"/>
        <v>0</v>
      </c>
      <c r="BJ110" s="28"/>
      <c r="BK110" s="26">
        <f t="shared" si="108"/>
        <v>-5.0828140115023518E-3</v>
      </c>
      <c r="BL110" s="27">
        <f t="shared" si="152"/>
        <v>-555.49300760483152</v>
      </c>
      <c r="BM110" s="28">
        <f t="shared" si="135"/>
        <v>0</v>
      </c>
      <c r="BN110" s="28"/>
      <c r="BO110" s="26">
        <f t="shared" si="109"/>
        <v>-5.0814084221234975E-3</v>
      </c>
      <c r="BP110" s="27">
        <f t="shared" si="153"/>
        <v>-555.48974026355438</v>
      </c>
      <c r="BQ110" s="28">
        <f t="shared" si="136"/>
        <v>0</v>
      </c>
      <c r="BR110" s="28"/>
      <c r="BS110" s="26">
        <f t="shared" si="110"/>
        <v>-5.0806688894779193E-3</v>
      </c>
      <c r="BT110" s="27">
        <f t="shared" si="154"/>
        <v>-555.48802117375669</v>
      </c>
      <c r="BU110" s="28">
        <f t="shared" si="137"/>
        <v>0</v>
      </c>
      <c r="BV110" s="28"/>
      <c r="BW110" s="26">
        <f t="shared" si="111"/>
        <v>-5.080279607163285E-3</v>
      </c>
      <c r="BX110" s="27">
        <f t="shared" si="155"/>
        <v>-555.48711625703652</v>
      </c>
      <c r="BY110" s="28">
        <f t="shared" si="138"/>
        <v>0</v>
      </c>
      <c r="BZ110" s="28"/>
      <c r="CA110" s="26">
        <f t="shared" si="112"/>
        <v>-5.0800746412614063E-3</v>
      </c>
      <c r="CB110" s="27">
        <f t="shared" si="156"/>
        <v>-555.48663979643823</v>
      </c>
      <c r="CC110" s="28">
        <f t="shared" si="139"/>
        <v>0</v>
      </c>
      <c r="CD110" s="28"/>
      <c r="CE110" s="26">
        <f t="shared" si="113"/>
        <v>-5.0799667077636194E-3</v>
      </c>
      <c r="CF110" s="27">
        <f t="shared" si="157"/>
        <v>-555.48638889544475</v>
      </c>
      <c r="CG110" s="28">
        <f t="shared" si="140"/>
        <v>0</v>
      </c>
      <c r="CH110" s="28"/>
      <c r="CI110" s="29">
        <f t="shared" si="158"/>
        <v>0</v>
      </c>
    </row>
    <row r="111" spans="5:87" x14ac:dyDescent="0.25">
      <c r="E111">
        <f t="shared" si="119"/>
        <v>1.9599999999999992E-2</v>
      </c>
      <c r="F111">
        <f t="shared" si="120"/>
        <v>0.79092452419764503</v>
      </c>
      <c r="G111">
        <f t="shared" si="116"/>
        <v>1.9599999999999992E-2</v>
      </c>
      <c r="H111">
        <f t="shared" si="117"/>
        <v>586.51433523549326</v>
      </c>
      <c r="M111">
        <f t="shared" si="122"/>
        <v>17</v>
      </c>
      <c r="N111" t="b">
        <f t="shared" si="114"/>
        <v>0</v>
      </c>
      <c r="O111" t="b">
        <f t="shared" si="121"/>
        <v>0</v>
      </c>
      <c r="P111" s="50">
        <f t="shared" si="123"/>
        <v>0</v>
      </c>
      <c r="S111" s="26">
        <f t="shared" si="97"/>
        <v>-1.2500000000000001E-2</v>
      </c>
      <c r="T111" s="27">
        <f t="shared" si="141"/>
        <v>-572.02326657412914</v>
      </c>
      <c r="U111" s="28">
        <f t="shared" si="124"/>
        <v>0</v>
      </c>
      <c r="W111" s="26">
        <f t="shared" si="98"/>
        <v>-7.7852708126487482E-3</v>
      </c>
      <c r="X111" s="27">
        <f t="shared" si="142"/>
        <v>-561.68051191227653</v>
      </c>
      <c r="Y111" s="28">
        <f t="shared" si="125"/>
        <v>0</v>
      </c>
      <c r="AA111" s="26">
        <f t="shared" si="99"/>
        <v>-6.3082532709295589E-3</v>
      </c>
      <c r="AB111" s="27">
        <f t="shared" si="143"/>
        <v>-558.32215061124475</v>
      </c>
      <c r="AC111" s="28">
        <f t="shared" si="126"/>
        <v>0</v>
      </c>
      <c r="AE111" s="26">
        <f t="shared" si="100"/>
        <v>-5.6732673946756551E-3</v>
      </c>
      <c r="AF111" s="27">
        <f t="shared" si="144"/>
        <v>-556.86101983695858</v>
      </c>
      <c r="AG111" s="28">
        <f t="shared" si="127"/>
        <v>0</v>
      </c>
      <c r="AI111" s="26">
        <f t="shared" si="101"/>
        <v>-5.3838632514362815E-3</v>
      </c>
      <c r="AJ111" s="27">
        <f t="shared" si="145"/>
        <v>-556.19163005781684</v>
      </c>
      <c r="AK111" s="28">
        <f t="shared" si="128"/>
        <v>0</v>
      </c>
      <c r="AM111" s="26">
        <f t="shared" si="102"/>
        <v>-5.2287654779458641E-3</v>
      </c>
      <c r="AN111" s="27">
        <f t="shared" si="146"/>
        <v>-555.83199885576619</v>
      </c>
      <c r="AO111" s="28">
        <f t="shared" si="129"/>
        <v>0</v>
      </c>
      <c r="AQ111" s="26">
        <f t="shared" si="103"/>
        <v>-5.1556307557528306E-3</v>
      </c>
      <c r="AR111" s="27">
        <f t="shared" si="147"/>
        <v>-555.6622027936188</v>
      </c>
      <c r="AS111" s="28">
        <f t="shared" si="130"/>
        <v>0</v>
      </c>
      <c r="AU111" s="26">
        <f t="shared" si="104"/>
        <v>-5.1190791131226245E-3</v>
      </c>
      <c r="AV111" s="27">
        <f t="shared" si="148"/>
        <v>-555.57728943329823</v>
      </c>
      <c r="AW111" s="28">
        <f t="shared" si="131"/>
        <v>0</v>
      </c>
      <c r="AY111" s="26">
        <f t="shared" si="105"/>
        <v>-5.1003273947618126E-3</v>
      </c>
      <c r="AZ111" s="27">
        <f t="shared" si="149"/>
        <v>-555.53371378903603</v>
      </c>
      <c r="BA111" s="28">
        <f t="shared" si="132"/>
        <v>0</v>
      </c>
      <c r="BB111" s="28"/>
      <c r="BC111" s="26">
        <f t="shared" si="106"/>
        <v>-5.0905837759428309E-3</v>
      </c>
      <c r="BD111" s="27">
        <f t="shared" si="150"/>
        <v>-555.51106777035034</v>
      </c>
      <c r="BE111" s="28">
        <f t="shared" si="133"/>
        <v>0</v>
      </c>
      <c r="BF111" s="28"/>
      <c r="BG111" s="26">
        <f t="shared" si="107"/>
        <v>-5.0854879809995443E-3</v>
      </c>
      <c r="BH111" s="27">
        <f t="shared" si="151"/>
        <v>-555.49922319869597</v>
      </c>
      <c r="BI111" s="28">
        <f t="shared" si="134"/>
        <v>0</v>
      </c>
      <c r="BJ111" s="28"/>
      <c r="BK111" s="26">
        <f t="shared" si="108"/>
        <v>-5.0828140115023518E-3</v>
      </c>
      <c r="BL111" s="27">
        <f t="shared" si="152"/>
        <v>-555.49300760483152</v>
      </c>
      <c r="BM111" s="28">
        <f t="shared" si="135"/>
        <v>0</v>
      </c>
      <c r="BN111" s="28"/>
      <c r="BO111" s="26">
        <f t="shared" si="109"/>
        <v>-5.0814084221234975E-3</v>
      </c>
      <c r="BP111" s="27">
        <f t="shared" si="153"/>
        <v>-555.48974026355438</v>
      </c>
      <c r="BQ111" s="28">
        <f t="shared" si="136"/>
        <v>0</v>
      </c>
      <c r="BR111" s="28"/>
      <c r="BS111" s="26">
        <f t="shared" si="110"/>
        <v>-5.0806688894779193E-3</v>
      </c>
      <c r="BT111" s="27">
        <f t="shared" si="154"/>
        <v>-555.48802117375669</v>
      </c>
      <c r="BU111" s="28">
        <f t="shared" si="137"/>
        <v>0</v>
      </c>
      <c r="BV111" s="28"/>
      <c r="BW111" s="26">
        <f t="shared" si="111"/>
        <v>-5.080279607163285E-3</v>
      </c>
      <c r="BX111" s="27">
        <f t="shared" si="155"/>
        <v>-555.48711625703652</v>
      </c>
      <c r="BY111" s="28">
        <f t="shared" si="138"/>
        <v>0</v>
      </c>
      <c r="BZ111" s="28"/>
      <c r="CA111" s="26">
        <f t="shared" si="112"/>
        <v>-5.0800746412614063E-3</v>
      </c>
      <c r="CB111" s="27">
        <f t="shared" si="156"/>
        <v>-555.48663979643823</v>
      </c>
      <c r="CC111" s="28">
        <f t="shared" si="139"/>
        <v>0</v>
      </c>
      <c r="CD111" s="28"/>
      <c r="CE111" s="26">
        <f t="shared" si="113"/>
        <v>-5.0799667077636194E-3</v>
      </c>
      <c r="CF111" s="27">
        <f t="shared" si="157"/>
        <v>-555.48638889544475</v>
      </c>
      <c r="CG111" s="28">
        <f t="shared" si="140"/>
        <v>0</v>
      </c>
      <c r="CH111" s="28"/>
      <c r="CI111" s="29">
        <f t="shared" si="158"/>
        <v>0</v>
      </c>
    </row>
    <row r="112" spans="5:87" x14ac:dyDescent="0.25">
      <c r="E112">
        <f t="shared" si="119"/>
        <v>1.9799999999999991E-2</v>
      </c>
      <c r="F112">
        <f t="shared" si="120"/>
        <v>0.77467097930729489</v>
      </c>
      <c r="G112">
        <f t="shared" si="116"/>
        <v>1.9799999999999991E-2</v>
      </c>
      <c r="H112">
        <f t="shared" si="117"/>
        <v>586.90366257592109</v>
      </c>
      <c r="M112">
        <f t="shared" si="122"/>
        <v>18</v>
      </c>
      <c r="N112" t="b">
        <f t="shared" si="114"/>
        <v>0</v>
      </c>
      <c r="O112" t="b">
        <f t="shared" si="121"/>
        <v>0</v>
      </c>
      <c r="P112" s="50">
        <f t="shared" si="123"/>
        <v>0</v>
      </c>
      <c r="S112" s="26">
        <f t="shared" si="97"/>
        <v>-1.2500000000000001E-2</v>
      </c>
      <c r="T112" s="27">
        <f t="shared" si="141"/>
        <v>-572.02326657412914</v>
      </c>
      <c r="U112" s="28">
        <f t="shared" si="124"/>
        <v>0</v>
      </c>
      <c r="W112" s="26">
        <f t="shared" si="98"/>
        <v>-7.7852708126487482E-3</v>
      </c>
      <c r="X112" s="27">
        <f t="shared" si="142"/>
        <v>-561.68051191227653</v>
      </c>
      <c r="Y112" s="28">
        <f t="shared" si="125"/>
        <v>0</v>
      </c>
      <c r="AA112" s="26">
        <f t="shared" si="99"/>
        <v>-6.3082532709295589E-3</v>
      </c>
      <c r="AB112" s="27">
        <f t="shared" si="143"/>
        <v>-558.32215061124475</v>
      </c>
      <c r="AC112" s="28">
        <f t="shared" si="126"/>
        <v>0</v>
      </c>
      <c r="AE112" s="26">
        <f t="shared" si="100"/>
        <v>-5.6732673946756551E-3</v>
      </c>
      <c r="AF112" s="27">
        <f t="shared" si="144"/>
        <v>-556.86101983695858</v>
      </c>
      <c r="AG112" s="28">
        <f t="shared" si="127"/>
        <v>0</v>
      </c>
      <c r="AI112" s="26">
        <f t="shared" si="101"/>
        <v>-5.3838632514362815E-3</v>
      </c>
      <c r="AJ112" s="27">
        <f t="shared" si="145"/>
        <v>-556.19163005781684</v>
      </c>
      <c r="AK112" s="28">
        <f t="shared" si="128"/>
        <v>0</v>
      </c>
      <c r="AM112" s="26">
        <f t="shared" si="102"/>
        <v>-5.2287654779458641E-3</v>
      </c>
      <c r="AN112" s="27">
        <f t="shared" si="146"/>
        <v>-555.83199885576619</v>
      </c>
      <c r="AO112" s="28">
        <f t="shared" si="129"/>
        <v>0</v>
      </c>
      <c r="AQ112" s="26">
        <f t="shared" si="103"/>
        <v>-5.1556307557528306E-3</v>
      </c>
      <c r="AR112" s="27">
        <f t="shared" si="147"/>
        <v>-555.6622027936188</v>
      </c>
      <c r="AS112" s="28">
        <f t="shared" si="130"/>
        <v>0</v>
      </c>
      <c r="AU112" s="26">
        <f t="shared" si="104"/>
        <v>-5.1190791131226245E-3</v>
      </c>
      <c r="AV112" s="27">
        <f t="shared" si="148"/>
        <v>-555.57728943329823</v>
      </c>
      <c r="AW112" s="28">
        <f t="shared" si="131"/>
        <v>0</v>
      </c>
      <c r="AY112" s="26">
        <f t="shared" si="105"/>
        <v>-5.1003273947618126E-3</v>
      </c>
      <c r="AZ112" s="27">
        <f t="shared" si="149"/>
        <v>-555.53371378903603</v>
      </c>
      <c r="BA112" s="28">
        <f t="shared" si="132"/>
        <v>0</v>
      </c>
      <c r="BB112" s="28"/>
      <c r="BC112" s="26">
        <f t="shared" si="106"/>
        <v>-5.0905837759428309E-3</v>
      </c>
      <c r="BD112" s="27">
        <f t="shared" si="150"/>
        <v>-555.51106777035034</v>
      </c>
      <c r="BE112" s="28">
        <f t="shared" si="133"/>
        <v>0</v>
      </c>
      <c r="BF112" s="28"/>
      <c r="BG112" s="26">
        <f t="shared" si="107"/>
        <v>-5.0854879809995443E-3</v>
      </c>
      <c r="BH112" s="27">
        <f t="shared" si="151"/>
        <v>-555.49922319869597</v>
      </c>
      <c r="BI112" s="28">
        <f t="shared" si="134"/>
        <v>0</v>
      </c>
      <c r="BJ112" s="28"/>
      <c r="BK112" s="26">
        <f t="shared" si="108"/>
        <v>-5.0828140115023518E-3</v>
      </c>
      <c r="BL112" s="27">
        <f t="shared" si="152"/>
        <v>-555.49300760483152</v>
      </c>
      <c r="BM112" s="28">
        <f t="shared" si="135"/>
        <v>0</v>
      </c>
      <c r="BN112" s="28"/>
      <c r="BO112" s="26">
        <f t="shared" si="109"/>
        <v>-5.0814084221234975E-3</v>
      </c>
      <c r="BP112" s="27">
        <f t="shared" si="153"/>
        <v>-555.48974026355438</v>
      </c>
      <c r="BQ112" s="28">
        <f t="shared" si="136"/>
        <v>0</v>
      </c>
      <c r="BR112" s="28"/>
      <c r="BS112" s="26">
        <f t="shared" si="110"/>
        <v>-5.0806688894779193E-3</v>
      </c>
      <c r="BT112" s="27">
        <f t="shared" si="154"/>
        <v>-555.48802117375669</v>
      </c>
      <c r="BU112" s="28">
        <f t="shared" si="137"/>
        <v>0</v>
      </c>
      <c r="BV112" s="28"/>
      <c r="BW112" s="26">
        <f t="shared" si="111"/>
        <v>-5.080279607163285E-3</v>
      </c>
      <c r="BX112" s="27">
        <f t="shared" si="155"/>
        <v>-555.48711625703652</v>
      </c>
      <c r="BY112" s="28">
        <f t="shared" si="138"/>
        <v>0</v>
      </c>
      <c r="BZ112" s="28"/>
      <c r="CA112" s="26">
        <f t="shared" si="112"/>
        <v>-5.0800746412614063E-3</v>
      </c>
      <c r="CB112" s="27">
        <f t="shared" si="156"/>
        <v>-555.48663979643823</v>
      </c>
      <c r="CC112" s="28">
        <f t="shared" si="139"/>
        <v>0</v>
      </c>
      <c r="CD112" s="28"/>
      <c r="CE112" s="26">
        <f t="shared" si="113"/>
        <v>-5.0799667077636194E-3</v>
      </c>
      <c r="CF112" s="27">
        <f t="shared" si="157"/>
        <v>-555.48638889544475</v>
      </c>
      <c r="CG112" s="28">
        <f t="shared" si="140"/>
        <v>0</v>
      </c>
      <c r="CH112" s="28"/>
      <c r="CI112" s="29">
        <f t="shared" si="158"/>
        <v>0</v>
      </c>
    </row>
    <row r="113" spans="5:87" x14ac:dyDescent="0.25">
      <c r="E113">
        <f t="shared" si="119"/>
        <v>1.999999999999999E-2</v>
      </c>
      <c r="F113">
        <f t="shared" si="120"/>
        <v>0.75890887475888591</v>
      </c>
      <c r="G113">
        <f t="shared" si="116"/>
        <v>1.999999999999999E-2</v>
      </c>
      <c r="H113">
        <f t="shared" si="117"/>
        <v>587.29195584638774</v>
      </c>
      <c r="M113">
        <f t="shared" si="122"/>
        <v>19</v>
      </c>
      <c r="N113" t="b">
        <f t="shared" si="114"/>
        <v>0</v>
      </c>
      <c r="O113" t="b">
        <f t="shared" si="121"/>
        <v>0</v>
      </c>
      <c r="P113" s="50">
        <f t="shared" si="123"/>
        <v>0</v>
      </c>
      <c r="S113" s="26">
        <f t="shared" si="97"/>
        <v>-1.2500000000000001E-2</v>
      </c>
      <c r="T113" s="27">
        <f t="shared" si="141"/>
        <v>-572.02326657412914</v>
      </c>
      <c r="U113" s="28">
        <f t="shared" si="124"/>
        <v>0</v>
      </c>
      <c r="W113" s="26">
        <f t="shared" si="98"/>
        <v>-7.7852708126487482E-3</v>
      </c>
      <c r="X113" s="27">
        <f t="shared" si="142"/>
        <v>-561.68051191227653</v>
      </c>
      <c r="Y113" s="28">
        <f t="shared" si="125"/>
        <v>0</v>
      </c>
      <c r="AA113" s="26">
        <f t="shared" si="99"/>
        <v>-6.3082532709295589E-3</v>
      </c>
      <c r="AB113" s="27">
        <f t="shared" si="143"/>
        <v>-558.32215061124475</v>
      </c>
      <c r="AC113" s="28">
        <f t="shared" si="126"/>
        <v>0</v>
      </c>
      <c r="AE113" s="26">
        <f t="shared" si="100"/>
        <v>-5.6732673946756551E-3</v>
      </c>
      <c r="AF113" s="27">
        <f t="shared" si="144"/>
        <v>-556.86101983695858</v>
      </c>
      <c r="AG113" s="28">
        <f t="shared" si="127"/>
        <v>0</v>
      </c>
      <c r="AI113" s="26">
        <f t="shared" si="101"/>
        <v>-5.3838632514362815E-3</v>
      </c>
      <c r="AJ113" s="27">
        <f t="shared" si="145"/>
        <v>-556.19163005781684</v>
      </c>
      <c r="AK113" s="28">
        <f t="shared" si="128"/>
        <v>0</v>
      </c>
      <c r="AM113" s="26">
        <f t="shared" si="102"/>
        <v>-5.2287654779458641E-3</v>
      </c>
      <c r="AN113" s="27">
        <f t="shared" si="146"/>
        <v>-555.83199885576619</v>
      </c>
      <c r="AO113" s="28">
        <f t="shared" si="129"/>
        <v>0</v>
      </c>
      <c r="AQ113" s="26">
        <f t="shared" si="103"/>
        <v>-5.1556307557528306E-3</v>
      </c>
      <c r="AR113" s="27">
        <f t="shared" si="147"/>
        <v>-555.6622027936188</v>
      </c>
      <c r="AS113" s="28">
        <f t="shared" si="130"/>
        <v>0</v>
      </c>
      <c r="AU113" s="26">
        <f t="shared" si="104"/>
        <v>-5.1190791131226245E-3</v>
      </c>
      <c r="AV113" s="27">
        <f t="shared" si="148"/>
        <v>-555.57728943329823</v>
      </c>
      <c r="AW113" s="28">
        <f t="shared" si="131"/>
        <v>0</v>
      </c>
      <c r="AY113" s="26">
        <f t="shared" si="105"/>
        <v>-5.1003273947618126E-3</v>
      </c>
      <c r="AZ113" s="27">
        <f t="shared" si="149"/>
        <v>-555.53371378903603</v>
      </c>
      <c r="BA113" s="28">
        <f t="shared" si="132"/>
        <v>0</v>
      </c>
      <c r="BB113" s="28"/>
      <c r="BC113" s="26">
        <f t="shared" si="106"/>
        <v>-5.0905837759428309E-3</v>
      </c>
      <c r="BD113" s="27">
        <f t="shared" si="150"/>
        <v>-555.51106777035034</v>
      </c>
      <c r="BE113" s="28">
        <f t="shared" si="133"/>
        <v>0</v>
      </c>
      <c r="BF113" s="28"/>
      <c r="BG113" s="26">
        <f t="shared" si="107"/>
        <v>-5.0854879809995443E-3</v>
      </c>
      <c r="BH113" s="27">
        <f t="shared" si="151"/>
        <v>-555.49922319869597</v>
      </c>
      <c r="BI113" s="28">
        <f t="shared" si="134"/>
        <v>0</v>
      </c>
      <c r="BJ113" s="28"/>
      <c r="BK113" s="26">
        <f t="shared" si="108"/>
        <v>-5.0828140115023518E-3</v>
      </c>
      <c r="BL113" s="27">
        <f t="shared" si="152"/>
        <v>-555.49300760483152</v>
      </c>
      <c r="BM113" s="28">
        <f t="shared" si="135"/>
        <v>0</v>
      </c>
      <c r="BN113" s="28"/>
      <c r="BO113" s="26">
        <f t="shared" si="109"/>
        <v>-5.0814084221234975E-3</v>
      </c>
      <c r="BP113" s="27">
        <f t="shared" si="153"/>
        <v>-555.48974026355438</v>
      </c>
      <c r="BQ113" s="28">
        <f t="shared" si="136"/>
        <v>0</v>
      </c>
      <c r="BR113" s="28"/>
      <c r="BS113" s="26">
        <f t="shared" si="110"/>
        <v>-5.0806688894779193E-3</v>
      </c>
      <c r="BT113" s="27">
        <f t="shared" si="154"/>
        <v>-555.48802117375669</v>
      </c>
      <c r="BU113" s="28">
        <f t="shared" si="137"/>
        <v>0</v>
      </c>
      <c r="BV113" s="28"/>
      <c r="BW113" s="26">
        <f t="shared" si="111"/>
        <v>-5.080279607163285E-3</v>
      </c>
      <c r="BX113" s="27">
        <f t="shared" si="155"/>
        <v>-555.48711625703652</v>
      </c>
      <c r="BY113" s="28">
        <f t="shared" si="138"/>
        <v>0</v>
      </c>
      <c r="BZ113" s="28"/>
      <c r="CA113" s="26">
        <f t="shared" si="112"/>
        <v>-5.0800746412614063E-3</v>
      </c>
      <c r="CB113" s="27">
        <f t="shared" si="156"/>
        <v>-555.48663979643823</v>
      </c>
      <c r="CC113" s="28">
        <f t="shared" si="139"/>
        <v>0</v>
      </c>
      <c r="CD113" s="28"/>
      <c r="CE113" s="26">
        <f t="shared" si="113"/>
        <v>-5.0799667077636194E-3</v>
      </c>
      <c r="CF113" s="27">
        <f t="shared" si="157"/>
        <v>-555.48638889544475</v>
      </c>
      <c r="CG113" s="28">
        <f t="shared" si="140"/>
        <v>0</v>
      </c>
      <c r="CH113" s="28"/>
      <c r="CI113" s="29">
        <f t="shared" si="158"/>
        <v>0</v>
      </c>
    </row>
    <row r="114" spans="5:87" x14ac:dyDescent="0.25">
      <c r="E114">
        <f t="shared" si="119"/>
        <v>2.0199999999999989E-2</v>
      </c>
      <c r="F114">
        <f t="shared" si="120"/>
        <v>0.74361870278025477</v>
      </c>
      <c r="G114">
        <f t="shared" si="116"/>
        <v>2.0199999999999989E-2</v>
      </c>
      <c r="H114">
        <f t="shared" si="117"/>
        <v>587.67921504689298</v>
      </c>
      <c r="M114">
        <f>1</f>
        <v>1</v>
      </c>
      <c r="N114">
        <f t="shared" ref="N114:N152" si="159">IF(M114&lt;=N$13,K$4-N$11)</f>
        <v>430</v>
      </c>
      <c r="O114">
        <f t="shared" ref="O114:O152" si="160">IF(M114&lt;=N$13,N$11+(M114-1)*N$17)</f>
        <v>70</v>
      </c>
      <c r="P114" s="50">
        <f t="shared" si="123"/>
        <v>452.3904</v>
      </c>
      <c r="S114" s="26">
        <f t="shared" si="97"/>
        <v>-1.2325000000000001E-2</v>
      </c>
      <c r="T114" s="27">
        <f t="shared" si="141"/>
        <v>-571.64963609256688</v>
      </c>
      <c r="U114" s="28">
        <f t="shared" si="124"/>
        <v>-258.60880753177076</v>
      </c>
      <c r="W114" s="26">
        <f t="shared" si="98"/>
        <v>-7.6652759865011794E-3</v>
      </c>
      <c r="X114" s="27">
        <f t="shared" si="142"/>
        <v>-561.40977906607145</v>
      </c>
      <c r="Y114" s="28">
        <f t="shared" si="125"/>
        <v>-253.9763945156117</v>
      </c>
      <c r="AA114" s="26">
        <f t="shared" si="99"/>
        <v>-6.2054903161020475E-3</v>
      </c>
      <c r="AB114" s="27">
        <f t="shared" si="143"/>
        <v>-558.08639542889102</v>
      </c>
      <c r="AC114" s="28">
        <f t="shared" si="126"/>
        <v>-252.47292766263419</v>
      </c>
      <c r="AE114" s="26">
        <f t="shared" si="100"/>
        <v>-5.5779126084044388E-3</v>
      </c>
      <c r="AF114" s="27">
        <f t="shared" si="144"/>
        <v>-556.64070405103166</v>
      </c>
      <c r="AG114" s="28">
        <f t="shared" si="127"/>
        <v>-251.81891076192784</v>
      </c>
      <c r="AI114" s="26">
        <f t="shared" si="101"/>
        <v>-5.2918848468361916E-3</v>
      </c>
      <c r="AJ114" s="27">
        <f t="shared" si="145"/>
        <v>-555.97843121872927</v>
      </c>
      <c r="AK114" s="28">
        <f t="shared" si="128"/>
        <v>-251.51930489041342</v>
      </c>
      <c r="AM114" s="26">
        <f t="shared" si="102"/>
        <v>-5.1385965473698288E-3</v>
      </c>
      <c r="AN114" s="27">
        <f t="shared" si="146"/>
        <v>-555.62263480997922</v>
      </c>
      <c r="AO114" s="28">
        <f t="shared" si="129"/>
        <v>-251.35834601074041</v>
      </c>
      <c r="AQ114" s="26">
        <f t="shared" si="103"/>
        <v>-5.0663150636023812E-3</v>
      </c>
      <c r="AR114" s="27">
        <f t="shared" si="147"/>
        <v>-555.45465200915794</v>
      </c>
      <c r="AS114" s="28">
        <f t="shared" si="130"/>
        <v>-251.28235220428377</v>
      </c>
      <c r="AU114" s="26">
        <f t="shared" si="104"/>
        <v>-5.0301898568028604E-3</v>
      </c>
      <c r="AV114" s="27">
        <f t="shared" si="148"/>
        <v>-555.37064609192669</v>
      </c>
      <c r="AW114" s="28">
        <f t="shared" si="131"/>
        <v>-251.24434873378516</v>
      </c>
      <c r="AY114" s="26">
        <f t="shared" si="105"/>
        <v>-5.0116569084895915E-3</v>
      </c>
      <c r="AZ114" s="27">
        <f t="shared" si="149"/>
        <v>-555.32753629493402</v>
      </c>
      <c r="BA114" s="28">
        <f t="shared" si="132"/>
        <v>-251.22484627547971</v>
      </c>
      <c r="BB114" s="28"/>
      <c r="BC114" s="26">
        <f t="shared" si="106"/>
        <v>-5.002026965223498E-3</v>
      </c>
      <c r="BD114" s="27">
        <f t="shared" si="150"/>
        <v>-555.30513241935421</v>
      </c>
      <c r="BE114" s="28">
        <f t="shared" si="133"/>
        <v>-251.21471097724464</v>
      </c>
      <c r="BF114" s="28"/>
      <c r="BG114" s="26">
        <f t="shared" si="107"/>
        <v>-4.9969906212212166E-3</v>
      </c>
      <c r="BH114" s="27">
        <f t="shared" si="151"/>
        <v>-555.29341450829304</v>
      </c>
      <c r="BI114" s="28">
        <f t="shared" si="134"/>
        <v>-251.20940990677249</v>
      </c>
      <c r="BJ114" s="28"/>
      <c r="BK114" s="26">
        <f t="shared" si="108"/>
        <v>-4.9943478480348243E-3</v>
      </c>
      <c r="BL114" s="27">
        <f t="shared" si="152"/>
        <v>-555.28726538458898</v>
      </c>
      <c r="BM114" s="28">
        <f t="shared" si="135"/>
        <v>-251.20662810224036</v>
      </c>
      <c r="BN114" s="28"/>
      <c r="BO114" s="26">
        <f t="shared" si="109"/>
        <v>-4.992958657198723E-3</v>
      </c>
      <c r="BP114" s="27">
        <f t="shared" si="153"/>
        <v>-555.28403298550143</v>
      </c>
      <c r="BQ114" s="28">
        <f t="shared" si="136"/>
        <v>-251.20516579592419</v>
      </c>
      <c r="BR114" s="28"/>
      <c r="BS114" s="26">
        <f t="shared" si="110"/>
        <v>-4.9922277524340102E-3</v>
      </c>
      <c r="BT114" s="27">
        <f t="shared" si="154"/>
        <v>-555.28233228055979</v>
      </c>
      <c r="BU114" s="28">
        <f t="shared" si="137"/>
        <v>-251.20439641333536</v>
      </c>
      <c r="BV114" s="28"/>
      <c r="BW114" s="26">
        <f t="shared" si="111"/>
        <v>-4.9918430117463801E-3</v>
      </c>
      <c r="BX114" s="27">
        <f t="shared" si="155"/>
        <v>-555.28143704156912</v>
      </c>
      <c r="BY114" s="28">
        <f t="shared" si="138"/>
        <v>-251.20399141581029</v>
      </c>
      <c r="BZ114" s="28"/>
      <c r="CA114" s="26">
        <f t="shared" si="112"/>
        <v>-4.9916404371133562E-3</v>
      </c>
      <c r="CB114" s="27">
        <f t="shared" si="156"/>
        <v>-555.28096567654961</v>
      </c>
      <c r="CC114" s="28">
        <f t="shared" si="139"/>
        <v>-251.20377817480053</v>
      </c>
      <c r="CD114" s="28"/>
      <c r="CE114" s="26">
        <f t="shared" si="113"/>
        <v>-4.9915337628397101E-3</v>
      </c>
      <c r="CF114" s="27">
        <f t="shared" si="157"/>
        <v>-555.28071745885973</v>
      </c>
      <c r="CG114" s="28">
        <f t="shared" si="140"/>
        <v>-251.20366588350055</v>
      </c>
      <c r="CH114" s="28"/>
      <c r="CI114" s="29">
        <f t="shared" si="158"/>
        <v>736.02674103865661</v>
      </c>
    </row>
    <row r="115" spans="5:87" x14ac:dyDescent="0.25">
      <c r="E115">
        <f t="shared" si="119"/>
        <v>2.0399999999999988E-2</v>
      </c>
      <c r="F115">
        <f t="shared" si="120"/>
        <v>0.72878191004665849</v>
      </c>
      <c r="G115">
        <f t="shared" si="116"/>
        <v>2.0399999999999988E-2</v>
      </c>
      <c r="H115">
        <f t="shared" si="117"/>
        <v>588.06544017743704</v>
      </c>
      <c r="M115">
        <f t="shared" ref="M115:M152" si="161">M114+1</f>
        <v>2</v>
      </c>
      <c r="N115">
        <f t="shared" si="159"/>
        <v>430</v>
      </c>
      <c r="O115">
        <f t="shared" si="160"/>
        <v>265.33333333333337</v>
      </c>
      <c r="P115" s="50">
        <f t="shared" si="123"/>
        <v>452.3904</v>
      </c>
      <c r="S115" s="26">
        <f t="shared" si="97"/>
        <v>-1.1836666666666669E-2</v>
      </c>
      <c r="T115" s="27">
        <f t="shared" si="141"/>
        <v>-570.60284207992333</v>
      </c>
      <c r="U115" s="28">
        <f t="shared" si="124"/>
        <v>-258.13524796967334</v>
      </c>
      <c r="W115" s="26">
        <f t="shared" si="98"/>
        <v>-7.3304332811560593E-3</v>
      </c>
      <c r="X115" s="27">
        <f t="shared" si="142"/>
        <v>-560.65233690661125</v>
      </c>
      <c r="Y115" s="28">
        <f t="shared" si="125"/>
        <v>-253.63373495411665</v>
      </c>
      <c r="AA115" s="26">
        <f t="shared" si="99"/>
        <v>-5.9187327373928962E-3</v>
      </c>
      <c r="AB115" s="27">
        <f t="shared" si="143"/>
        <v>-557.42708241187131</v>
      </c>
      <c r="AC115" s="28">
        <f t="shared" si="126"/>
        <v>-252.17466078313944</v>
      </c>
      <c r="AE115" s="26">
        <f t="shared" si="100"/>
        <v>-5.3118273476666644E-3</v>
      </c>
      <c r="AF115" s="27">
        <f t="shared" si="144"/>
        <v>-556.02467496465238</v>
      </c>
      <c r="AG115" s="28">
        <f t="shared" si="127"/>
        <v>-251.54022511712907</v>
      </c>
      <c r="AI115" s="26">
        <f t="shared" si="101"/>
        <v>-5.0352212987616546E-3</v>
      </c>
      <c r="AJ115" s="27">
        <f t="shared" si="145"/>
        <v>-555.38234827959172</v>
      </c>
      <c r="AK115" s="28">
        <f t="shared" si="128"/>
        <v>-251.24964269114383</v>
      </c>
      <c r="AM115" s="26">
        <f t="shared" si="102"/>
        <v>-4.8869822934767019E-3</v>
      </c>
      <c r="AN115" s="27">
        <f t="shared" si="146"/>
        <v>-555.03729783190431</v>
      </c>
      <c r="AO115" s="28">
        <f t="shared" si="129"/>
        <v>-251.09354518109433</v>
      </c>
      <c r="AQ115" s="26">
        <f t="shared" si="103"/>
        <v>-4.8170817512206499E-3</v>
      </c>
      <c r="AR115" s="27">
        <f t="shared" si="147"/>
        <v>-554.87439583137461</v>
      </c>
      <c r="AS115" s="28">
        <f t="shared" si="130"/>
        <v>-251.01984987991392</v>
      </c>
      <c r="AU115" s="26">
        <f t="shared" si="104"/>
        <v>-4.7821465034534241E-3</v>
      </c>
      <c r="AV115" s="27">
        <f t="shared" si="148"/>
        <v>-554.79293250223748</v>
      </c>
      <c r="AW115" s="28">
        <f t="shared" si="131"/>
        <v>-250.98299665186022</v>
      </c>
      <c r="AY115" s="26">
        <f t="shared" si="105"/>
        <v>-4.7642240277490124E-3</v>
      </c>
      <c r="AZ115" s="27">
        <f t="shared" si="149"/>
        <v>-554.75112795181349</v>
      </c>
      <c r="BA115" s="28">
        <f t="shared" si="132"/>
        <v>-250.96408467457209</v>
      </c>
      <c r="BB115" s="28"/>
      <c r="BC115" s="26">
        <f t="shared" si="106"/>
        <v>-4.7549112934066919E-3</v>
      </c>
      <c r="BD115" s="27">
        <f t="shared" si="150"/>
        <v>-554.72940252522255</v>
      </c>
      <c r="BE115" s="28">
        <f t="shared" si="133"/>
        <v>-250.95425630014643</v>
      </c>
      <c r="BF115" s="28"/>
      <c r="BG115" s="26">
        <f t="shared" si="107"/>
        <v>-4.7500408458397867E-3</v>
      </c>
      <c r="BH115" s="27">
        <f t="shared" si="151"/>
        <v>-554.71803949665059</v>
      </c>
      <c r="BI115" s="28">
        <f t="shared" si="134"/>
        <v>-250.94911577510558</v>
      </c>
      <c r="BJ115" s="28"/>
      <c r="BK115" s="26">
        <f t="shared" si="108"/>
        <v>-4.7474851252159141E-3</v>
      </c>
      <c r="BL115" s="27">
        <f t="shared" si="152"/>
        <v>-554.7120766111243</v>
      </c>
      <c r="BM115" s="28">
        <f t="shared" si="135"/>
        <v>-250.94641822293718</v>
      </c>
      <c r="BN115" s="28"/>
      <c r="BO115" s="26">
        <f t="shared" si="109"/>
        <v>-4.7461416941229247E-3</v>
      </c>
      <c r="BP115" s="27">
        <f t="shared" si="153"/>
        <v>-554.70894211403186</v>
      </c>
      <c r="BQ115" s="28">
        <f t="shared" si="136"/>
        <v>-250.94500020654371</v>
      </c>
      <c r="BR115" s="28"/>
      <c r="BS115" s="26">
        <f t="shared" si="110"/>
        <v>-4.7454348652543393E-3</v>
      </c>
      <c r="BT115" s="27">
        <f t="shared" si="154"/>
        <v>-554.70729292025464</v>
      </c>
      <c r="BU115" s="28">
        <f t="shared" si="137"/>
        <v>-250.94425412711118</v>
      </c>
      <c r="BV115" s="28"/>
      <c r="BW115" s="26">
        <f t="shared" si="111"/>
        <v>-4.7450627978687307E-3</v>
      </c>
      <c r="BX115" s="27">
        <f t="shared" si="155"/>
        <v>-554.70642479656613</v>
      </c>
      <c r="BY115" s="28">
        <f t="shared" si="138"/>
        <v>-250.94386139628847</v>
      </c>
      <c r="BZ115" s="28"/>
      <c r="CA115" s="26">
        <f t="shared" si="112"/>
        <v>-4.7448668960145129E-3</v>
      </c>
      <c r="CB115" s="27">
        <f t="shared" si="156"/>
        <v>-554.70596770846339</v>
      </c>
      <c r="CC115" s="28">
        <f t="shared" si="139"/>
        <v>-250.94365461401884</v>
      </c>
      <c r="CD115" s="28"/>
      <c r="CE115" s="26">
        <f t="shared" si="113"/>
        <v>-4.7447637355758502E-3</v>
      </c>
      <c r="CF115" s="27">
        <f t="shared" si="157"/>
        <v>-554.70572700891762</v>
      </c>
      <c r="CG115" s="28">
        <f t="shared" si="140"/>
        <v>-250.94354572385507</v>
      </c>
      <c r="CH115" s="28"/>
      <c r="CI115" s="29">
        <f t="shared" si="158"/>
        <v>686.24694970616895</v>
      </c>
    </row>
    <row r="116" spans="5:87" x14ac:dyDescent="0.25">
      <c r="G116">
        <f t="shared" ref="G116:G135" si="162">G115+0.002</f>
        <v>2.2399999999999989E-2</v>
      </c>
      <c r="H116">
        <f t="shared" si="117"/>
        <v>591.87081763500555</v>
      </c>
      <c r="M116">
        <f t="shared" si="161"/>
        <v>3</v>
      </c>
      <c r="N116">
        <f t="shared" si="159"/>
        <v>430</v>
      </c>
      <c r="O116">
        <f t="shared" si="160"/>
        <v>460.66666666666669</v>
      </c>
      <c r="P116" s="50">
        <f t="shared" si="123"/>
        <v>452.3904</v>
      </c>
      <c r="S116" s="26">
        <f t="shared" si="97"/>
        <v>-1.1348333333333334E-2</v>
      </c>
      <c r="T116" s="27">
        <f t="shared" si="141"/>
        <v>-569.54988321505016</v>
      </c>
      <c r="U116" s="28">
        <f t="shared" si="124"/>
        <v>-257.65889948760986</v>
      </c>
      <c r="W116" s="26">
        <f t="shared" si="98"/>
        <v>-6.9955905758109392E-3</v>
      </c>
      <c r="X116" s="27">
        <f t="shared" si="142"/>
        <v>-559.89199625842548</v>
      </c>
      <c r="Y116" s="28">
        <f t="shared" si="125"/>
        <v>-253.2897641441476</v>
      </c>
      <c r="AA116" s="26">
        <f t="shared" si="99"/>
        <v>-5.6319751586837458E-3</v>
      </c>
      <c r="AB116" s="27">
        <f t="shared" si="143"/>
        <v>-556.76564360788268</v>
      </c>
      <c r="AC116" s="28">
        <f t="shared" si="126"/>
        <v>-251.87543221802747</v>
      </c>
      <c r="AE116" s="26">
        <f t="shared" si="100"/>
        <v>-5.0457420869288909E-3</v>
      </c>
      <c r="AF116" s="27">
        <f t="shared" si="144"/>
        <v>-555.4068155391285</v>
      </c>
      <c r="AG116" s="28">
        <f t="shared" si="127"/>
        <v>-251.26071144447255</v>
      </c>
      <c r="AI116" s="26">
        <f t="shared" si="101"/>
        <v>-4.7785577506871185E-3</v>
      </c>
      <c r="AJ116" s="27">
        <f t="shared" si="145"/>
        <v>-554.78456232606152</v>
      </c>
      <c r="AK116" s="28">
        <f t="shared" si="128"/>
        <v>-250.9792100645119</v>
      </c>
      <c r="AM116" s="26">
        <f t="shared" si="102"/>
        <v>-4.635368039583576E-3</v>
      </c>
      <c r="AN116" s="27">
        <f t="shared" si="146"/>
        <v>-554.45032418650669</v>
      </c>
      <c r="AO116" s="28">
        <f t="shared" si="129"/>
        <v>-250.82800393886345</v>
      </c>
      <c r="AQ116" s="26">
        <f t="shared" si="103"/>
        <v>-4.5678484388389194E-3</v>
      </c>
      <c r="AR116" s="27">
        <f t="shared" si="147"/>
        <v>-554.29253381418891</v>
      </c>
      <c r="AS116" s="28">
        <f t="shared" si="130"/>
        <v>-250.75662108921446</v>
      </c>
      <c r="AU116" s="26">
        <f t="shared" si="104"/>
        <v>-4.5341031501039877E-3</v>
      </c>
      <c r="AV116" s="27">
        <f t="shared" si="148"/>
        <v>-554.21362837063032</v>
      </c>
      <c r="AW116" s="28">
        <f t="shared" si="131"/>
        <v>-250.72092502404081</v>
      </c>
      <c r="AY116" s="26">
        <f t="shared" si="105"/>
        <v>-4.5167911470084332E-3</v>
      </c>
      <c r="AZ116" s="27">
        <f t="shared" si="149"/>
        <v>-554.17313688627439</v>
      </c>
      <c r="BA116" s="28">
        <f t="shared" si="132"/>
        <v>-250.70260706523644</v>
      </c>
      <c r="BB116" s="28"/>
      <c r="BC116" s="26">
        <f t="shared" si="106"/>
        <v>-4.5077956215898874E-3</v>
      </c>
      <c r="BD116" s="27">
        <f t="shared" si="150"/>
        <v>-554.15209396417072</v>
      </c>
      <c r="BE116" s="28">
        <f t="shared" si="133"/>
        <v>-250.69308744928878</v>
      </c>
      <c r="BF116" s="28"/>
      <c r="BG116" s="26">
        <f t="shared" si="107"/>
        <v>-4.5030910704583569E-3</v>
      </c>
      <c r="BH116" s="27">
        <f t="shared" si="151"/>
        <v>-554.14108793699302</v>
      </c>
      <c r="BI116" s="28">
        <f t="shared" si="134"/>
        <v>-250.68810842825144</v>
      </c>
      <c r="BJ116" s="28"/>
      <c r="BK116" s="26">
        <f t="shared" si="108"/>
        <v>-4.5006224023970047E-3</v>
      </c>
      <c r="BL116" s="27">
        <f t="shared" si="152"/>
        <v>-554.13531240095028</v>
      </c>
      <c r="BM116" s="28">
        <f t="shared" si="135"/>
        <v>-250.68549563119086</v>
      </c>
      <c r="BN116" s="28"/>
      <c r="BO116" s="26">
        <f t="shared" si="109"/>
        <v>-4.4993247310471272E-3</v>
      </c>
      <c r="BP116" s="27">
        <f t="shared" si="153"/>
        <v>-554.13227638986075</v>
      </c>
      <c r="BQ116" s="28">
        <f t="shared" si="136"/>
        <v>-250.68412216891966</v>
      </c>
      <c r="BR116" s="28"/>
      <c r="BS116" s="26">
        <f t="shared" si="110"/>
        <v>-4.4986419780746701E-3</v>
      </c>
      <c r="BT116" s="27">
        <f t="shared" si="154"/>
        <v>-554.13067901447289</v>
      </c>
      <c r="BU116" s="28">
        <f t="shared" si="137"/>
        <v>-250.68339953162899</v>
      </c>
      <c r="BV116" s="28"/>
      <c r="BW116" s="26">
        <f t="shared" si="111"/>
        <v>-4.4982825839910822E-3</v>
      </c>
      <c r="BX116" s="27">
        <f t="shared" si="155"/>
        <v>-554.12983816779433</v>
      </c>
      <c r="BY116" s="28">
        <f t="shared" si="138"/>
        <v>-250.68301914066373</v>
      </c>
      <c r="BZ116" s="28"/>
      <c r="CA116" s="26">
        <f t="shared" si="112"/>
        <v>-4.4980933549156697E-3</v>
      </c>
      <c r="CB116" s="27">
        <f t="shared" si="156"/>
        <v>-554.12939544174776</v>
      </c>
      <c r="CC116" s="28">
        <f t="shared" si="139"/>
        <v>-250.68281885565042</v>
      </c>
      <c r="CD116" s="28"/>
      <c r="CE116" s="26">
        <f t="shared" si="113"/>
        <v>-4.4979937083119903E-3</v>
      </c>
      <c r="CF116" s="27">
        <f t="shared" si="157"/>
        <v>-554.12916230517919</v>
      </c>
      <c r="CG116" s="28">
        <f t="shared" si="140"/>
        <v>-250.68271338690494</v>
      </c>
      <c r="CH116" s="28"/>
      <c r="CI116" s="29">
        <f t="shared" si="158"/>
        <v>636.56697019381409</v>
      </c>
    </row>
    <row r="117" spans="5:87" x14ac:dyDescent="0.25">
      <c r="G117">
        <f t="shared" si="162"/>
        <v>2.4399999999999991E-2</v>
      </c>
      <c r="H117">
        <f t="shared" si="117"/>
        <v>595.57278809644458</v>
      </c>
      <c r="M117">
        <f t="shared" si="161"/>
        <v>4</v>
      </c>
      <c r="N117">
        <f t="shared" si="159"/>
        <v>430</v>
      </c>
      <c r="O117">
        <f t="shared" si="160"/>
        <v>656</v>
      </c>
      <c r="P117" s="50">
        <f t="shared" si="123"/>
        <v>452.3904</v>
      </c>
      <c r="S117" s="26">
        <f t="shared" si="97"/>
        <v>-1.0860000000000002E-2</v>
      </c>
      <c r="T117" s="27">
        <f t="shared" si="141"/>
        <v>-568.49075949794724</v>
      </c>
      <c r="U117" s="28">
        <f t="shared" si="124"/>
        <v>-257.17976208558014</v>
      </c>
      <c r="W117" s="26">
        <f t="shared" si="98"/>
        <v>-6.6607478704658182E-3</v>
      </c>
      <c r="X117" s="27">
        <f t="shared" si="142"/>
        <v>-559.12875712151413</v>
      </c>
      <c r="Y117" s="28">
        <f t="shared" si="125"/>
        <v>-252.94448208570464</v>
      </c>
      <c r="AA117" s="26">
        <f t="shared" si="99"/>
        <v>-5.3452175799745946E-3</v>
      </c>
      <c r="AB117" s="27">
        <f t="shared" si="143"/>
        <v>-556.1020790169249</v>
      </c>
      <c r="AC117" s="28">
        <f t="shared" si="126"/>
        <v>-251.57524196729827</v>
      </c>
      <c r="AE117" s="26">
        <f t="shared" si="100"/>
        <v>-4.7796568261911166E-3</v>
      </c>
      <c r="AF117" s="27">
        <f t="shared" si="144"/>
        <v>-554.78712577446026</v>
      </c>
      <c r="AG117" s="28">
        <f t="shared" si="127"/>
        <v>-250.98036974395839</v>
      </c>
      <c r="AI117" s="26">
        <f t="shared" si="101"/>
        <v>-4.5218942026125815E-3</v>
      </c>
      <c r="AJ117" s="27">
        <f t="shared" si="145"/>
        <v>-554.18507335813865</v>
      </c>
      <c r="AK117" s="28">
        <f t="shared" si="128"/>
        <v>-250.70800701051772</v>
      </c>
      <c r="AM117" s="26">
        <f t="shared" si="102"/>
        <v>-4.3837537856904491E-3</v>
      </c>
      <c r="AN117" s="27">
        <f t="shared" si="146"/>
        <v>-553.86171387378636</v>
      </c>
      <c r="AO117" s="28">
        <f t="shared" si="129"/>
        <v>-250.56172228404776</v>
      </c>
      <c r="AQ117" s="26">
        <f t="shared" si="103"/>
        <v>-4.3186151264571881E-3</v>
      </c>
      <c r="AR117" s="27">
        <f t="shared" si="147"/>
        <v>-553.70906595760061</v>
      </c>
      <c r="AS117" s="28">
        <f t="shared" si="130"/>
        <v>-250.49266583218534</v>
      </c>
      <c r="AU117" s="26">
        <f t="shared" si="104"/>
        <v>-4.2860597967545504E-3</v>
      </c>
      <c r="AV117" s="27">
        <f t="shared" si="148"/>
        <v>-553.6327336971051</v>
      </c>
      <c r="AW117" s="28">
        <f t="shared" si="131"/>
        <v>-250.45813385032685</v>
      </c>
      <c r="AY117" s="26">
        <f t="shared" si="105"/>
        <v>-4.2693582662678541E-3</v>
      </c>
      <c r="AZ117" s="27">
        <f t="shared" si="149"/>
        <v>-553.59356309831639</v>
      </c>
      <c r="BA117" s="28">
        <f t="shared" si="132"/>
        <v>-250.44041344747259</v>
      </c>
      <c r="BB117" s="28"/>
      <c r="BC117" s="26">
        <f t="shared" si="106"/>
        <v>-4.2606799497730812E-3</v>
      </c>
      <c r="BD117" s="27">
        <f t="shared" si="150"/>
        <v>-553.57320673619893</v>
      </c>
      <c r="BE117" s="28">
        <f t="shared" si="133"/>
        <v>-250.43120442467171</v>
      </c>
      <c r="BF117" s="28"/>
      <c r="BG117" s="26">
        <f t="shared" si="107"/>
        <v>-4.256141295076927E-3</v>
      </c>
      <c r="BH117" s="27">
        <f t="shared" si="151"/>
        <v>-553.56255982932032</v>
      </c>
      <c r="BI117" s="28">
        <f t="shared" si="134"/>
        <v>-250.42638786621018</v>
      </c>
      <c r="BJ117" s="28"/>
      <c r="BK117" s="26">
        <f t="shared" si="108"/>
        <v>-4.2537596795780945E-3</v>
      </c>
      <c r="BL117" s="27">
        <f t="shared" si="152"/>
        <v>-553.55697275406681</v>
      </c>
      <c r="BM117" s="28">
        <f t="shared" si="135"/>
        <v>-250.42386032700136</v>
      </c>
      <c r="BN117" s="28"/>
      <c r="BO117" s="26">
        <f t="shared" si="109"/>
        <v>-4.252507767971328E-3</v>
      </c>
      <c r="BP117" s="27">
        <f t="shared" si="153"/>
        <v>-553.55403581298822</v>
      </c>
      <c r="BQ117" s="28">
        <f t="shared" si="136"/>
        <v>-250.42253168305209</v>
      </c>
      <c r="BR117" s="28"/>
      <c r="BS117" s="26">
        <f t="shared" si="110"/>
        <v>-4.2518490908950001E-3</v>
      </c>
      <c r="BT117" s="27">
        <f t="shared" si="154"/>
        <v>-553.55249056321429</v>
      </c>
      <c r="BU117" s="28">
        <f t="shared" si="137"/>
        <v>-250.42183262688874</v>
      </c>
      <c r="BV117" s="28"/>
      <c r="BW117" s="26">
        <f t="shared" si="111"/>
        <v>-4.2515023701134328E-3</v>
      </c>
      <c r="BX117" s="27">
        <f t="shared" si="155"/>
        <v>-553.55167715525374</v>
      </c>
      <c r="BY117" s="28">
        <f t="shared" si="138"/>
        <v>-250.42146464893611</v>
      </c>
      <c r="BZ117" s="28"/>
      <c r="CA117" s="26">
        <f t="shared" si="112"/>
        <v>-4.2513198138168255E-3</v>
      </c>
      <c r="CB117" s="27">
        <f t="shared" si="156"/>
        <v>-553.55124887640284</v>
      </c>
      <c r="CC117" s="28">
        <f t="shared" si="139"/>
        <v>-250.42127089969543</v>
      </c>
      <c r="CD117" s="28"/>
      <c r="CE117" s="26">
        <f t="shared" si="113"/>
        <v>-4.2512236810481304E-3</v>
      </c>
      <c r="CF117" s="27">
        <f t="shared" si="157"/>
        <v>-553.55102334764433</v>
      </c>
      <c r="CG117" s="28">
        <f t="shared" si="140"/>
        <v>-250.42116887265016</v>
      </c>
      <c r="CH117" s="28"/>
      <c r="CI117" s="29">
        <f t="shared" si="158"/>
        <v>586.98721983749203</v>
      </c>
    </row>
    <row r="118" spans="5:87" x14ac:dyDescent="0.25">
      <c r="G118">
        <f t="shared" si="162"/>
        <v>2.6399999999999993E-2</v>
      </c>
      <c r="H118">
        <f t="shared" si="117"/>
        <v>599.17135156175414</v>
      </c>
      <c r="M118">
        <f t="shared" si="161"/>
        <v>5</v>
      </c>
      <c r="N118">
        <f t="shared" si="159"/>
        <v>430</v>
      </c>
      <c r="O118">
        <f t="shared" si="160"/>
        <v>851.33333333333337</v>
      </c>
      <c r="P118" s="50">
        <f t="shared" si="123"/>
        <v>452.3904</v>
      </c>
      <c r="S118" s="26">
        <f t="shared" si="97"/>
        <v>-1.0371666666666668E-2</v>
      </c>
      <c r="T118" s="27">
        <f t="shared" si="141"/>
        <v>-567.42547092861469</v>
      </c>
      <c r="U118" s="28">
        <f t="shared" si="124"/>
        <v>-256.69783576358435</v>
      </c>
      <c r="W118" s="26">
        <f t="shared" si="98"/>
        <v>-6.3259051651206972E-3</v>
      </c>
      <c r="X118" s="27">
        <f t="shared" si="142"/>
        <v>-558.36261949587697</v>
      </c>
      <c r="Y118" s="28">
        <f t="shared" si="125"/>
        <v>-252.59788877878756</v>
      </c>
      <c r="AA118" s="26">
        <f t="shared" si="99"/>
        <v>-5.0584600012654425E-3</v>
      </c>
      <c r="AB118" s="27">
        <f t="shared" si="143"/>
        <v>-555.4363886389981</v>
      </c>
      <c r="AC118" s="28">
        <f t="shared" si="126"/>
        <v>-251.27409003095181</v>
      </c>
      <c r="AE118" s="26">
        <f t="shared" si="100"/>
        <v>-4.5135715654533422E-3</v>
      </c>
      <c r="AF118" s="27">
        <f t="shared" si="144"/>
        <v>-554.16560567064732</v>
      </c>
      <c r="AG118" s="28">
        <f t="shared" si="127"/>
        <v>-250.69920001558643</v>
      </c>
      <c r="AI118" s="26">
        <f t="shared" si="101"/>
        <v>-4.2652306545380445E-3</v>
      </c>
      <c r="AJ118" s="27">
        <f t="shared" si="145"/>
        <v>-553.58388137582301</v>
      </c>
      <c r="AK118" s="28">
        <f t="shared" si="128"/>
        <v>-250.43603352916114</v>
      </c>
      <c r="AM118" s="26">
        <f t="shared" si="102"/>
        <v>-4.1321395317973223E-3</v>
      </c>
      <c r="AN118" s="27">
        <f t="shared" si="146"/>
        <v>-553.27146689374342</v>
      </c>
      <c r="AO118" s="28">
        <f t="shared" si="129"/>
        <v>-250.29470021664736</v>
      </c>
      <c r="AQ118" s="26">
        <f t="shared" si="103"/>
        <v>-4.0693818140754567E-3</v>
      </c>
      <c r="AR118" s="27">
        <f t="shared" si="147"/>
        <v>-553.12399226160994</v>
      </c>
      <c r="AS118" s="28">
        <f t="shared" si="130"/>
        <v>-250.22798410882663</v>
      </c>
      <c r="AU118" s="26">
        <f t="shared" si="104"/>
        <v>-4.038016443405114E-3</v>
      </c>
      <c r="AV118" s="27">
        <f t="shared" si="148"/>
        <v>-553.05024848166204</v>
      </c>
      <c r="AW118" s="28">
        <f t="shared" si="131"/>
        <v>-250.1946231307185</v>
      </c>
      <c r="AY118" s="26">
        <f t="shared" si="105"/>
        <v>-4.021925385527275E-3</v>
      </c>
      <c r="AZ118" s="27">
        <f t="shared" si="149"/>
        <v>-553.01240658793961</v>
      </c>
      <c r="BA118" s="28">
        <f t="shared" si="132"/>
        <v>-250.17750382128065</v>
      </c>
      <c r="BB118" s="28"/>
      <c r="BC118" s="26">
        <f t="shared" si="106"/>
        <v>-4.0135642779562759E-3</v>
      </c>
      <c r="BD118" s="27">
        <f t="shared" si="150"/>
        <v>-552.99274084130695</v>
      </c>
      <c r="BE118" s="28">
        <f t="shared" si="133"/>
        <v>-250.16860722629519</v>
      </c>
      <c r="BF118" s="28"/>
      <c r="BG118" s="26">
        <f t="shared" si="107"/>
        <v>-4.0091915196954981E-3</v>
      </c>
      <c r="BH118" s="27">
        <f t="shared" si="151"/>
        <v>-552.98245517363239</v>
      </c>
      <c r="BI118" s="28">
        <f t="shared" si="134"/>
        <v>-250.16395408898163</v>
      </c>
      <c r="BJ118" s="28"/>
      <c r="BK118" s="26">
        <f t="shared" si="108"/>
        <v>-4.0068969567591851E-3</v>
      </c>
      <c r="BL118" s="27">
        <f t="shared" si="152"/>
        <v>-552.97705767047387</v>
      </c>
      <c r="BM118" s="28">
        <f t="shared" si="135"/>
        <v>-250.16151231036875</v>
      </c>
      <c r="BN118" s="28"/>
      <c r="BO118" s="26">
        <f t="shared" si="109"/>
        <v>-4.0056908048955297E-3</v>
      </c>
      <c r="BP118" s="27">
        <f t="shared" si="153"/>
        <v>-552.97422038341438</v>
      </c>
      <c r="BQ118" s="28">
        <f t="shared" si="136"/>
        <v>-250.16022874894099</v>
      </c>
      <c r="BR118" s="28"/>
      <c r="BS118" s="26">
        <f t="shared" si="110"/>
        <v>-4.0050562037153292E-3</v>
      </c>
      <c r="BT118" s="27">
        <f t="shared" si="154"/>
        <v>-552.97272756647908</v>
      </c>
      <c r="BU118" s="28">
        <f t="shared" si="137"/>
        <v>-250.15955341289052</v>
      </c>
      <c r="BV118" s="28"/>
      <c r="BW118" s="26">
        <f t="shared" si="111"/>
        <v>-4.0047221562357835E-3</v>
      </c>
      <c r="BX118" s="27">
        <f t="shared" si="155"/>
        <v>-552.97194175894447</v>
      </c>
      <c r="BY118" s="28">
        <f t="shared" si="138"/>
        <v>-250.1591979211056</v>
      </c>
      <c r="BZ118" s="28"/>
      <c r="CA118" s="26">
        <f t="shared" si="112"/>
        <v>-4.0045462727179822E-3</v>
      </c>
      <c r="CB118" s="27">
        <f t="shared" si="156"/>
        <v>-552.97152801242862</v>
      </c>
      <c r="CC118" s="28">
        <f t="shared" si="139"/>
        <v>-250.1590107461538</v>
      </c>
      <c r="CD118" s="28"/>
      <c r="CE118" s="26">
        <f t="shared" si="113"/>
        <v>-4.0044536537842696E-3</v>
      </c>
      <c r="CF118" s="27">
        <f t="shared" si="157"/>
        <v>-552.97131013631304</v>
      </c>
      <c r="CG118" s="28">
        <f t="shared" si="140"/>
        <v>-250.15891218109073</v>
      </c>
      <c r="CH118" s="28"/>
      <c r="CI118" s="29">
        <f t="shared" si="158"/>
        <v>537.5081159731036</v>
      </c>
    </row>
    <row r="119" spans="5:87" x14ac:dyDescent="0.25">
      <c r="G119">
        <f t="shared" si="162"/>
        <v>2.8399999999999995E-2</v>
      </c>
      <c r="H119">
        <f t="shared" si="117"/>
        <v>602.66650803093398</v>
      </c>
      <c r="M119">
        <f t="shared" si="161"/>
        <v>6</v>
      </c>
      <c r="N119">
        <f t="shared" si="159"/>
        <v>430</v>
      </c>
      <c r="O119">
        <f t="shared" si="160"/>
        <v>1046.6666666666667</v>
      </c>
      <c r="P119" s="50">
        <f t="shared" si="123"/>
        <v>452.3904</v>
      </c>
      <c r="S119" s="26">
        <f t="shared" si="97"/>
        <v>-9.8833333333333342E-3</v>
      </c>
      <c r="T119" s="27">
        <f t="shared" si="141"/>
        <v>-566.3540175070525</v>
      </c>
      <c r="U119" s="28">
        <f t="shared" si="124"/>
        <v>-256.2131205216225</v>
      </c>
      <c r="W119" s="26">
        <f t="shared" si="98"/>
        <v>-5.9910624597755771E-3</v>
      </c>
      <c r="X119" s="27">
        <f t="shared" si="142"/>
        <v>-557.59358338151412</v>
      </c>
      <c r="Y119" s="28">
        <f t="shared" si="125"/>
        <v>-252.24998422339652</v>
      </c>
      <c r="AA119" s="26">
        <f t="shared" si="99"/>
        <v>-4.7717024225562912E-3</v>
      </c>
      <c r="AB119" s="27">
        <f t="shared" si="143"/>
        <v>-554.76857247410214</v>
      </c>
      <c r="AC119" s="28">
        <f t="shared" si="126"/>
        <v>-250.97197640898807</v>
      </c>
      <c r="AE119" s="26">
        <f t="shared" si="100"/>
        <v>-4.2474863047155679E-3</v>
      </c>
      <c r="AF119" s="27">
        <f t="shared" si="144"/>
        <v>-553.54225522768991</v>
      </c>
      <c r="AG119" s="28">
        <f t="shared" si="127"/>
        <v>-250.41720225935674</v>
      </c>
      <c r="AI119" s="26">
        <f t="shared" si="101"/>
        <v>-4.0085671064635075E-3</v>
      </c>
      <c r="AJ119" s="27">
        <f t="shared" si="145"/>
        <v>-552.98098637911471</v>
      </c>
      <c r="AK119" s="28">
        <f t="shared" si="128"/>
        <v>-250.16328962044227</v>
      </c>
      <c r="AM119" s="26">
        <f t="shared" si="102"/>
        <v>-3.8805252779041959E-3</v>
      </c>
      <c r="AN119" s="27">
        <f t="shared" si="146"/>
        <v>-552.67958324637777</v>
      </c>
      <c r="AO119" s="28">
        <f t="shared" si="129"/>
        <v>-250.02693773666215</v>
      </c>
      <c r="AQ119" s="26">
        <f t="shared" si="103"/>
        <v>-3.8201485016937254E-3</v>
      </c>
      <c r="AR119" s="27">
        <f t="shared" si="147"/>
        <v>-552.53731272621667</v>
      </c>
      <c r="AS119" s="28">
        <f t="shared" si="130"/>
        <v>-249.96257591913823</v>
      </c>
      <c r="AU119" s="26">
        <f t="shared" si="104"/>
        <v>-3.7899730900556776E-3</v>
      </c>
      <c r="AV119" s="27">
        <f t="shared" si="148"/>
        <v>-552.4661727243008</v>
      </c>
      <c r="AW119" s="28">
        <f t="shared" si="131"/>
        <v>-249.93039286521554</v>
      </c>
      <c r="AY119" s="26">
        <f t="shared" si="105"/>
        <v>-3.7744925047866959E-3</v>
      </c>
      <c r="AZ119" s="27">
        <f t="shared" si="149"/>
        <v>-552.42966735514415</v>
      </c>
      <c r="BA119" s="28">
        <f t="shared" si="132"/>
        <v>-249.91387818666061</v>
      </c>
      <c r="BB119" s="28"/>
      <c r="BC119" s="26">
        <f t="shared" si="106"/>
        <v>-3.7664486061394697E-3</v>
      </c>
      <c r="BD119" s="27">
        <f t="shared" si="150"/>
        <v>-552.41069627949491</v>
      </c>
      <c r="BE119" s="28">
        <f t="shared" si="133"/>
        <v>-249.90529585415922</v>
      </c>
      <c r="BF119" s="28"/>
      <c r="BG119" s="26">
        <f t="shared" si="107"/>
        <v>-3.7622417443140682E-3</v>
      </c>
      <c r="BH119" s="27">
        <f t="shared" si="151"/>
        <v>-552.40077396992933</v>
      </c>
      <c r="BI119" s="28">
        <f t="shared" si="134"/>
        <v>-249.90080709656593</v>
      </c>
      <c r="BJ119" s="28"/>
      <c r="BK119" s="26">
        <f t="shared" si="108"/>
        <v>-3.7600342339402749E-3</v>
      </c>
      <c r="BL119" s="27">
        <f t="shared" si="152"/>
        <v>-552.39556715017159</v>
      </c>
      <c r="BM119" s="28">
        <f t="shared" si="135"/>
        <v>-249.89845158129299</v>
      </c>
      <c r="BN119" s="28"/>
      <c r="BO119" s="26">
        <f t="shared" si="109"/>
        <v>-3.7588738418197314E-3</v>
      </c>
      <c r="BP119" s="27">
        <f t="shared" si="153"/>
        <v>-552.39283010113888</v>
      </c>
      <c r="BQ119" s="28">
        <f t="shared" si="136"/>
        <v>-249.89721336658624</v>
      </c>
      <c r="BR119" s="28"/>
      <c r="BS119" s="26">
        <f t="shared" si="110"/>
        <v>-3.7582633165356592E-3</v>
      </c>
      <c r="BT119" s="27">
        <f t="shared" si="154"/>
        <v>-552.39139002426703</v>
      </c>
      <c r="BU119" s="28">
        <f t="shared" si="137"/>
        <v>-249.89656188963417</v>
      </c>
      <c r="BV119" s="28"/>
      <c r="BW119" s="26">
        <f t="shared" si="111"/>
        <v>-3.7579419423581337E-3</v>
      </c>
      <c r="BX119" s="27">
        <f t="shared" si="155"/>
        <v>-552.39063197886617</v>
      </c>
      <c r="BY119" s="28">
        <f t="shared" si="138"/>
        <v>-249.89621895717207</v>
      </c>
      <c r="BZ119" s="28"/>
      <c r="CA119" s="26">
        <f t="shared" si="112"/>
        <v>-3.7577727316191385E-3</v>
      </c>
      <c r="CB119" s="27">
        <f t="shared" si="156"/>
        <v>-552.39023284982511</v>
      </c>
      <c r="CC119" s="28">
        <f t="shared" si="139"/>
        <v>-249.89603839502553</v>
      </c>
      <c r="CD119" s="28"/>
      <c r="CE119" s="26">
        <f t="shared" si="113"/>
        <v>-3.7576836265204097E-3</v>
      </c>
      <c r="CF119" s="27">
        <f t="shared" si="157"/>
        <v>-552.39002267118531</v>
      </c>
      <c r="CG119" s="28">
        <f t="shared" si="140"/>
        <v>-249.89594331222659</v>
      </c>
      <c r="CH119" s="28"/>
      <c r="CI119" s="29">
        <f t="shared" si="158"/>
        <v>488.1300759365493</v>
      </c>
    </row>
    <row r="120" spans="5:87" x14ac:dyDescent="0.25">
      <c r="G120">
        <f t="shared" si="162"/>
        <v>3.0399999999999996E-2</v>
      </c>
      <c r="H120">
        <f t="shared" si="117"/>
        <v>606.05825750398424</v>
      </c>
      <c r="M120">
        <f t="shared" si="161"/>
        <v>7</v>
      </c>
      <c r="N120">
        <f t="shared" si="159"/>
        <v>430</v>
      </c>
      <c r="O120">
        <f t="shared" si="160"/>
        <v>1242</v>
      </c>
      <c r="P120" s="50">
        <f t="shared" si="123"/>
        <v>452.3904</v>
      </c>
      <c r="S120" s="26">
        <f t="shared" si="97"/>
        <v>-9.3950000000000006E-3</v>
      </c>
      <c r="T120" s="27">
        <f t="shared" si="141"/>
        <v>-565.27639923326058</v>
      </c>
      <c r="U120" s="28">
        <f t="shared" si="124"/>
        <v>-255.72561635969447</v>
      </c>
      <c r="W120" s="26">
        <f t="shared" si="98"/>
        <v>-5.656219754430457E-3</v>
      </c>
      <c r="X120" s="27">
        <f t="shared" si="142"/>
        <v>-556.8216487784257</v>
      </c>
      <c r="Y120" s="28">
        <f t="shared" si="125"/>
        <v>-251.90076841953152</v>
      </c>
      <c r="AA120" s="26">
        <f t="shared" si="99"/>
        <v>-4.4849448438471409E-3</v>
      </c>
      <c r="AB120" s="27">
        <f t="shared" si="143"/>
        <v>-554.09863052223727</v>
      </c>
      <c r="AC120" s="28">
        <f t="shared" si="126"/>
        <v>-250.66890110140713</v>
      </c>
      <c r="AE120" s="26">
        <f t="shared" si="100"/>
        <v>-3.9814010439777944E-3</v>
      </c>
      <c r="AF120" s="27">
        <f t="shared" si="144"/>
        <v>-552.91707444558801</v>
      </c>
      <c r="AG120" s="28">
        <f t="shared" si="127"/>
        <v>-250.13437647526936</v>
      </c>
      <c r="AI120" s="26">
        <f t="shared" si="101"/>
        <v>-3.7519035583889714E-3</v>
      </c>
      <c r="AJ120" s="27">
        <f t="shared" si="145"/>
        <v>-552.37638836801375</v>
      </c>
      <c r="AK120" s="28">
        <f t="shared" si="128"/>
        <v>-249.88977528436109</v>
      </c>
      <c r="AM120" s="26">
        <f t="shared" si="102"/>
        <v>-3.6289110240110699E-3</v>
      </c>
      <c r="AN120" s="27">
        <f t="shared" si="146"/>
        <v>-552.08606293168941</v>
      </c>
      <c r="AO120" s="28">
        <f t="shared" si="129"/>
        <v>-249.75843484409216</v>
      </c>
      <c r="AQ120" s="26">
        <f t="shared" si="103"/>
        <v>-3.5709151893119949E-3</v>
      </c>
      <c r="AR120" s="27">
        <f t="shared" si="147"/>
        <v>-551.94902735142102</v>
      </c>
      <c r="AS120" s="28">
        <f t="shared" si="130"/>
        <v>-249.69644126312031</v>
      </c>
      <c r="AU120" s="26">
        <f t="shared" si="104"/>
        <v>-3.5419297367062412E-3</v>
      </c>
      <c r="AV120" s="27">
        <f t="shared" si="148"/>
        <v>-551.88050642502174</v>
      </c>
      <c r="AW120" s="28">
        <f t="shared" si="131"/>
        <v>-249.66544305381817</v>
      </c>
      <c r="AY120" s="26">
        <f t="shared" si="105"/>
        <v>-3.5270596240461172E-3</v>
      </c>
      <c r="AZ120" s="27">
        <f t="shared" si="149"/>
        <v>-551.84534539992978</v>
      </c>
      <c r="BA120" s="28">
        <f t="shared" si="132"/>
        <v>-249.64953654361241</v>
      </c>
      <c r="BB120" s="28"/>
      <c r="BC120" s="26">
        <f t="shared" si="106"/>
        <v>-3.5193329343226648E-3</v>
      </c>
      <c r="BD120" s="27">
        <f t="shared" si="150"/>
        <v>-551.82707305076269</v>
      </c>
      <c r="BE120" s="28">
        <f t="shared" si="133"/>
        <v>-249.64127030826376</v>
      </c>
      <c r="BF120" s="28"/>
      <c r="BG120" s="26">
        <f t="shared" si="107"/>
        <v>-3.5152919689326388E-3</v>
      </c>
      <c r="BH120" s="27">
        <f t="shared" si="151"/>
        <v>-551.81751621821104</v>
      </c>
      <c r="BI120" s="28">
        <f t="shared" si="134"/>
        <v>-249.636946888963</v>
      </c>
      <c r="BJ120" s="28"/>
      <c r="BK120" s="26">
        <f t="shared" si="108"/>
        <v>-3.5131715111213651E-3</v>
      </c>
      <c r="BL120" s="27">
        <f t="shared" si="152"/>
        <v>-551.81250119315996</v>
      </c>
      <c r="BM120" s="28">
        <f t="shared" si="135"/>
        <v>-249.63467813977411</v>
      </c>
      <c r="BN120" s="28"/>
      <c r="BO120" s="26">
        <f t="shared" si="109"/>
        <v>-3.5120568787439335E-3</v>
      </c>
      <c r="BP120" s="27">
        <f t="shared" si="153"/>
        <v>-551.80986496616208</v>
      </c>
      <c r="BQ120" s="28">
        <f t="shared" si="136"/>
        <v>-249.63348553598806</v>
      </c>
      <c r="BR120" s="28"/>
      <c r="BS120" s="26">
        <f t="shared" si="110"/>
        <v>-3.5114704293559896E-3</v>
      </c>
      <c r="BT120" s="27">
        <f t="shared" si="154"/>
        <v>-551.80847793657847</v>
      </c>
      <c r="BU120" s="28">
        <f t="shared" si="137"/>
        <v>-249.6328580571199</v>
      </c>
      <c r="BV120" s="28"/>
      <c r="BW120" s="26">
        <f t="shared" si="111"/>
        <v>-3.5111617284804852E-3</v>
      </c>
      <c r="BX120" s="27">
        <f t="shared" si="155"/>
        <v>-551.80774781501918</v>
      </c>
      <c r="BY120" s="28">
        <f t="shared" si="138"/>
        <v>-249.63252775713565</v>
      </c>
      <c r="BZ120" s="28"/>
      <c r="CA120" s="26">
        <f t="shared" si="112"/>
        <v>-3.5109991905202952E-3</v>
      </c>
      <c r="CB120" s="27">
        <f t="shared" si="156"/>
        <v>-551.80736338859231</v>
      </c>
      <c r="CC120" s="28">
        <f t="shared" si="139"/>
        <v>-249.63235384631065</v>
      </c>
      <c r="CD120" s="28"/>
      <c r="CE120" s="26">
        <f t="shared" si="113"/>
        <v>-3.5109135992565503E-3</v>
      </c>
      <c r="CF120" s="27">
        <f t="shared" si="157"/>
        <v>-551.80716095226126</v>
      </c>
      <c r="CG120" s="28">
        <f t="shared" si="140"/>
        <v>-249.63226226605786</v>
      </c>
      <c r="CH120" s="28"/>
      <c r="CI120" s="29">
        <f t="shared" si="158"/>
        <v>438.85351706372973</v>
      </c>
    </row>
    <row r="121" spans="5:87" x14ac:dyDescent="0.25">
      <c r="G121">
        <f t="shared" si="162"/>
        <v>3.2399999999999998E-2</v>
      </c>
      <c r="H121">
        <f t="shared" si="117"/>
        <v>609.3465999809049</v>
      </c>
      <c r="M121">
        <f t="shared" si="161"/>
        <v>8</v>
      </c>
      <c r="N121">
        <f t="shared" si="159"/>
        <v>430</v>
      </c>
      <c r="O121">
        <f t="shared" si="160"/>
        <v>1437.3333333333335</v>
      </c>
      <c r="P121" s="50">
        <f t="shared" si="123"/>
        <v>452.3904</v>
      </c>
      <c r="S121" s="26">
        <f t="shared" si="97"/>
        <v>-8.9066666666666669E-3</v>
      </c>
      <c r="T121" s="27">
        <f t="shared" si="141"/>
        <v>-564.19261610723902</v>
      </c>
      <c r="U121" s="28">
        <f t="shared" si="124"/>
        <v>-255.23532327780032</v>
      </c>
      <c r="W121" s="26">
        <f t="shared" si="98"/>
        <v>-5.3213770490853369E-3</v>
      </c>
      <c r="X121" s="27">
        <f t="shared" si="142"/>
        <v>-556.04681568661158</v>
      </c>
      <c r="Y121" s="28">
        <f t="shared" si="125"/>
        <v>-251.55024136719248</v>
      </c>
      <c r="AA121" s="26">
        <f t="shared" si="99"/>
        <v>-4.1981872651379887E-3</v>
      </c>
      <c r="AB121" s="27">
        <f t="shared" si="143"/>
        <v>-553.42656278340326</v>
      </c>
      <c r="AC121" s="28">
        <f t="shared" si="126"/>
        <v>-250.36486410820893</v>
      </c>
      <c r="AE121" s="26">
        <f t="shared" si="100"/>
        <v>-3.71531578324002E-3</v>
      </c>
      <c r="AF121" s="27">
        <f t="shared" si="144"/>
        <v>-552.29006332434165</v>
      </c>
      <c r="AG121" s="28">
        <f t="shared" si="127"/>
        <v>-249.85072266332423</v>
      </c>
      <c r="AI121" s="26">
        <f t="shared" si="101"/>
        <v>-3.4952400103144348E-3</v>
      </c>
      <c r="AJ121" s="27">
        <f t="shared" si="145"/>
        <v>-551.77008734252001</v>
      </c>
      <c r="AK121" s="28">
        <f t="shared" si="128"/>
        <v>-249.61549052091758</v>
      </c>
      <c r="AM121" s="26">
        <f t="shared" si="102"/>
        <v>-3.3772967701179431E-3</v>
      </c>
      <c r="AN121" s="27">
        <f t="shared" si="146"/>
        <v>-551.49090594967845</v>
      </c>
      <c r="AO121" s="28">
        <f t="shared" si="129"/>
        <v>-249.48919153893743</v>
      </c>
      <c r="AQ121" s="26">
        <f t="shared" si="103"/>
        <v>-3.3216818769302636E-3</v>
      </c>
      <c r="AR121" s="27">
        <f t="shared" si="147"/>
        <v>-551.35913613722278</v>
      </c>
      <c r="AS121" s="28">
        <f t="shared" si="130"/>
        <v>-249.42958014077266</v>
      </c>
      <c r="AU121" s="26">
        <f t="shared" si="104"/>
        <v>-3.2938863833568044E-3</v>
      </c>
      <c r="AV121" s="27">
        <f t="shared" si="148"/>
        <v>-551.2932495838246</v>
      </c>
      <c r="AW121" s="28">
        <f t="shared" si="131"/>
        <v>-249.39977369652624</v>
      </c>
      <c r="AY121" s="26">
        <f t="shared" si="105"/>
        <v>-3.2796267433055381E-3</v>
      </c>
      <c r="AZ121" s="27">
        <f t="shared" si="149"/>
        <v>-551.25944072229686</v>
      </c>
      <c r="BA121" s="28">
        <f t="shared" si="132"/>
        <v>-249.38447889213617</v>
      </c>
      <c r="BB121" s="28"/>
      <c r="BC121" s="26">
        <f t="shared" si="106"/>
        <v>-3.2722172625058591E-3</v>
      </c>
      <c r="BD121" s="27">
        <f t="shared" si="150"/>
        <v>-551.24187115511052</v>
      </c>
      <c r="BE121" s="28">
        <f t="shared" si="133"/>
        <v>-249.37653058860892</v>
      </c>
      <c r="BF121" s="28"/>
      <c r="BG121" s="26">
        <f t="shared" si="107"/>
        <v>-3.2683421935512089E-3</v>
      </c>
      <c r="BH121" s="27">
        <f t="shared" si="151"/>
        <v>-551.23268191847762</v>
      </c>
      <c r="BI121" s="28">
        <f t="shared" si="134"/>
        <v>-249.37237346617286</v>
      </c>
      <c r="BJ121" s="28"/>
      <c r="BK121" s="26">
        <f t="shared" si="108"/>
        <v>-3.2663087883024549E-3</v>
      </c>
      <c r="BL121" s="27">
        <f t="shared" si="152"/>
        <v>-551.22785979943876</v>
      </c>
      <c r="BM121" s="28">
        <f t="shared" si="135"/>
        <v>-249.37019198581203</v>
      </c>
      <c r="BN121" s="28"/>
      <c r="BO121" s="26">
        <f t="shared" si="109"/>
        <v>-3.2652399156681351E-3</v>
      </c>
      <c r="BP121" s="27">
        <f t="shared" si="153"/>
        <v>-551.22532497848374</v>
      </c>
      <c r="BQ121" s="28">
        <f t="shared" si="136"/>
        <v>-249.36904525714624</v>
      </c>
      <c r="BR121" s="28"/>
      <c r="BS121" s="26">
        <f t="shared" si="110"/>
        <v>-3.2646775421763191E-3</v>
      </c>
      <c r="BT121" s="27">
        <f t="shared" si="154"/>
        <v>-551.22399130341307</v>
      </c>
      <c r="BU121" s="28">
        <f t="shared" si="137"/>
        <v>-249.36844191534757</v>
      </c>
      <c r="BV121" s="28"/>
      <c r="BW121" s="26">
        <f t="shared" si="111"/>
        <v>-3.2643815146028358E-3</v>
      </c>
      <c r="BX121" s="27">
        <f t="shared" si="155"/>
        <v>-551.2232892674034</v>
      </c>
      <c r="BY121" s="28">
        <f t="shared" si="138"/>
        <v>-249.36812432099634</v>
      </c>
      <c r="BZ121" s="28"/>
      <c r="CA121" s="26">
        <f t="shared" si="112"/>
        <v>-3.2642256494214515E-3</v>
      </c>
      <c r="CB121" s="27">
        <f t="shared" si="156"/>
        <v>-551.22291962873021</v>
      </c>
      <c r="CC121" s="28">
        <f t="shared" si="139"/>
        <v>-249.36795710000911</v>
      </c>
      <c r="CD121" s="28"/>
      <c r="CE121" s="26">
        <f t="shared" si="113"/>
        <v>-3.2641435719926899E-3</v>
      </c>
      <c r="CF121" s="27">
        <f t="shared" si="157"/>
        <v>-551.22272497954077</v>
      </c>
      <c r="CG121" s="28">
        <f t="shared" si="140"/>
        <v>-249.36786904258443</v>
      </c>
      <c r="CH121" s="28"/>
      <c r="CI121" s="29">
        <f t="shared" si="158"/>
        <v>389.67885669054522</v>
      </c>
    </row>
    <row r="122" spans="5:87" x14ac:dyDescent="0.25">
      <c r="G122">
        <f t="shared" si="162"/>
        <v>3.44E-2</v>
      </c>
      <c r="H122">
        <f t="shared" si="117"/>
        <v>612.53153546169608</v>
      </c>
      <c r="M122">
        <f t="shared" si="161"/>
        <v>9</v>
      </c>
      <c r="N122">
        <f t="shared" si="159"/>
        <v>430</v>
      </c>
      <c r="O122">
        <f t="shared" si="160"/>
        <v>1632.6666666666667</v>
      </c>
      <c r="P122" s="50">
        <f t="shared" si="123"/>
        <v>452.3904</v>
      </c>
      <c r="S122" s="26">
        <f t="shared" si="97"/>
        <v>-8.4183333333333332E-3</v>
      </c>
      <c r="T122" s="27">
        <f t="shared" si="141"/>
        <v>-563.10266812898783</v>
      </c>
      <c r="U122" s="28">
        <f t="shared" si="124"/>
        <v>-254.74224127594007</v>
      </c>
      <c r="W122" s="26">
        <f t="shared" si="98"/>
        <v>-4.9865343437402159E-3</v>
      </c>
      <c r="X122" s="27">
        <f t="shared" si="142"/>
        <v>-555.26908410607177</v>
      </c>
      <c r="Y122" s="28">
        <f t="shared" si="125"/>
        <v>-251.19840306637946</v>
      </c>
      <c r="AA122" s="26">
        <f t="shared" si="99"/>
        <v>-3.9114296864288375E-3</v>
      </c>
      <c r="AB122" s="27">
        <f t="shared" si="143"/>
        <v>-552.75236925760021</v>
      </c>
      <c r="AC122" s="28">
        <f t="shared" si="126"/>
        <v>-250.05986542939345</v>
      </c>
      <c r="AE122" s="26">
        <f t="shared" si="100"/>
        <v>-3.4492305225022456E-3</v>
      </c>
      <c r="AF122" s="27">
        <f t="shared" si="144"/>
        <v>-551.66122186395069</v>
      </c>
      <c r="AG122" s="28">
        <f t="shared" si="127"/>
        <v>-249.56624082352141</v>
      </c>
      <c r="AI122" s="26">
        <f t="shared" si="101"/>
        <v>-3.2385764622398978E-3</v>
      </c>
      <c r="AJ122" s="27">
        <f t="shared" si="145"/>
        <v>-551.16208330263362</v>
      </c>
      <c r="AK122" s="28">
        <f t="shared" si="128"/>
        <v>-249.34043533011175</v>
      </c>
      <c r="AM122" s="26">
        <f t="shared" si="102"/>
        <v>-3.1256825162248167E-3</v>
      </c>
      <c r="AN122" s="27">
        <f t="shared" si="146"/>
        <v>-550.89411230034477</v>
      </c>
      <c r="AO122" s="28">
        <f t="shared" si="129"/>
        <v>-249.2192078211979</v>
      </c>
      <c r="AQ122" s="26">
        <f t="shared" si="103"/>
        <v>-3.0724485645485322E-3</v>
      </c>
      <c r="AR122" s="27">
        <f t="shared" si="147"/>
        <v>-550.76763908362204</v>
      </c>
      <c r="AS122" s="28">
        <f t="shared" si="130"/>
        <v>-249.16199255209543</v>
      </c>
      <c r="AU122" s="26">
        <f t="shared" si="104"/>
        <v>-3.045843030007368E-3</v>
      </c>
      <c r="AV122" s="27">
        <f t="shared" si="148"/>
        <v>-550.70440220070941</v>
      </c>
      <c r="AW122" s="28">
        <f t="shared" si="131"/>
        <v>-249.13338479333981</v>
      </c>
      <c r="AY122" s="26">
        <f t="shared" si="105"/>
        <v>-3.032193862564959E-3</v>
      </c>
      <c r="AZ122" s="27">
        <f t="shared" si="149"/>
        <v>-550.67195332224503</v>
      </c>
      <c r="BA122" s="28">
        <f t="shared" si="132"/>
        <v>-249.11870523223178</v>
      </c>
      <c r="BB122" s="28"/>
      <c r="BC122" s="26">
        <f t="shared" si="106"/>
        <v>-3.0251015906890533E-3</v>
      </c>
      <c r="BD122" s="27">
        <f t="shared" si="150"/>
        <v>-550.65509059253827</v>
      </c>
      <c r="BE122" s="28">
        <f t="shared" si="133"/>
        <v>-249.11107669519461</v>
      </c>
      <c r="BF122" s="28"/>
      <c r="BG122" s="26">
        <f t="shared" si="107"/>
        <v>-3.0213924181697795E-3</v>
      </c>
      <c r="BH122" s="27">
        <f t="shared" si="151"/>
        <v>-550.64627107072897</v>
      </c>
      <c r="BI122" s="28">
        <f t="shared" si="134"/>
        <v>-249.10708682819552</v>
      </c>
      <c r="BJ122" s="28"/>
      <c r="BK122" s="26">
        <f t="shared" si="108"/>
        <v>-3.0194460654835451E-3</v>
      </c>
      <c r="BL122" s="27">
        <f t="shared" si="152"/>
        <v>-550.64164296900822</v>
      </c>
      <c r="BM122" s="28">
        <f t="shared" si="135"/>
        <v>-249.1049931194068</v>
      </c>
      <c r="BN122" s="28"/>
      <c r="BO122" s="26">
        <f t="shared" si="109"/>
        <v>-3.0184229525923364E-3</v>
      </c>
      <c r="BP122" s="27">
        <f t="shared" si="153"/>
        <v>-550.63921013810398</v>
      </c>
      <c r="BQ122" s="28">
        <f t="shared" si="136"/>
        <v>-249.10389253006093</v>
      </c>
      <c r="BR122" s="28"/>
      <c r="BS122" s="26">
        <f t="shared" si="110"/>
        <v>-3.0178846549966491E-3</v>
      </c>
      <c r="BT122" s="27">
        <f t="shared" si="154"/>
        <v>-550.63793012477106</v>
      </c>
      <c r="BU122" s="28">
        <f t="shared" si="137"/>
        <v>-249.10331346431724</v>
      </c>
      <c r="BV122" s="28"/>
      <c r="BW122" s="26">
        <f t="shared" si="111"/>
        <v>-3.0176013007251865E-3</v>
      </c>
      <c r="BX122" s="27">
        <f t="shared" si="155"/>
        <v>-550.63725633601882</v>
      </c>
      <c r="BY122" s="28">
        <f t="shared" si="138"/>
        <v>-249.1030086487541</v>
      </c>
      <c r="BZ122" s="28"/>
      <c r="CA122" s="26">
        <f t="shared" si="112"/>
        <v>-3.0174521083226077E-3</v>
      </c>
      <c r="CB122" s="27">
        <f t="shared" si="156"/>
        <v>-550.63690157023871</v>
      </c>
      <c r="CC122" s="28">
        <f t="shared" si="139"/>
        <v>-249.10284815612093</v>
      </c>
      <c r="CD122" s="28"/>
      <c r="CE122" s="26">
        <f t="shared" si="113"/>
        <v>-3.0173735447288296E-3</v>
      </c>
      <c r="CF122" s="27">
        <f t="shared" si="157"/>
        <v>-550.63671475302385</v>
      </c>
      <c r="CG122" s="28">
        <f t="shared" si="140"/>
        <v>-249.10276364180635</v>
      </c>
      <c r="CH122" s="28"/>
      <c r="CI122" s="29">
        <f t="shared" si="158"/>
        <v>340.60651215289658</v>
      </c>
    </row>
    <row r="123" spans="5:87" x14ac:dyDescent="0.25">
      <c r="G123">
        <f t="shared" si="162"/>
        <v>3.6400000000000002E-2</v>
      </c>
      <c r="H123">
        <f t="shared" si="117"/>
        <v>615.61306394635767</v>
      </c>
      <c r="M123">
        <f t="shared" si="161"/>
        <v>10</v>
      </c>
      <c r="N123">
        <f t="shared" si="159"/>
        <v>430</v>
      </c>
      <c r="O123">
        <f t="shared" si="160"/>
        <v>1828</v>
      </c>
      <c r="P123" s="50">
        <f t="shared" si="123"/>
        <v>452.3904</v>
      </c>
      <c r="S123" s="26">
        <f t="shared" si="97"/>
        <v>-7.9300000000000013E-3</v>
      </c>
      <c r="T123" s="27">
        <f t="shared" si="141"/>
        <v>-562.0065552985069</v>
      </c>
      <c r="U123" s="28">
        <f t="shared" si="124"/>
        <v>-254.24637035411368</v>
      </c>
      <c r="W123" s="26">
        <f t="shared" si="98"/>
        <v>-4.6516916383950958E-3</v>
      </c>
      <c r="X123" s="27">
        <f t="shared" si="142"/>
        <v>-554.48845403680627</v>
      </c>
      <c r="Y123" s="28">
        <f t="shared" si="125"/>
        <v>-250.8452535170924</v>
      </c>
      <c r="AA123" s="26">
        <f t="shared" si="99"/>
        <v>-3.6246721077196867E-3</v>
      </c>
      <c r="AB123" s="27">
        <f t="shared" si="143"/>
        <v>-552.07604994482813</v>
      </c>
      <c r="AC123" s="28">
        <f t="shared" si="126"/>
        <v>-249.75390506496078</v>
      </c>
      <c r="AE123" s="26">
        <f t="shared" si="100"/>
        <v>-3.1831452617644721E-3</v>
      </c>
      <c r="AF123" s="27">
        <f t="shared" si="144"/>
        <v>-551.03055006441525</v>
      </c>
      <c r="AG123" s="28">
        <f t="shared" si="127"/>
        <v>-249.28093095586087</v>
      </c>
      <c r="AI123" s="26">
        <f t="shared" si="101"/>
        <v>-2.9819129141653612E-3</v>
      </c>
      <c r="AJ123" s="27">
        <f t="shared" si="145"/>
        <v>-550.55237624835456</v>
      </c>
      <c r="AK123" s="28">
        <f t="shared" si="128"/>
        <v>-249.06460971194363</v>
      </c>
      <c r="AM123" s="26">
        <f t="shared" si="102"/>
        <v>-2.8740682623316907E-3</v>
      </c>
      <c r="AN123" s="27">
        <f t="shared" si="146"/>
        <v>-550.29568198368838</v>
      </c>
      <c r="AO123" s="28">
        <f t="shared" si="129"/>
        <v>-248.94848369087359</v>
      </c>
      <c r="AQ123" s="26">
        <f t="shared" si="103"/>
        <v>-2.8232152521668018E-3</v>
      </c>
      <c r="AR123" s="27">
        <f t="shared" si="147"/>
        <v>-550.17453619061894</v>
      </c>
      <c r="AS123" s="28">
        <f t="shared" si="130"/>
        <v>-248.89367849708859</v>
      </c>
      <c r="AU123" s="26">
        <f t="shared" si="104"/>
        <v>-2.7977996766579312E-3</v>
      </c>
      <c r="AV123" s="27">
        <f t="shared" si="148"/>
        <v>-550.11396427567638</v>
      </c>
      <c r="AW123" s="28">
        <f t="shared" si="131"/>
        <v>-248.86627634425895</v>
      </c>
      <c r="AY123" s="26">
        <f t="shared" si="105"/>
        <v>-2.7847609818243803E-3</v>
      </c>
      <c r="AZ123" s="27">
        <f t="shared" si="149"/>
        <v>-550.08288319977453</v>
      </c>
      <c r="BA123" s="28">
        <f t="shared" si="132"/>
        <v>-248.85221556389928</v>
      </c>
      <c r="BB123" s="28"/>
      <c r="BC123" s="26">
        <f t="shared" si="106"/>
        <v>-2.7779859188722484E-3</v>
      </c>
      <c r="BD123" s="27">
        <f t="shared" si="150"/>
        <v>-550.06673136304585</v>
      </c>
      <c r="BE123" s="28">
        <f t="shared" si="133"/>
        <v>-248.84490862802085</v>
      </c>
      <c r="BF123" s="28"/>
      <c r="BG123" s="26">
        <f t="shared" si="107"/>
        <v>-2.7744426427883497E-3</v>
      </c>
      <c r="BH123" s="27">
        <f t="shared" si="151"/>
        <v>-550.0582836749652</v>
      </c>
      <c r="BI123" s="28">
        <f t="shared" si="134"/>
        <v>-248.84108697503098</v>
      </c>
      <c r="BJ123" s="28"/>
      <c r="BK123" s="26">
        <f t="shared" si="108"/>
        <v>-2.7725833426646353E-3</v>
      </c>
      <c r="BL123" s="27">
        <f t="shared" si="152"/>
        <v>-550.05385070186833</v>
      </c>
      <c r="BM123" s="28">
        <f t="shared" si="135"/>
        <v>-248.83908154055848</v>
      </c>
      <c r="BN123" s="28"/>
      <c r="BO123" s="26">
        <f t="shared" si="109"/>
        <v>-2.7716059895165385E-3</v>
      </c>
      <c r="BP123" s="27">
        <f t="shared" si="153"/>
        <v>-550.05152044502279</v>
      </c>
      <c r="BQ123" s="28">
        <f t="shared" si="136"/>
        <v>-248.83802735473205</v>
      </c>
      <c r="BR123" s="28"/>
      <c r="BS123" s="26">
        <f t="shared" si="110"/>
        <v>-2.7710917678169795E-3</v>
      </c>
      <c r="BT123" s="27">
        <f t="shared" si="154"/>
        <v>-550.05029440065232</v>
      </c>
      <c r="BU123" s="28">
        <f t="shared" si="137"/>
        <v>-248.83747270402887</v>
      </c>
      <c r="BV123" s="28"/>
      <c r="BW123" s="26">
        <f t="shared" si="111"/>
        <v>-2.7708210868475375E-3</v>
      </c>
      <c r="BX123" s="27">
        <f t="shared" si="155"/>
        <v>-550.04964902086544</v>
      </c>
      <c r="BY123" s="28">
        <f t="shared" si="138"/>
        <v>-248.83718074040891</v>
      </c>
      <c r="BZ123" s="28"/>
      <c r="CA123" s="26">
        <f t="shared" si="112"/>
        <v>-2.7706785672237644E-3</v>
      </c>
      <c r="CB123" s="27">
        <f t="shared" si="156"/>
        <v>-550.04930921311802</v>
      </c>
      <c r="CC123" s="28">
        <f t="shared" si="139"/>
        <v>-248.83702701464617</v>
      </c>
      <c r="CD123" s="28"/>
      <c r="CE123" s="26">
        <f t="shared" si="113"/>
        <v>-2.7706035174649701E-3</v>
      </c>
      <c r="CF123" s="27">
        <f t="shared" si="157"/>
        <v>-550.0491302727105</v>
      </c>
      <c r="CG123" s="28">
        <f t="shared" si="140"/>
        <v>-248.83694606372362</v>
      </c>
      <c r="CH123" s="28"/>
      <c r="CI123" s="29">
        <f t="shared" si="158"/>
        <v>291.63690078668407</v>
      </c>
    </row>
    <row r="124" spans="5:87" x14ac:dyDescent="0.25">
      <c r="G124">
        <f t="shared" si="162"/>
        <v>3.8400000000000004E-2</v>
      </c>
      <c r="H124">
        <f t="shared" si="117"/>
        <v>618.59118543488955</v>
      </c>
      <c r="M124">
        <f t="shared" si="161"/>
        <v>11</v>
      </c>
      <c r="N124">
        <f t="shared" si="159"/>
        <v>430</v>
      </c>
      <c r="O124">
        <f t="shared" si="160"/>
        <v>2023.3333333333335</v>
      </c>
      <c r="P124" s="50">
        <f t="shared" si="123"/>
        <v>452.3904</v>
      </c>
      <c r="S124" s="26">
        <f t="shared" si="97"/>
        <v>-7.4416666666666667E-3</v>
      </c>
      <c r="T124" s="27">
        <f t="shared" si="141"/>
        <v>-560.90427761579633</v>
      </c>
      <c r="U124" s="28">
        <f t="shared" si="124"/>
        <v>-253.74771051232116</v>
      </c>
      <c r="W124" s="26">
        <f t="shared" si="98"/>
        <v>-4.3168489330499757E-3</v>
      </c>
      <c r="X124" s="27">
        <f t="shared" si="142"/>
        <v>-553.70492547881508</v>
      </c>
      <c r="Y124" s="28">
        <f t="shared" si="125"/>
        <v>-250.49079271933135</v>
      </c>
      <c r="AA124" s="26">
        <f t="shared" si="99"/>
        <v>-3.3379145290105354E-3</v>
      </c>
      <c r="AB124" s="27">
        <f t="shared" si="143"/>
        <v>-551.3976048450869</v>
      </c>
      <c r="AC124" s="28">
        <f t="shared" si="126"/>
        <v>-249.44698301491081</v>
      </c>
      <c r="AE124" s="26">
        <f t="shared" si="100"/>
        <v>-2.9170600010266978E-3</v>
      </c>
      <c r="AF124" s="27">
        <f t="shared" si="144"/>
        <v>-550.39804792573534</v>
      </c>
      <c r="AG124" s="28">
        <f t="shared" si="127"/>
        <v>-248.99479306034257</v>
      </c>
      <c r="AI124" s="26">
        <f t="shared" si="101"/>
        <v>-2.7252493660908242E-3</v>
      </c>
      <c r="AJ124" s="27">
        <f t="shared" si="145"/>
        <v>-545.04987321816486</v>
      </c>
      <c r="AK124" s="28">
        <f t="shared" si="128"/>
        <v>-246.57533016511491</v>
      </c>
      <c r="AM124" s="26">
        <f t="shared" si="102"/>
        <v>-2.6224540084385638E-3</v>
      </c>
      <c r="AN124" s="27">
        <f t="shared" si="146"/>
        <v>-524.49080168771275</v>
      </c>
      <c r="AO124" s="28">
        <f t="shared" si="129"/>
        <v>-237.27460357182505</v>
      </c>
      <c r="AQ124" s="26">
        <f t="shared" si="103"/>
        <v>-2.5739819397850704E-3</v>
      </c>
      <c r="AR124" s="27">
        <f t="shared" si="147"/>
        <v>-514.79638795701408</v>
      </c>
      <c r="AS124" s="28">
        <f t="shared" si="130"/>
        <v>-232.88894386642878</v>
      </c>
      <c r="AU124" s="26">
        <f t="shared" si="104"/>
        <v>-2.5497563233084948E-3</v>
      </c>
      <c r="AV124" s="27">
        <f t="shared" si="148"/>
        <v>-509.95126466169899</v>
      </c>
      <c r="AW124" s="28">
        <f t="shared" si="131"/>
        <v>-230.69705660081186</v>
      </c>
      <c r="AY124" s="26">
        <f t="shared" si="105"/>
        <v>-2.5373281010838012E-3</v>
      </c>
      <c r="AZ124" s="27">
        <f t="shared" si="149"/>
        <v>-507.46562021676021</v>
      </c>
      <c r="BA124" s="28">
        <f t="shared" si="132"/>
        <v>-229.57257491610827</v>
      </c>
      <c r="BB124" s="28"/>
      <c r="BC124" s="26">
        <f t="shared" si="106"/>
        <v>-2.5308702470554427E-3</v>
      </c>
      <c r="BD124" s="27">
        <f t="shared" si="150"/>
        <v>-506.17404941108856</v>
      </c>
      <c r="BE124" s="28">
        <f t="shared" si="133"/>
        <v>-228.98828068270211</v>
      </c>
      <c r="BF124" s="28"/>
      <c r="BG124" s="26">
        <f t="shared" si="107"/>
        <v>-2.5274928674069198E-3</v>
      </c>
      <c r="BH124" s="27">
        <f t="shared" si="151"/>
        <v>-505.49857348138397</v>
      </c>
      <c r="BI124" s="28">
        <f t="shared" si="134"/>
        <v>-228.68270185667268</v>
      </c>
      <c r="BJ124" s="28"/>
      <c r="BK124" s="26">
        <f t="shared" si="108"/>
        <v>-2.5257206198457255E-3</v>
      </c>
      <c r="BL124" s="27">
        <f t="shared" si="152"/>
        <v>-505.14412396914508</v>
      </c>
      <c r="BM124" s="28">
        <f t="shared" si="135"/>
        <v>-228.52235230005112</v>
      </c>
      <c r="BN124" s="28"/>
      <c r="BO124" s="26">
        <f t="shared" si="109"/>
        <v>-2.5247890264407402E-3</v>
      </c>
      <c r="BP124" s="27">
        <f t="shared" si="153"/>
        <v>-504.95780528814805</v>
      </c>
      <c r="BQ124" s="28">
        <f t="shared" si="136"/>
        <v>-228.43806351742742</v>
      </c>
      <c r="BR124" s="28"/>
      <c r="BS124" s="26">
        <f t="shared" si="110"/>
        <v>-2.5242988806373091E-3</v>
      </c>
      <c r="BT124" s="27">
        <f t="shared" si="154"/>
        <v>-504.85977612746183</v>
      </c>
      <c r="BU124" s="28">
        <f t="shared" si="137"/>
        <v>-228.39371606621293</v>
      </c>
      <c r="BV124" s="28"/>
      <c r="BW124" s="26">
        <f t="shared" si="111"/>
        <v>-2.5240408729698882E-3</v>
      </c>
      <c r="BX124" s="27">
        <f t="shared" si="155"/>
        <v>-504.80817459397764</v>
      </c>
      <c r="BY124" s="28">
        <f t="shared" si="138"/>
        <v>-228.37037202783938</v>
      </c>
      <c r="BZ124" s="28"/>
      <c r="CA124" s="26">
        <f t="shared" si="112"/>
        <v>-2.5239050261249207E-3</v>
      </c>
      <c r="CB124" s="27">
        <f t="shared" si="156"/>
        <v>-504.78100522498414</v>
      </c>
      <c r="CC124" s="28">
        <f t="shared" si="139"/>
        <v>-228.35808086613267</v>
      </c>
      <c r="CD124" s="28"/>
      <c r="CE124" s="26">
        <f t="shared" si="113"/>
        <v>-2.5238334902011098E-3</v>
      </c>
      <c r="CF124" s="27">
        <f t="shared" si="157"/>
        <v>-504.76669804022197</v>
      </c>
      <c r="CG124" s="28">
        <f t="shared" si="140"/>
        <v>-228.35160843309524</v>
      </c>
      <c r="CH124" s="28"/>
      <c r="CI124" s="29">
        <f t="shared" si="158"/>
        <v>223.02340423632296</v>
      </c>
    </row>
    <row r="125" spans="5:87" x14ac:dyDescent="0.25">
      <c r="G125">
        <f t="shared" si="162"/>
        <v>4.0400000000000005E-2</v>
      </c>
      <c r="H125">
        <f t="shared" si="117"/>
        <v>621.46589992729196</v>
      </c>
      <c r="M125">
        <f t="shared" si="161"/>
        <v>12</v>
      </c>
      <c r="N125">
        <f t="shared" si="159"/>
        <v>430</v>
      </c>
      <c r="O125">
        <f t="shared" si="160"/>
        <v>2218.666666666667</v>
      </c>
      <c r="P125" s="50">
        <f t="shared" si="123"/>
        <v>452.3904</v>
      </c>
      <c r="S125" s="26">
        <f t="shared" si="97"/>
        <v>-6.9533333333333331E-3</v>
      </c>
      <c r="T125" s="27">
        <f t="shared" si="141"/>
        <v>-559.79583508085602</v>
      </c>
      <c r="U125" s="28">
        <f t="shared" si="124"/>
        <v>-253.2462617505625</v>
      </c>
      <c r="W125" s="26">
        <f t="shared" si="98"/>
        <v>-3.9820062277048547E-3</v>
      </c>
      <c r="X125" s="27">
        <f t="shared" si="142"/>
        <v>-552.91849843209832</v>
      </c>
      <c r="Y125" s="28">
        <f t="shared" si="125"/>
        <v>-250.13502067309634</v>
      </c>
      <c r="AA125" s="26">
        <f t="shared" si="99"/>
        <v>-3.0511569503013842E-3</v>
      </c>
      <c r="AB125" s="27">
        <f t="shared" si="143"/>
        <v>-550.71703395837665</v>
      </c>
      <c r="AC125" s="28">
        <f t="shared" si="126"/>
        <v>-249.1390992792436</v>
      </c>
      <c r="AE125" s="26">
        <f t="shared" si="100"/>
        <v>-2.6509747402889234E-3</v>
      </c>
      <c r="AF125" s="27">
        <f t="shared" si="144"/>
        <v>-530.1949480577847</v>
      </c>
      <c r="AG125" s="28">
        <f t="shared" si="127"/>
        <v>-239.85510462984044</v>
      </c>
      <c r="AI125" s="26">
        <f t="shared" si="101"/>
        <v>-2.4685858180162877E-3</v>
      </c>
      <c r="AJ125" s="27">
        <f t="shared" si="145"/>
        <v>-493.71716360325752</v>
      </c>
      <c r="AK125" s="28">
        <f t="shared" si="128"/>
        <v>-223.3529051293431</v>
      </c>
      <c r="AM125" s="26">
        <f t="shared" si="102"/>
        <v>-2.370839754545437E-3</v>
      </c>
      <c r="AN125" s="27">
        <f t="shared" si="146"/>
        <v>-474.16795090908738</v>
      </c>
      <c r="AO125" s="28">
        <f t="shared" si="129"/>
        <v>-214.50902897894241</v>
      </c>
      <c r="AQ125" s="26">
        <f t="shared" si="103"/>
        <v>-2.3247486274033391E-3</v>
      </c>
      <c r="AR125" s="27">
        <f t="shared" si="147"/>
        <v>-464.94972548066784</v>
      </c>
      <c r="AS125" s="28">
        <f t="shared" si="130"/>
        <v>-210.33879229008951</v>
      </c>
      <c r="AU125" s="26">
        <f t="shared" si="104"/>
        <v>-2.301712969959058E-3</v>
      </c>
      <c r="AV125" s="27">
        <f t="shared" si="148"/>
        <v>-460.34259399181161</v>
      </c>
      <c r="AW125" s="28">
        <f t="shared" si="131"/>
        <v>-208.25457023299325</v>
      </c>
      <c r="AY125" s="26">
        <f t="shared" si="105"/>
        <v>-2.2898952203432217E-3</v>
      </c>
      <c r="AZ125" s="27">
        <f t="shared" si="149"/>
        <v>-457.97904406864433</v>
      </c>
      <c r="BA125" s="28">
        <f t="shared" si="132"/>
        <v>-207.18532293783164</v>
      </c>
      <c r="BB125" s="28"/>
      <c r="BC125" s="26">
        <f t="shared" si="106"/>
        <v>-2.2837545752386369E-3</v>
      </c>
      <c r="BD125" s="27">
        <f t="shared" si="150"/>
        <v>-456.7509150477274</v>
      </c>
      <c r="BE125" s="28">
        <f t="shared" si="133"/>
        <v>-206.62972915880744</v>
      </c>
      <c r="BF125" s="28"/>
      <c r="BG125" s="26">
        <f t="shared" si="107"/>
        <v>-2.28054309202549E-3</v>
      </c>
      <c r="BH125" s="27">
        <f t="shared" si="151"/>
        <v>-456.10861840509801</v>
      </c>
      <c r="BI125" s="28">
        <f t="shared" si="134"/>
        <v>-206.33916032372966</v>
      </c>
      <c r="BJ125" s="28"/>
      <c r="BK125" s="26">
        <f t="shared" si="108"/>
        <v>-2.2788578970268153E-3</v>
      </c>
      <c r="BL125" s="27">
        <f t="shared" si="152"/>
        <v>-455.77157940536307</v>
      </c>
      <c r="BM125" s="28">
        <f t="shared" si="135"/>
        <v>-206.18668711582396</v>
      </c>
      <c r="BN125" s="28"/>
      <c r="BO125" s="26">
        <f t="shared" si="109"/>
        <v>-2.2779720633649414E-3</v>
      </c>
      <c r="BP125" s="27">
        <f t="shared" si="153"/>
        <v>-455.59441267298826</v>
      </c>
      <c r="BQ125" s="28">
        <f t="shared" si="136"/>
        <v>-206.10653858689821</v>
      </c>
      <c r="BR125" s="28"/>
      <c r="BS125" s="26">
        <f t="shared" si="110"/>
        <v>-2.2775059934576391E-3</v>
      </c>
      <c r="BT125" s="27">
        <f t="shared" si="154"/>
        <v>-455.5011986915278</v>
      </c>
      <c r="BU125" s="28">
        <f t="shared" si="137"/>
        <v>-206.06436947653975</v>
      </c>
      <c r="BV125" s="28"/>
      <c r="BW125" s="26">
        <f t="shared" si="111"/>
        <v>-2.2772606590922388E-3</v>
      </c>
      <c r="BX125" s="27">
        <f t="shared" si="155"/>
        <v>-455.45213181844775</v>
      </c>
      <c r="BY125" s="28">
        <f t="shared" si="138"/>
        <v>-206.04217209420031</v>
      </c>
      <c r="BZ125" s="28"/>
      <c r="CA125" s="26">
        <f t="shared" si="112"/>
        <v>-2.277131485026077E-3</v>
      </c>
      <c r="CB125" s="27">
        <f t="shared" si="156"/>
        <v>-455.42629700521542</v>
      </c>
      <c r="CC125" s="28">
        <f t="shared" si="139"/>
        <v>-206.03048467270821</v>
      </c>
      <c r="CD125" s="28"/>
      <c r="CE125" s="26">
        <f t="shared" si="113"/>
        <v>-2.2770634629372495E-3</v>
      </c>
      <c r="CF125" s="27">
        <f t="shared" si="157"/>
        <v>-455.4126925874499</v>
      </c>
      <c r="CG125" s="28">
        <f t="shared" si="140"/>
        <v>-206.02433016471349</v>
      </c>
      <c r="CH125" s="28"/>
      <c r="CI125" s="29">
        <f t="shared" si="158"/>
        <v>160.97367663536272</v>
      </c>
    </row>
    <row r="126" spans="5:87" x14ac:dyDescent="0.25">
      <c r="G126">
        <f t="shared" si="162"/>
        <v>4.2400000000000007E-2</v>
      </c>
      <c r="H126">
        <f t="shared" si="117"/>
        <v>624.23720742356477</v>
      </c>
      <c r="M126">
        <f t="shared" si="161"/>
        <v>13</v>
      </c>
      <c r="N126">
        <f t="shared" si="159"/>
        <v>430</v>
      </c>
      <c r="O126">
        <f t="shared" si="160"/>
        <v>2414</v>
      </c>
      <c r="P126" s="50">
        <f t="shared" si="123"/>
        <v>452.3904</v>
      </c>
      <c r="S126" s="26">
        <f t="shared" si="97"/>
        <v>-6.4650000000000003E-3</v>
      </c>
      <c r="T126" s="27">
        <f t="shared" si="141"/>
        <v>-558.6812276936862</v>
      </c>
      <c r="U126" s="28">
        <f t="shared" si="124"/>
        <v>-252.74202406883779</v>
      </c>
      <c r="W126" s="26">
        <f t="shared" si="98"/>
        <v>-3.647163522359735E-3</v>
      </c>
      <c r="X126" s="27">
        <f t="shared" si="142"/>
        <v>-552.12917289665575</v>
      </c>
      <c r="Y126" s="28">
        <f t="shared" si="125"/>
        <v>-249.77793737838726</v>
      </c>
      <c r="AA126" s="26">
        <f t="shared" si="99"/>
        <v>-2.7643993715922334E-3</v>
      </c>
      <c r="AB126" s="27">
        <f t="shared" si="143"/>
        <v>-550.03433728469736</v>
      </c>
      <c r="AC126" s="28">
        <f t="shared" si="126"/>
        <v>-248.83025385795915</v>
      </c>
      <c r="AE126" s="26">
        <f t="shared" si="100"/>
        <v>-2.3848894795511495E-3</v>
      </c>
      <c r="AF126" s="27">
        <f t="shared" si="144"/>
        <v>-476.9778959102299</v>
      </c>
      <c r="AG126" s="28">
        <f t="shared" si="127"/>
        <v>-215.78022112198727</v>
      </c>
      <c r="AI126" s="26">
        <f t="shared" si="101"/>
        <v>-2.2119222699417511E-3</v>
      </c>
      <c r="AJ126" s="27">
        <f t="shared" si="145"/>
        <v>-442.38445398835023</v>
      </c>
      <c r="AK126" s="28">
        <f t="shared" si="128"/>
        <v>-200.13048009357135</v>
      </c>
      <c r="AM126" s="26">
        <f t="shared" si="102"/>
        <v>-2.119225500652311E-3</v>
      </c>
      <c r="AN126" s="27">
        <f t="shared" si="146"/>
        <v>-423.84510013046219</v>
      </c>
      <c r="AO126" s="28">
        <f t="shared" si="129"/>
        <v>-191.74345438605985</v>
      </c>
      <c r="AQ126" s="26">
        <f t="shared" si="103"/>
        <v>-2.0755153150216086E-3</v>
      </c>
      <c r="AR126" s="27">
        <f t="shared" si="147"/>
        <v>-415.10306300432171</v>
      </c>
      <c r="AS126" s="28">
        <f t="shared" si="130"/>
        <v>-187.78864071375031</v>
      </c>
      <c r="AU126" s="26">
        <f t="shared" si="104"/>
        <v>-2.0536696166096216E-3</v>
      </c>
      <c r="AV126" s="27">
        <f t="shared" si="148"/>
        <v>-410.73392332192429</v>
      </c>
      <c r="AW126" s="28">
        <f t="shared" si="131"/>
        <v>-185.81208386517469</v>
      </c>
      <c r="AY126" s="26">
        <f t="shared" si="105"/>
        <v>-2.0424623396026434E-3</v>
      </c>
      <c r="AZ126" s="27">
        <f t="shared" si="149"/>
        <v>-408.49246792052867</v>
      </c>
      <c r="BA126" s="28">
        <f t="shared" si="132"/>
        <v>-184.79807095955513</v>
      </c>
      <c r="BB126" s="28"/>
      <c r="BC126" s="26">
        <f t="shared" si="106"/>
        <v>-2.0366389034218316E-3</v>
      </c>
      <c r="BD126" s="27">
        <f t="shared" si="150"/>
        <v>-407.3277806843663</v>
      </c>
      <c r="BE126" s="28">
        <f t="shared" si="133"/>
        <v>-184.27117763491276</v>
      </c>
      <c r="BF126" s="28"/>
      <c r="BG126" s="26">
        <f t="shared" si="107"/>
        <v>-2.033593316644061E-3</v>
      </c>
      <c r="BH126" s="27">
        <f t="shared" si="151"/>
        <v>-406.71866332881223</v>
      </c>
      <c r="BI126" s="28">
        <f t="shared" si="134"/>
        <v>-183.99561879078669</v>
      </c>
      <c r="BJ126" s="28"/>
      <c r="BK126" s="26">
        <f t="shared" si="108"/>
        <v>-2.0319951742079059E-3</v>
      </c>
      <c r="BL126" s="27">
        <f t="shared" si="152"/>
        <v>-406.39903484158117</v>
      </c>
      <c r="BM126" s="28">
        <f t="shared" si="135"/>
        <v>-183.85102193159682</v>
      </c>
      <c r="BN126" s="28"/>
      <c r="BO126" s="26">
        <f t="shared" si="109"/>
        <v>-2.0311551002891435E-3</v>
      </c>
      <c r="BP126" s="27">
        <f t="shared" si="153"/>
        <v>-406.23102005782869</v>
      </c>
      <c r="BQ126" s="28">
        <f t="shared" si="136"/>
        <v>-183.77501365636914</v>
      </c>
      <c r="BR126" s="28"/>
      <c r="BS126" s="26">
        <f t="shared" si="110"/>
        <v>-2.0307131062779695E-3</v>
      </c>
      <c r="BT126" s="27">
        <f t="shared" si="154"/>
        <v>-406.14262125559389</v>
      </c>
      <c r="BU126" s="28">
        <f t="shared" si="137"/>
        <v>-183.73502288686663</v>
      </c>
      <c r="BV126" s="28"/>
      <c r="BW126" s="26">
        <f t="shared" si="111"/>
        <v>-2.0304804452145903E-3</v>
      </c>
      <c r="BX126" s="27">
        <f t="shared" si="155"/>
        <v>-406.09608904291804</v>
      </c>
      <c r="BY126" s="28">
        <f t="shared" si="138"/>
        <v>-183.7139721605613</v>
      </c>
      <c r="BZ126" s="28"/>
      <c r="CA126" s="26">
        <f t="shared" si="112"/>
        <v>-2.0303579439272337E-3</v>
      </c>
      <c r="CB126" s="27">
        <f t="shared" si="156"/>
        <v>-406.07158878544675</v>
      </c>
      <c r="CC126" s="28">
        <f t="shared" si="139"/>
        <v>-183.70288847928379</v>
      </c>
      <c r="CD126" s="28"/>
      <c r="CE126" s="26">
        <f t="shared" si="113"/>
        <v>-2.03029343567339E-3</v>
      </c>
      <c r="CF126" s="27">
        <f t="shared" si="157"/>
        <v>-406.058687134678</v>
      </c>
      <c r="CG126" s="28">
        <f t="shared" si="140"/>
        <v>-183.69705189633183</v>
      </c>
      <c r="CH126" s="28"/>
      <c r="CI126" s="29">
        <f t="shared" si="158"/>
        <v>107.64647241125046</v>
      </c>
    </row>
    <row r="127" spans="5:87" x14ac:dyDescent="0.25">
      <c r="G127">
        <f t="shared" si="162"/>
        <v>4.4400000000000009E-2</v>
      </c>
      <c r="H127">
        <f t="shared" si="117"/>
        <v>626.90510792370799</v>
      </c>
      <c r="M127">
        <f t="shared" si="161"/>
        <v>14</v>
      </c>
      <c r="N127">
        <f t="shared" si="159"/>
        <v>430</v>
      </c>
      <c r="O127">
        <f t="shared" si="160"/>
        <v>2609.3333333333335</v>
      </c>
      <c r="P127" s="50">
        <f t="shared" si="123"/>
        <v>452.3904</v>
      </c>
      <c r="S127" s="26">
        <f t="shared" si="97"/>
        <v>-5.9766666666666666E-3</v>
      </c>
      <c r="T127" s="27">
        <f t="shared" si="141"/>
        <v>-557.56045545428651</v>
      </c>
      <c r="U127" s="28">
        <f t="shared" si="124"/>
        <v>-252.23499746714688</v>
      </c>
      <c r="W127" s="26">
        <f t="shared" si="98"/>
        <v>-3.3123208170146145E-3</v>
      </c>
      <c r="X127" s="27">
        <f t="shared" si="142"/>
        <v>-551.3369488724876</v>
      </c>
      <c r="Y127" s="28">
        <f t="shared" si="125"/>
        <v>-249.41954283520423</v>
      </c>
      <c r="AA127" s="26">
        <f t="shared" si="99"/>
        <v>-2.4776417928830817E-3</v>
      </c>
      <c r="AB127" s="27">
        <f t="shared" si="143"/>
        <v>-495.52835857661637</v>
      </c>
      <c r="AC127" s="28">
        <f t="shared" si="126"/>
        <v>-224.17227234781893</v>
      </c>
      <c r="AE127" s="26">
        <f t="shared" si="100"/>
        <v>-2.1188042188133756E-3</v>
      </c>
      <c r="AF127" s="27">
        <f t="shared" si="144"/>
        <v>-423.76084376267511</v>
      </c>
      <c r="AG127" s="28">
        <f t="shared" si="127"/>
        <v>-191.70533761413409</v>
      </c>
      <c r="AI127" s="26">
        <f t="shared" si="101"/>
        <v>-1.9552587218672141E-3</v>
      </c>
      <c r="AJ127" s="27">
        <f t="shared" si="145"/>
        <v>-391.05174437344283</v>
      </c>
      <c r="AK127" s="28">
        <f t="shared" si="128"/>
        <v>-176.90805505779957</v>
      </c>
      <c r="AM127" s="26">
        <f t="shared" si="102"/>
        <v>-1.8676112467591844E-3</v>
      </c>
      <c r="AN127" s="27">
        <f t="shared" si="146"/>
        <v>-373.52224935183688</v>
      </c>
      <c r="AO127" s="28">
        <f t="shared" si="129"/>
        <v>-168.97787979317721</v>
      </c>
      <c r="AQ127" s="26">
        <f t="shared" si="103"/>
        <v>-1.8262820026398773E-3</v>
      </c>
      <c r="AR127" s="27">
        <f t="shared" si="147"/>
        <v>-365.25640052797547</v>
      </c>
      <c r="AS127" s="28">
        <f t="shared" si="130"/>
        <v>-165.23848913741102</v>
      </c>
      <c r="AU127" s="26">
        <f t="shared" si="104"/>
        <v>-1.805626263260185E-3</v>
      </c>
      <c r="AV127" s="27">
        <f t="shared" si="148"/>
        <v>-361.12525265203698</v>
      </c>
      <c r="AW127" s="28">
        <f t="shared" si="131"/>
        <v>-163.36959749735607</v>
      </c>
      <c r="AY127" s="26">
        <f t="shared" si="105"/>
        <v>-1.7950294588620641E-3</v>
      </c>
      <c r="AZ127" s="27">
        <f t="shared" si="149"/>
        <v>-359.00589177241284</v>
      </c>
      <c r="BA127" s="28">
        <f t="shared" si="132"/>
        <v>-162.41081898127854</v>
      </c>
      <c r="BB127" s="28"/>
      <c r="BC127" s="26">
        <f t="shared" si="106"/>
        <v>-1.7895232316050261E-3</v>
      </c>
      <c r="BD127" s="27">
        <f t="shared" si="150"/>
        <v>-357.9046463210052</v>
      </c>
      <c r="BE127" s="28">
        <f t="shared" si="133"/>
        <v>-161.91262611101806</v>
      </c>
      <c r="BF127" s="28"/>
      <c r="BG127" s="26">
        <f t="shared" si="107"/>
        <v>-1.7866435412626312E-3</v>
      </c>
      <c r="BH127" s="27">
        <f t="shared" si="151"/>
        <v>-357.32870825252621</v>
      </c>
      <c r="BI127" s="28">
        <f t="shared" si="134"/>
        <v>-161.65207725784364</v>
      </c>
      <c r="BJ127" s="28"/>
      <c r="BK127" s="26">
        <f t="shared" si="108"/>
        <v>-1.7851324513889957E-3</v>
      </c>
      <c r="BL127" s="27">
        <f t="shared" si="152"/>
        <v>-357.02649027779916</v>
      </c>
      <c r="BM127" s="28">
        <f t="shared" si="135"/>
        <v>-161.51535674736965</v>
      </c>
      <c r="BN127" s="28"/>
      <c r="BO127" s="26">
        <f t="shared" si="109"/>
        <v>-1.7843381372133452E-3</v>
      </c>
      <c r="BP127" s="27">
        <f t="shared" si="153"/>
        <v>-356.86762744266906</v>
      </c>
      <c r="BQ127" s="28">
        <f t="shared" si="136"/>
        <v>-161.44348872584004</v>
      </c>
      <c r="BR127" s="28"/>
      <c r="BS127" s="26">
        <f t="shared" si="110"/>
        <v>-1.7839202190982992E-3</v>
      </c>
      <c r="BT127" s="27">
        <f t="shared" si="154"/>
        <v>-356.78404381965987</v>
      </c>
      <c r="BU127" s="28">
        <f t="shared" si="137"/>
        <v>-161.40567629719345</v>
      </c>
      <c r="BV127" s="28"/>
      <c r="BW127" s="26">
        <f t="shared" si="111"/>
        <v>-1.7837002313369407E-3</v>
      </c>
      <c r="BX127" s="27">
        <f t="shared" si="155"/>
        <v>-356.74004626738815</v>
      </c>
      <c r="BY127" s="28">
        <f t="shared" si="138"/>
        <v>-161.38577222692226</v>
      </c>
      <c r="BZ127" s="28"/>
      <c r="CA127" s="26">
        <f t="shared" si="112"/>
        <v>-1.78358440282839E-3</v>
      </c>
      <c r="CB127" s="27">
        <f t="shared" si="156"/>
        <v>-356.71688056567797</v>
      </c>
      <c r="CC127" s="28">
        <f t="shared" si="139"/>
        <v>-161.3752922858593</v>
      </c>
      <c r="CD127" s="28"/>
      <c r="CE127" s="26">
        <f t="shared" si="113"/>
        <v>-1.7835234084095297E-3</v>
      </c>
      <c r="CF127" s="27">
        <f t="shared" si="157"/>
        <v>-356.70468168190592</v>
      </c>
      <c r="CG127" s="28">
        <f t="shared" si="140"/>
        <v>-161.36977362795008</v>
      </c>
      <c r="CH127" s="28"/>
      <c r="CI127" s="29">
        <f t="shared" si="158"/>
        <v>63.041791563985804</v>
      </c>
    </row>
    <row r="128" spans="5:87" x14ac:dyDescent="0.25">
      <c r="G128">
        <f t="shared" si="162"/>
        <v>4.6400000000000011E-2</v>
      </c>
      <c r="H128">
        <f t="shared" si="117"/>
        <v>629.46960142772161</v>
      </c>
      <c r="M128">
        <f t="shared" si="161"/>
        <v>15</v>
      </c>
      <c r="N128">
        <f t="shared" si="159"/>
        <v>430</v>
      </c>
      <c r="O128">
        <f t="shared" si="160"/>
        <v>2804.666666666667</v>
      </c>
      <c r="P128" s="50">
        <f t="shared" si="123"/>
        <v>452.3904</v>
      </c>
      <c r="S128" s="26">
        <f t="shared" si="97"/>
        <v>-5.4883333333333329E-3</v>
      </c>
      <c r="T128" s="27">
        <f t="shared" si="141"/>
        <v>-556.43351836265731</v>
      </c>
      <c r="U128" s="28">
        <f t="shared" si="124"/>
        <v>-251.72518194548991</v>
      </c>
      <c r="W128" s="26">
        <f t="shared" si="98"/>
        <v>-2.9774781116694939E-3</v>
      </c>
      <c r="X128" s="27">
        <f t="shared" si="142"/>
        <v>-550.54182635959376</v>
      </c>
      <c r="Y128" s="28">
        <f t="shared" si="125"/>
        <v>-249.05983704354716</v>
      </c>
      <c r="AA128" s="26">
        <f t="shared" si="99"/>
        <v>-2.1908842141739305E-3</v>
      </c>
      <c r="AB128" s="27">
        <f t="shared" si="143"/>
        <v>-438.1768428347861</v>
      </c>
      <c r="AC128" s="28">
        <f t="shared" si="126"/>
        <v>-198.22699720076602</v>
      </c>
      <c r="AE128" s="26">
        <f t="shared" si="100"/>
        <v>-1.852718958075601E-3</v>
      </c>
      <c r="AF128" s="27">
        <f t="shared" si="144"/>
        <v>-370.5437916151202</v>
      </c>
      <c r="AG128" s="28">
        <f t="shared" si="127"/>
        <v>-167.63045410628087</v>
      </c>
      <c r="AI128" s="26">
        <f t="shared" si="101"/>
        <v>-1.6985951737926773E-3</v>
      </c>
      <c r="AJ128" s="27">
        <f t="shared" si="145"/>
        <v>-339.71903475853549</v>
      </c>
      <c r="AK128" s="28">
        <f t="shared" si="128"/>
        <v>-153.68563002202777</v>
      </c>
      <c r="AM128" s="26">
        <f t="shared" si="102"/>
        <v>-1.6159969928660578E-3</v>
      </c>
      <c r="AN128" s="27">
        <f t="shared" si="146"/>
        <v>-323.19939857321157</v>
      </c>
      <c r="AO128" s="28">
        <f t="shared" si="129"/>
        <v>-146.21230520029462</v>
      </c>
      <c r="AQ128" s="26">
        <f t="shared" si="103"/>
        <v>-1.5770486902581459E-3</v>
      </c>
      <c r="AR128" s="27">
        <f t="shared" si="147"/>
        <v>-315.40973805162918</v>
      </c>
      <c r="AS128" s="28">
        <f t="shared" si="130"/>
        <v>-142.68833756107173</v>
      </c>
      <c r="AU128" s="26">
        <f t="shared" si="104"/>
        <v>-1.5575829099107482E-3</v>
      </c>
      <c r="AV128" s="27">
        <f t="shared" si="148"/>
        <v>-311.51658198214966</v>
      </c>
      <c r="AW128" s="28">
        <f t="shared" si="131"/>
        <v>-140.92711112953748</v>
      </c>
      <c r="AY128" s="26">
        <f t="shared" si="105"/>
        <v>-1.5475965781214848E-3</v>
      </c>
      <c r="AZ128" s="27">
        <f t="shared" si="149"/>
        <v>-309.51931562429695</v>
      </c>
      <c r="BA128" s="28">
        <f t="shared" si="132"/>
        <v>-140.02356700300194</v>
      </c>
      <c r="BB128" s="28"/>
      <c r="BC128" s="26">
        <f t="shared" si="106"/>
        <v>-1.5424075597882205E-3</v>
      </c>
      <c r="BD128" s="27">
        <f t="shared" si="150"/>
        <v>-308.4815119576441</v>
      </c>
      <c r="BE128" s="28">
        <f t="shared" si="133"/>
        <v>-139.55407458712341</v>
      </c>
      <c r="BF128" s="28"/>
      <c r="BG128" s="26">
        <f t="shared" si="107"/>
        <v>-1.5396937658812013E-3</v>
      </c>
      <c r="BH128" s="27">
        <f t="shared" si="151"/>
        <v>-307.93875317624025</v>
      </c>
      <c r="BI128" s="28">
        <f t="shared" si="134"/>
        <v>-139.30853572490059</v>
      </c>
      <c r="BJ128" s="28"/>
      <c r="BK128" s="26">
        <f t="shared" si="108"/>
        <v>-1.5382697285700854E-3</v>
      </c>
      <c r="BL128" s="27">
        <f t="shared" si="152"/>
        <v>-307.65394571401708</v>
      </c>
      <c r="BM128" s="28">
        <f t="shared" si="135"/>
        <v>-139.17969156314246</v>
      </c>
      <c r="BN128" s="28"/>
      <c r="BO128" s="26">
        <f t="shared" si="109"/>
        <v>-1.5375211741375466E-3</v>
      </c>
      <c r="BP128" s="27">
        <f t="shared" si="153"/>
        <v>-307.50423482750932</v>
      </c>
      <c r="BQ128" s="28">
        <f t="shared" si="136"/>
        <v>-139.11196379531088</v>
      </c>
      <c r="BR128" s="28"/>
      <c r="BS128" s="26">
        <f t="shared" si="110"/>
        <v>-1.537127331918629E-3</v>
      </c>
      <c r="BT128" s="27">
        <f t="shared" si="154"/>
        <v>-307.42546638372579</v>
      </c>
      <c r="BU128" s="28">
        <f t="shared" si="137"/>
        <v>-139.07632970752027</v>
      </c>
      <c r="BV128" s="28"/>
      <c r="BW128" s="26">
        <f t="shared" si="111"/>
        <v>-1.5369200174592914E-3</v>
      </c>
      <c r="BX128" s="27">
        <f t="shared" si="155"/>
        <v>-307.38400349185827</v>
      </c>
      <c r="BY128" s="28">
        <f t="shared" si="138"/>
        <v>-139.05757229328316</v>
      </c>
      <c r="BZ128" s="28"/>
      <c r="CA128" s="26">
        <f t="shared" si="112"/>
        <v>-1.5368108617295462E-3</v>
      </c>
      <c r="CB128" s="27">
        <f t="shared" si="156"/>
        <v>-307.36217234590924</v>
      </c>
      <c r="CC128" s="28">
        <f t="shared" si="139"/>
        <v>-139.04769609243482</v>
      </c>
      <c r="CD128" s="28"/>
      <c r="CE128" s="26">
        <f t="shared" si="113"/>
        <v>-1.5367533811456694E-3</v>
      </c>
      <c r="CF128" s="27">
        <f t="shared" si="157"/>
        <v>-307.35067622913385</v>
      </c>
      <c r="CG128" s="28">
        <f t="shared" si="140"/>
        <v>-139.04249535956836</v>
      </c>
      <c r="CH128" s="28"/>
      <c r="CI128" s="29">
        <f t="shared" si="158"/>
        <v>27.159634093568979</v>
      </c>
    </row>
    <row r="129" spans="7:87" x14ac:dyDescent="0.25">
      <c r="G129">
        <f t="shared" si="162"/>
        <v>4.8400000000000012E-2</v>
      </c>
      <c r="H129">
        <f t="shared" si="117"/>
        <v>631.93068793560565</v>
      </c>
      <c r="M129">
        <f t="shared" si="161"/>
        <v>16</v>
      </c>
      <c r="N129">
        <f t="shared" si="159"/>
        <v>430</v>
      </c>
      <c r="O129">
        <f t="shared" si="160"/>
        <v>3000</v>
      </c>
      <c r="P129" s="50">
        <f t="shared" si="123"/>
        <v>452.3904</v>
      </c>
      <c r="S129" s="26">
        <f t="shared" si="97"/>
        <v>-5.0000000000000001E-3</v>
      </c>
      <c r="T129" s="27">
        <f t="shared" si="141"/>
        <v>-555.30041641879836</v>
      </c>
      <c r="U129" s="28">
        <f t="shared" si="124"/>
        <v>-251.21257750386675</v>
      </c>
      <c r="W129" s="26">
        <f t="shared" si="98"/>
        <v>-2.6426354063243738E-3</v>
      </c>
      <c r="X129" s="27">
        <f t="shared" si="142"/>
        <v>-528.52708126487482</v>
      </c>
      <c r="Y129" s="28">
        <f t="shared" si="125"/>
        <v>-239.10057770424925</v>
      </c>
      <c r="AA129" s="26">
        <f t="shared" si="99"/>
        <v>-1.9041266354647797E-3</v>
      </c>
      <c r="AB129" s="27">
        <f t="shared" si="143"/>
        <v>-380.82532709295594</v>
      </c>
      <c r="AC129" s="28">
        <f t="shared" si="126"/>
        <v>-172.28172205371317</v>
      </c>
      <c r="AE129" s="26">
        <f t="shared" si="100"/>
        <v>-1.5866336973378273E-3</v>
      </c>
      <c r="AF129" s="27">
        <f t="shared" si="144"/>
        <v>-317.32673946756546</v>
      </c>
      <c r="AG129" s="28">
        <f t="shared" si="127"/>
        <v>-143.55557059842772</v>
      </c>
      <c r="AI129" s="26">
        <f t="shared" si="101"/>
        <v>-1.441931625718141E-3</v>
      </c>
      <c r="AJ129" s="27">
        <f t="shared" si="145"/>
        <v>-288.3863251436282</v>
      </c>
      <c r="AK129" s="28">
        <f t="shared" si="128"/>
        <v>-130.46320498625602</v>
      </c>
      <c r="AM129" s="26">
        <f t="shared" si="102"/>
        <v>-1.3643827389729318E-3</v>
      </c>
      <c r="AN129" s="27">
        <f t="shared" si="146"/>
        <v>-272.87654779458637</v>
      </c>
      <c r="AO129" s="28">
        <f t="shared" si="129"/>
        <v>-123.44673060741205</v>
      </c>
      <c r="AQ129" s="26">
        <f t="shared" si="103"/>
        <v>-1.3278153778764153E-3</v>
      </c>
      <c r="AR129" s="27">
        <f t="shared" si="147"/>
        <v>-265.56307557528305</v>
      </c>
      <c r="AS129" s="28">
        <f t="shared" si="130"/>
        <v>-120.13818598473253</v>
      </c>
      <c r="AU129" s="26">
        <f t="shared" si="104"/>
        <v>-1.309539556561312E-3</v>
      </c>
      <c r="AV129" s="27">
        <f t="shared" si="148"/>
        <v>-261.9079113122624</v>
      </c>
      <c r="AW129" s="28">
        <f t="shared" si="131"/>
        <v>-118.48462476171891</v>
      </c>
      <c r="AY129" s="26">
        <f t="shared" si="105"/>
        <v>-1.3001636973809063E-3</v>
      </c>
      <c r="AZ129" s="27">
        <f t="shared" si="149"/>
        <v>-260.03273947618123</v>
      </c>
      <c r="BA129" s="28">
        <f t="shared" si="132"/>
        <v>-117.63631502472542</v>
      </c>
      <c r="BB129" s="28"/>
      <c r="BC129" s="26">
        <f t="shared" si="106"/>
        <v>-1.2952918879714152E-3</v>
      </c>
      <c r="BD129" s="27">
        <f t="shared" si="150"/>
        <v>-259.05837759428306</v>
      </c>
      <c r="BE129" s="28">
        <f t="shared" si="133"/>
        <v>-117.19552306322876</v>
      </c>
      <c r="BF129" s="28"/>
      <c r="BG129" s="26">
        <f t="shared" si="107"/>
        <v>-1.2927439904997721E-3</v>
      </c>
      <c r="BH129" s="27">
        <f t="shared" si="151"/>
        <v>-258.54879809995441</v>
      </c>
      <c r="BI129" s="28">
        <f t="shared" si="134"/>
        <v>-116.96499419195762</v>
      </c>
      <c r="BJ129" s="28"/>
      <c r="BK129" s="26">
        <f t="shared" si="108"/>
        <v>-1.2914070057511761E-3</v>
      </c>
      <c r="BL129" s="27">
        <f t="shared" si="152"/>
        <v>-258.28140115023524</v>
      </c>
      <c r="BM129" s="28">
        <f t="shared" si="135"/>
        <v>-116.84402637891539</v>
      </c>
      <c r="BN129" s="28"/>
      <c r="BO129" s="26">
        <f t="shared" si="109"/>
        <v>-1.2907042110617487E-3</v>
      </c>
      <c r="BP129" s="27">
        <f t="shared" si="153"/>
        <v>-258.14084221234975</v>
      </c>
      <c r="BQ129" s="28">
        <f t="shared" si="136"/>
        <v>-116.78043886478179</v>
      </c>
      <c r="BR129" s="28"/>
      <c r="BS129" s="26">
        <f t="shared" si="110"/>
        <v>-1.2903344447389594E-3</v>
      </c>
      <c r="BT129" s="27">
        <f t="shared" si="154"/>
        <v>-258.06688894779188</v>
      </c>
      <c r="BU129" s="28">
        <f t="shared" si="137"/>
        <v>-116.74698311784715</v>
      </c>
      <c r="BV129" s="28"/>
      <c r="BW129" s="26">
        <f t="shared" si="111"/>
        <v>-1.2901398035816427E-3</v>
      </c>
      <c r="BX129" s="27">
        <f t="shared" si="155"/>
        <v>-258.02796071632855</v>
      </c>
      <c r="BY129" s="28">
        <f t="shared" si="138"/>
        <v>-116.72937235964416</v>
      </c>
      <c r="BZ129" s="28"/>
      <c r="CA129" s="26">
        <f t="shared" si="112"/>
        <v>-1.2900373206307031E-3</v>
      </c>
      <c r="CB129" s="27">
        <f t="shared" si="156"/>
        <v>-258.00746412614063</v>
      </c>
      <c r="CC129" s="28">
        <f t="shared" si="139"/>
        <v>-116.72009989901042</v>
      </c>
      <c r="CD129" s="28"/>
      <c r="CE129" s="26">
        <f t="shared" si="113"/>
        <v>-1.2899833538818097E-3</v>
      </c>
      <c r="CF129" s="27">
        <f t="shared" si="157"/>
        <v>-257.99667077636195</v>
      </c>
      <c r="CG129" s="28">
        <f t="shared" si="140"/>
        <v>-116.7152170911867</v>
      </c>
      <c r="CH129" s="28"/>
      <c r="CI129" s="29">
        <f t="shared" si="158"/>
        <v>0</v>
      </c>
    </row>
    <row r="130" spans="7:87" x14ac:dyDescent="0.25">
      <c r="G130">
        <f t="shared" si="162"/>
        <v>5.0400000000000014E-2</v>
      </c>
      <c r="H130">
        <f t="shared" si="117"/>
        <v>634.28836744736009</v>
      </c>
      <c r="M130">
        <f t="shared" si="161"/>
        <v>17</v>
      </c>
      <c r="N130">
        <f t="shared" si="159"/>
        <v>430</v>
      </c>
      <c r="O130">
        <f t="shared" si="160"/>
        <v>3195.3333333333335</v>
      </c>
      <c r="P130" s="50">
        <f t="shared" si="123"/>
        <v>452.3904</v>
      </c>
      <c r="S130" s="26">
        <f t="shared" si="97"/>
        <v>-4.5116666666666664E-3</v>
      </c>
      <c r="T130" s="27">
        <f t="shared" si="141"/>
        <v>-554.16114962270967</v>
      </c>
      <c r="U130" s="28">
        <f t="shared" si="124"/>
        <v>-250.69718414227751</v>
      </c>
      <c r="W130" s="26">
        <f t="shared" si="98"/>
        <v>-2.3077927009792533E-3</v>
      </c>
      <c r="X130" s="27">
        <f t="shared" si="142"/>
        <v>-461.55854019585064</v>
      </c>
      <c r="Y130" s="28">
        <f t="shared" si="125"/>
        <v>-208.80465262261694</v>
      </c>
      <c r="AA130" s="26">
        <f t="shared" si="99"/>
        <v>-1.6173690567556282E-3</v>
      </c>
      <c r="AB130" s="27">
        <f t="shared" si="143"/>
        <v>-323.47381135112562</v>
      </c>
      <c r="AC130" s="28">
        <f t="shared" si="126"/>
        <v>-146.33644690666026</v>
      </c>
      <c r="AE130" s="26">
        <f t="shared" si="100"/>
        <v>-1.3205484366000532E-3</v>
      </c>
      <c r="AF130" s="27">
        <f t="shared" si="144"/>
        <v>-264.10968732001061</v>
      </c>
      <c r="AG130" s="28">
        <f t="shared" si="127"/>
        <v>-119.48068709057453</v>
      </c>
      <c r="AI130" s="26">
        <f t="shared" si="101"/>
        <v>-1.185268077643604E-3</v>
      </c>
      <c r="AJ130" s="27">
        <f t="shared" si="145"/>
        <v>-237.0536155287208</v>
      </c>
      <c r="AK130" s="28">
        <f t="shared" si="128"/>
        <v>-107.24077995048421</v>
      </c>
      <c r="AM130" s="26">
        <f t="shared" si="102"/>
        <v>-1.112768485079805E-3</v>
      </c>
      <c r="AN130" s="27">
        <f t="shared" si="146"/>
        <v>-222.55369701596101</v>
      </c>
      <c r="AO130" s="28">
        <f t="shared" si="129"/>
        <v>-100.68115601452941</v>
      </c>
      <c r="AQ130" s="26">
        <f t="shared" si="103"/>
        <v>-1.0785820654946841E-3</v>
      </c>
      <c r="AR130" s="27">
        <f t="shared" si="147"/>
        <v>-215.71641309893684</v>
      </c>
      <c r="AS130" s="28">
        <f t="shared" si="130"/>
        <v>-97.58803440839327</v>
      </c>
      <c r="AU130" s="26">
        <f t="shared" si="104"/>
        <v>-1.0614962032118754E-3</v>
      </c>
      <c r="AV130" s="27">
        <f t="shared" si="148"/>
        <v>-212.29924064237508</v>
      </c>
      <c r="AW130" s="28">
        <f t="shared" si="131"/>
        <v>-96.042138393900316</v>
      </c>
      <c r="AY130" s="26">
        <f t="shared" si="105"/>
        <v>-1.052730816640327E-3</v>
      </c>
      <c r="AZ130" s="27">
        <f t="shared" si="149"/>
        <v>-210.5461633280654</v>
      </c>
      <c r="BA130" s="28">
        <f t="shared" si="132"/>
        <v>-95.249063046448839</v>
      </c>
      <c r="BB130" s="28"/>
      <c r="BC130" s="26">
        <f t="shared" si="106"/>
        <v>-1.0481762161546097E-3</v>
      </c>
      <c r="BD130" s="27">
        <f t="shared" si="150"/>
        <v>-209.63524323092193</v>
      </c>
      <c r="BE130" s="28">
        <f t="shared" si="133"/>
        <v>-94.836971539334058</v>
      </c>
      <c r="BF130" s="28"/>
      <c r="BG130" s="26">
        <f t="shared" si="107"/>
        <v>-1.0457942151183423E-3</v>
      </c>
      <c r="BH130" s="27">
        <f t="shared" si="151"/>
        <v>-209.15884302366845</v>
      </c>
      <c r="BI130" s="28">
        <f t="shared" si="134"/>
        <v>-94.621452659014579</v>
      </c>
      <c r="BJ130" s="28"/>
      <c r="BK130" s="26">
        <f t="shared" si="108"/>
        <v>-1.0445442829322658E-3</v>
      </c>
      <c r="BL130" s="27">
        <f t="shared" si="152"/>
        <v>-208.90885658645317</v>
      </c>
      <c r="BM130" s="28">
        <f t="shared" si="135"/>
        <v>-94.508361194688192</v>
      </c>
      <c r="BN130" s="28"/>
      <c r="BO130" s="26">
        <f t="shared" si="109"/>
        <v>-1.0438872479859502E-3</v>
      </c>
      <c r="BP130" s="27">
        <f t="shared" si="153"/>
        <v>-208.77744959719004</v>
      </c>
      <c r="BQ130" s="28">
        <f t="shared" si="136"/>
        <v>-94.448913934252644</v>
      </c>
      <c r="BR130" s="28"/>
      <c r="BS130" s="26">
        <f t="shared" si="110"/>
        <v>-1.0435415575592891E-3</v>
      </c>
      <c r="BT130" s="27">
        <f t="shared" si="154"/>
        <v>-208.70831151185783</v>
      </c>
      <c r="BU130" s="28">
        <f t="shared" si="137"/>
        <v>-94.417636528173972</v>
      </c>
      <c r="BV130" s="28"/>
      <c r="BW130" s="26">
        <f t="shared" si="111"/>
        <v>-1.0433595897039933E-3</v>
      </c>
      <c r="BX130" s="27">
        <f t="shared" si="155"/>
        <v>-208.67191794079866</v>
      </c>
      <c r="BY130" s="28">
        <f t="shared" si="138"/>
        <v>-94.40117242600509</v>
      </c>
      <c r="BZ130" s="28"/>
      <c r="CA130" s="26">
        <f t="shared" si="112"/>
        <v>-1.0432637795318594E-3</v>
      </c>
      <c r="CB130" s="27">
        <f t="shared" si="156"/>
        <v>-208.65275590637188</v>
      </c>
      <c r="CC130" s="28">
        <f t="shared" si="139"/>
        <v>-94.392503705585952</v>
      </c>
      <c r="CD130" s="28"/>
      <c r="CE130" s="26">
        <f t="shared" si="113"/>
        <v>-1.0432133266179496E-3</v>
      </c>
      <c r="CF130" s="27">
        <f t="shared" si="157"/>
        <v>-208.64266532358991</v>
      </c>
      <c r="CG130" s="28">
        <f t="shared" si="140"/>
        <v>-94.387938822804969</v>
      </c>
      <c r="CH130" s="28"/>
      <c r="CI130" s="29">
        <f t="shared" si="158"/>
        <v>-18.43711071672125</v>
      </c>
    </row>
    <row r="131" spans="7:87" x14ac:dyDescent="0.25">
      <c r="G131">
        <f t="shared" si="162"/>
        <v>5.2400000000000016E-2</v>
      </c>
      <c r="H131">
        <f t="shared" si="117"/>
        <v>636.54263996298505</v>
      </c>
      <c r="M131">
        <f t="shared" si="161"/>
        <v>18</v>
      </c>
      <c r="N131">
        <f t="shared" si="159"/>
        <v>430</v>
      </c>
      <c r="O131">
        <f t="shared" si="160"/>
        <v>3390.666666666667</v>
      </c>
      <c r="P131" s="50">
        <f t="shared" si="123"/>
        <v>452.3904</v>
      </c>
      <c r="S131" s="26">
        <f t="shared" si="97"/>
        <v>-4.0233333333333328E-3</v>
      </c>
      <c r="T131" s="27">
        <f t="shared" si="141"/>
        <v>-553.01571797439146</v>
      </c>
      <c r="U131" s="28">
        <f t="shared" si="124"/>
        <v>-250.17900186072214</v>
      </c>
      <c r="W131" s="26">
        <f t="shared" si="98"/>
        <v>-1.9729499956341327E-3</v>
      </c>
      <c r="X131" s="27">
        <f t="shared" si="142"/>
        <v>-394.58999912682657</v>
      </c>
      <c r="Y131" s="28">
        <f t="shared" si="125"/>
        <v>-178.50872754098472</v>
      </c>
      <c r="AA131" s="26">
        <f t="shared" si="99"/>
        <v>-1.3306114780464767E-3</v>
      </c>
      <c r="AB131" s="27">
        <f t="shared" si="143"/>
        <v>-266.12229560929535</v>
      </c>
      <c r="AC131" s="28">
        <f t="shared" si="126"/>
        <v>-120.39117175960737</v>
      </c>
      <c r="AE131" s="26">
        <f t="shared" si="100"/>
        <v>-1.0544631758622788E-3</v>
      </c>
      <c r="AF131" s="27">
        <f t="shared" si="144"/>
        <v>-210.89263517245575</v>
      </c>
      <c r="AG131" s="28">
        <f t="shared" si="127"/>
        <v>-95.405803582721333</v>
      </c>
      <c r="AI131" s="26">
        <f t="shared" si="101"/>
        <v>-9.2860452956906707E-4</v>
      </c>
      <c r="AJ131" s="27">
        <f t="shared" si="145"/>
        <v>-185.72090591381343</v>
      </c>
      <c r="AK131" s="28">
        <f t="shared" si="128"/>
        <v>-84.018354914712418</v>
      </c>
      <c r="AM131" s="26">
        <f t="shared" si="102"/>
        <v>-8.6115423118667846E-4</v>
      </c>
      <c r="AN131" s="27">
        <f t="shared" si="146"/>
        <v>-172.2308462373357</v>
      </c>
      <c r="AO131" s="28">
        <f t="shared" si="129"/>
        <v>-77.915581421646792</v>
      </c>
      <c r="AQ131" s="26">
        <f t="shared" si="103"/>
        <v>-8.293487531129529E-4</v>
      </c>
      <c r="AR131" s="27">
        <f t="shared" si="147"/>
        <v>-165.86975062259057</v>
      </c>
      <c r="AS131" s="28">
        <f t="shared" si="130"/>
        <v>-75.037882832054009</v>
      </c>
      <c r="AU131" s="26">
        <f t="shared" si="104"/>
        <v>-8.1345284986243855E-4</v>
      </c>
      <c r="AV131" s="27">
        <f t="shared" si="148"/>
        <v>-162.69056997248771</v>
      </c>
      <c r="AW131" s="28">
        <f t="shared" si="131"/>
        <v>-73.599652026081714</v>
      </c>
      <c r="AY131" s="26">
        <f t="shared" si="105"/>
        <v>-8.0529793589974785E-4</v>
      </c>
      <c r="AZ131" s="27">
        <f t="shared" si="149"/>
        <v>-161.05958717994957</v>
      </c>
      <c r="BA131" s="28">
        <f t="shared" si="132"/>
        <v>-72.861811068172258</v>
      </c>
      <c r="BB131" s="28"/>
      <c r="BC131" s="26">
        <f t="shared" si="106"/>
        <v>-8.0106054433780392E-4</v>
      </c>
      <c r="BD131" s="27">
        <f t="shared" si="150"/>
        <v>-160.21210886756077</v>
      </c>
      <c r="BE131" s="28">
        <f t="shared" si="133"/>
        <v>-72.478420015439369</v>
      </c>
      <c r="BF131" s="28"/>
      <c r="BG131" s="26">
        <f t="shared" si="107"/>
        <v>-7.9884443973691252E-4</v>
      </c>
      <c r="BH131" s="27">
        <f t="shared" si="151"/>
        <v>-159.7688879473825</v>
      </c>
      <c r="BI131" s="28">
        <f t="shared" si="134"/>
        <v>-72.277911126071544</v>
      </c>
      <c r="BJ131" s="28"/>
      <c r="BK131" s="26">
        <f t="shared" si="108"/>
        <v>-7.9768156011335582E-4</v>
      </c>
      <c r="BL131" s="27">
        <f t="shared" si="152"/>
        <v>-159.53631202267115</v>
      </c>
      <c r="BM131" s="28">
        <f t="shared" si="135"/>
        <v>-72.172696010461024</v>
      </c>
      <c r="BN131" s="28"/>
      <c r="BO131" s="26">
        <f t="shared" si="109"/>
        <v>-7.9707028491015166E-4</v>
      </c>
      <c r="BP131" s="27">
        <f t="shared" si="153"/>
        <v>-159.41405698203033</v>
      </c>
      <c r="BQ131" s="28">
        <f t="shared" si="136"/>
        <v>-72.117389003723503</v>
      </c>
      <c r="BR131" s="28"/>
      <c r="BS131" s="26">
        <f t="shared" si="110"/>
        <v>-7.967486703796188E-4</v>
      </c>
      <c r="BT131" s="27">
        <f t="shared" si="154"/>
        <v>-159.34973407592375</v>
      </c>
      <c r="BU131" s="28">
        <f t="shared" si="137"/>
        <v>-72.088289938500779</v>
      </c>
      <c r="BV131" s="28"/>
      <c r="BW131" s="26">
        <f t="shared" si="111"/>
        <v>-7.9657937582634385E-4</v>
      </c>
      <c r="BX131" s="27">
        <f t="shared" si="155"/>
        <v>-159.31587516526878</v>
      </c>
      <c r="BY131" s="28">
        <f t="shared" si="138"/>
        <v>-72.072972492366006</v>
      </c>
      <c r="BZ131" s="28"/>
      <c r="CA131" s="26">
        <f t="shared" si="112"/>
        <v>-7.9649023843301559E-4</v>
      </c>
      <c r="CB131" s="27">
        <f t="shared" si="156"/>
        <v>-159.29804768660313</v>
      </c>
      <c r="CC131" s="28">
        <f t="shared" si="139"/>
        <v>-72.064907512161454</v>
      </c>
      <c r="CD131" s="28"/>
      <c r="CE131" s="26">
        <f t="shared" si="113"/>
        <v>-7.9644329935408924E-4</v>
      </c>
      <c r="CF131" s="27">
        <f t="shared" si="157"/>
        <v>-159.28865987081784</v>
      </c>
      <c r="CG131" s="28">
        <f t="shared" si="140"/>
        <v>-72.060660554423237</v>
      </c>
      <c r="CH131" s="28"/>
      <c r="CI131" s="29">
        <f t="shared" si="158"/>
        <v>-28.1516980565947</v>
      </c>
    </row>
    <row r="132" spans="7:87" x14ac:dyDescent="0.25">
      <c r="G132">
        <f t="shared" si="162"/>
        <v>5.4400000000000018E-2</v>
      </c>
      <c r="H132">
        <f t="shared" si="117"/>
        <v>638.6935054824803</v>
      </c>
      <c r="M132">
        <f t="shared" si="161"/>
        <v>19</v>
      </c>
      <c r="N132">
        <f t="shared" si="159"/>
        <v>430</v>
      </c>
      <c r="O132">
        <f t="shared" si="160"/>
        <v>3586</v>
      </c>
      <c r="P132" s="50">
        <f t="shared" si="123"/>
        <v>452.3904</v>
      </c>
      <c r="S132" s="26">
        <f t="shared" si="97"/>
        <v>-3.5350000000000004E-3</v>
      </c>
      <c r="T132" s="27">
        <f t="shared" si="141"/>
        <v>-551.8641214738434</v>
      </c>
      <c r="U132" s="28">
        <f t="shared" si="124"/>
        <v>-249.65803065920059</v>
      </c>
      <c r="W132" s="26">
        <f t="shared" si="98"/>
        <v>-1.6381072902890129E-3</v>
      </c>
      <c r="X132" s="27">
        <f t="shared" si="142"/>
        <v>-327.62145805780256</v>
      </c>
      <c r="Y132" s="28">
        <f t="shared" si="125"/>
        <v>-148.21280245935253</v>
      </c>
      <c r="AA132" s="26">
        <f t="shared" si="99"/>
        <v>-1.0438538993373259E-3</v>
      </c>
      <c r="AB132" s="27">
        <f t="shared" si="143"/>
        <v>-208.77077986746519</v>
      </c>
      <c r="AC132" s="28">
        <f t="shared" si="126"/>
        <v>-94.445896612554534</v>
      </c>
      <c r="AE132" s="26">
        <f t="shared" si="100"/>
        <v>-7.8837791512450508E-4</v>
      </c>
      <c r="AF132" s="27">
        <f t="shared" si="144"/>
        <v>-157.67558302490102</v>
      </c>
      <c r="AG132" s="28">
        <f t="shared" si="127"/>
        <v>-71.330920074868175</v>
      </c>
      <c r="AI132" s="26">
        <f t="shared" si="101"/>
        <v>-6.7194098149453072E-4</v>
      </c>
      <c r="AJ132" s="27">
        <f t="shared" si="145"/>
        <v>-134.38819629890614</v>
      </c>
      <c r="AK132" s="28">
        <f t="shared" si="128"/>
        <v>-60.795929878940669</v>
      </c>
      <c r="AM132" s="26">
        <f t="shared" si="102"/>
        <v>-6.0953997729355238E-4</v>
      </c>
      <c r="AN132" s="27">
        <f t="shared" si="146"/>
        <v>-121.90799545871047</v>
      </c>
      <c r="AO132" s="28">
        <f t="shared" si="129"/>
        <v>-55.150006828764212</v>
      </c>
      <c r="AQ132" s="26">
        <f t="shared" si="103"/>
        <v>-5.8011544073122221E-4</v>
      </c>
      <c r="AR132" s="27">
        <f t="shared" si="147"/>
        <v>-116.02308814624445</v>
      </c>
      <c r="AS132" s="28">
        <f t="shared" si="130"/>
        <v>-52.487731255714785</v>
      </c>
      <c r="AU132" s="26">
        <f t="shared" si="104"/>
        <v>-5.6540949651300238E-4</v>
      </c>
      <c r="AV132" s="27">
        <f t="shared" si="148"/>
        <v>-113.08189930260048</v>
      </c>
      <c r="AW132" s="28">
        <f t="shared" si="131"/>
        <v>-51.157165658263146</v>
      </c>
      <c r="AY132" s="26">
        <f t="shared" si="105"/>
        <v>-5.5786505515916917E-4</v>
      </c>
      <c r="AZ132" s="27">
        <f t="shared" si="149"/>
        <v>-111.57301103183383</v>
      </c>
      <c r="BA132" s="28">
        <f t="shared" si="132"/>
        <v>-50.47455908989572</v>
      </c>
      <c r="BB132" s="28"/>
      <c r="BC132" s="26">
        <f t="shared" si="106"/>
        <v>-5.5394487252099882E-4</v>
      </c>
      <c r="BD132" s="27">
        <f t="shared" si="150"/>
        <v>-110.78897450419976</v>
      </c>
      <c r="BE132" s="28">
        <f t="shared" si="133"/>
        <v>-50.119868491544729</v>
      </c>
      <c r="BF132" s="28"/>
      <c r="BG132" s="26">
        <f t="shared" si="107"/>
        <v>-5.5189466435548332E-4</v>
      </c>
      <c r="BH132" s="27">
        <f t="shared" si="151"/>
        <v>-110.37893287109667</v>
      </c>
      <c r="BI132" s="28">
        <f t="shared" si="134"/>
        <v>-49.934369593128572</v>
      </c>
      <c r="BJ132" s="28"/>
      <c r="BK132" s="26">
        <f t="shared" si="108"/>
        <v>-5.5081883729444624E-4</v>
      </c>
      <c r="BL132" s="27">
        <f t="shared" si="152"/>
        <v>-110.16376745888925</v>
      </c>
      <c r="BM132" s="28">
        <f t="shared" si="135"/>
        <v>-49.837030826233899</v>
      </c>
      <c r="BN132" s="28"/>
      <c r="BO132" s="26">
        <f t="shared" si="109"/>
        <v>-5.5025332183435377E-4</v>
      </c>
      <c r="BP132" s="27">
        <f t="shared" si="153"/>
        <v>-110.05066436687075</v>
      </c>
      <c r="BQ132" s="28">
        <f t="shared" si="136"/>
        <v>-49.785864073194404</v>
      </c>
      <c r="BR132" s="28"/>
      <c r="BS132" s="26">
        <f t="shared" si="110"/>
        <v>-5.4995578319994921E-4</v>
      </c>
      <c r="BT132" s="27">
        <f t="shared" si="154"/>
        <v>-109.99115663998984</v>
      </c>
      <c r="BU132" s="28">
        <f t="shared" si="137"/>
        <v>-49.758943348827664</v>
      </c>
      <c r="BV132" s="28"/>
      <c r="BW132" s="26">
        <f t="shared" si="111"/>
        <v>-5.4979916194869514E-4</v>
      </c>
      <c r="BX132" s="27">
        <f t="shared" si="155"/>
        <v>-109.95983238973902</v>
      </c>
      <c r="BY132" s="28">
        <f t="shared" si="138"/>
        <v>-49.744772558726993</v>
      </c>
      <c r="BZ132" s="28"/>
      <c r="CA132" s="26">
        <f t="shared" si="112"/>
        <v>-5.497166973341724E-4</v>
      </c>
      <c r="CB132" s="27">
        <f t="shared" si="156"/>
        <v>-109.94333946683447</v>
      </c>
      <c r="CC132" s="28">
        <f t="shared" si="139"/>
        <v>-49.737311318737035</v>
      </c>
      <c r="CD132" s="28"/>
      <c r="CE132" s="26">
        <f t="shared" si="113"/>
        <v>-5.4967327209022956E-4</v>
      </c>
      <c r="CF132" s="27">
        <f t="shared" si="157"/>
        <v>-109.93465441804591</v>
      </c>
      <c r="CG132" s="28">
        <f t="shared" si="140"/>
        <v>-49.733382286041554</v>
      </c>
      <c r="CH132" s="28"/>
      <c r="CI132" s="29">
        <f t="shared" si="158"/>
        <v>-29.14376201962035</v>
      </c>
    </row>
    <row r="133" spans="7:87" x14ac:dyDescent="0.25">
      <c r="G133">
        <f t="shared" si="162"/>
        <v>5.640000000000002E-2</v>
      </c>
      <c r="H133">
        <f t="shared" si="117"/>
        <v>640.74096400584608</v>
      </c>
      <c r="M133">
        <f t="shared" si="161"/>
        <v>20</v>
      </c>
      <c r="N133">
        <f t="shared" si="159"/>
        <v>430</v>
      </c>
      <c r="O133">
        <f t="shared" si="160"/>
        <v>3781.3333333333335</v>
      </c>
      <c r="P133" s="50">
        <f t="shared" si="123"/>
        <v>452.3904</v>
      </c>
      <c r="S133" s="26">
        <f t="shared" si="97"/>
        <v>-3.0466666666666667E-3</v>
      </c>
      <c r="T133" s="27">
        <f t="shared" si="141"/>
        <v>-550.70636012106581</v>
      </c>
      <c r="U133" s="28">
        <f t="shared" si="124"/>
        <v>-249.13427053771304</v>
      </c>
      <c r="W133" s="26">
        <f t="shared" si="98"/>
        <v>-1.3032645849438923E-3</v>
      </c>
      <c r="X133" s="27">
        <f t="shared" si="142"/>
        <v>-260.65291698877849</v>
      </c>
      <c r="Y133" s="28">
        <f t="shared" si="125"/>
        <v>-117.9168773777203</v>
      </c>
      <c r="AA133" s="26">
        <f t="shared" si="99"/>
        <v>-7.5709632062817447E-4</v>
      </c>
      <c r="AB133" s="27">
        <f t="shared" si="143"/>
        <v>-151.4192641256349</v>
      </c>
      <c r="AC133" s="28">
        <f t="shared" si="126"/>
        <v>-68.500621465501624</v>
      </c>
      <c r="AE133" s="26">
        <f t="shared" si="100"/>
        <v>-5.2229265438673083E-4</v>
      </c>
      <c r="AF133" s="27">
        <f t="shared" si="144"/>
        <v>-104.45853087734616</v>
      </c>
      <c r="AG133" s="28">
        <f t="shared" si="127"/>
        <v>-47.256036567014988</v>
      </c>
      <c r="AI133" s="26">
        <f t="shared" si="101"/>
        <v>-4.1527743341999377E-4</v>
      </c>
      <c r="AJ133" s="27">
        <f t="shared" si="145"/>
        <v>-83.055486683998751</v>
      </c>
      <c r="AK133" s="28">
        <f t="shared" si="128"/>
        <v>-37.57350484316887</v>
      </c>
      <c r="AM133" s="26">
        <f t="shared" si="102"/>
        <v>-3.579257234004257E-4</v>
      </c>
      <c r="AN133" s="27">
        <f t="shared" si="146"/>
        <v>-71.585144680085136</v>
      </c>
      <c r="AO133" s="28">
        <f t="shared" si="129"/>
        <v>-32.38443223588159</v>
      </c>
      <c r="AQ133" s="26">
        <f t="shared" si="103"/>
        <v>-3.3088212834949093E-4</v>
      </c>
      <c r="AR133" s="27">
        <f t="shared" si="147"/>
        <v>-66.17642566989818</v>
      </c>
      <c r="AS133" s="28">
        <f t="shared" si="130"/>
        <v>-29.937579679375506</v>
      </c>
      <c r="AU133" s="26">
        <f t="shared" si="104"/>
        <v>-3.1736614316356566E-4</v>
      </c>
      <c r="AV133" s="27">
        <f t="shared" si="148"/>
        <v>-63.473228632713131</v>
      </c>
      <c r="AW133" s="28">
        <f t="shared" si="131"/>
        <v>-28.714679290444547</v>
      </c>
      <c r="AY133" s="26">
        <f t="shared" si="105"/>
        <v>-3.1043217441859E-4</v>
      </c>
      <c r="AZ133" s="27">
        <f t="shared" si="149"/>
        <v>-62.086434883717999</v>
      </c>
      <c r="BA133" s="28">
        <f t="shared" si="132"/>
        <v>-28.08730711161914</v>
      </c>
      <c r="BB133" s="28"/>
      <c r="BC133" s="26">
        <f t="shared" si="106"/>
        <v>-3.0682920070419312E-4</v>
      </c>
      <c r="BD133" s="27">
        <f t="shared" si="150"/>
        <v>-61.365840140838621</v>
      </c>
      <c r="BE133" s="28">
        <f t="shared" si="133"/>
        <v>-27.761316967650039</v>
      </c>
      <c r="BF133" s="28"/>
      <c r="BG133" s="26">
        <f t="shared" si="107"/>
        <v>-3.0494488897405352E-4</v>
      </c>
      <c r="BH133" s="27">
        <f t="shared" si="151"/>
        <v>-60.988977794810701</v>
      </c>
      <c r="BI133" s="28">
        <f t="shared" si="134"/>
        <v>-27.59082806018553</v>
      </c>
      <c r="BJ133" s="28"/>
      <c r="BK133" s="26">
        <f t="shared" si="108"/>
        <v>-3.0395611447553618E-4</v>
      </c>
      <c r="BL133" s="27">
        <f t="shared" si="152"/>
        <v>-60.791222895107232</v>
      </c>
      <c r="BM133" s="28">
        <f t="shared" si="135"/>
        <v>-27.501365642006721</v>
      </c>
      <c r="BN133" s="28"/>
      <c r="BO133" s="26">
        <f t="shared" si="109"/>
        <v>-3.0343635875855523E-4</v>
      </c>
      <c r="BP133" s="27">
        <f t="shared" si="153"/>
        <v>-60.687271751711044</v>
      </c>
      <c r="BQ133" s="28">
        <f t="shared" si="136"/>
        <v>-27.454339142665262</v>
      </c>
      <c r="BR133" s="28"/>
      <c r="BS133" s="26">
        <f t="shared" si="110"/>
        <v>-3.0316289602027896E-4</v>
      </c>
      <c r="BT133" s="27">
        <f t="shared" si="154"/>
        <v>-60.632579204055794</v>
      </c>
      <c r="BU133" s="28">
        <f t="shared" si="137"/>
        <v>-27.429596759154485</v>
      </c>
      <c r="BV133" s="28"/>
      <c r="BW133" s="26">
        <f t="shared" si="111"/>
        <v>-3.0301894807104577E-4</v>
      </c>
      <c r="BX133" s="27">
        <f t="shared" si="155"/>
        <v>-60.603789614209155</v>
      </c>
      <c r="BY133" s="28">
        <f t="shared" si="138"/>
        <v>-27.416572625087927</v>
      </c>
      <c r="BZ133" s="28"/>
      <c r="CA133" s="26">
        <f t="shared" si="112"/>
        <v>-3.0294315623532873E-4</v>
      </c>
      <c r="CB133" s="27">
        <f t="shared" si="156"/>
        <v>-60.588631247065749</v>
      </c>
      <c r="CC133" s="28">
        <f t="shared" si="139"/>
        <v>-27.409715125312573</v>
      </c>
      <c r="CD133" s="28"/>
      <c r="CE133" s="26">
        <f t="shared" si="113"/>
        <v>-3.0290324482636934E-4</v>
      </c>
      <c r="CF133" s="27">
        <f t="shared" si="157"/>
        <v>-60.580648965273866</v>
      </c>
      <c r="CG133" s="28">
        <f t="shared" si="140"/>
        <v>-27.406104017659828</v>
      </c>
      <c r="CH133" s="28"/>
      <c r="CI133" s="29">
        <f t="shared" si="158"/>
        <v>-21.413302605798219</v>
      </c>
    </row>
    <row r="134" spans="7:87" x14ac:dyDescent="0.25">
      <c r="G134">
        <f t="shared" si="162"/>
        <v>5.8400000000000021E-2</v>
      </c>
      <c r="H134">
        <f t="shared" si="117"/>
        <v>642.68501553308215</v>
      </c>
      <c r="M134">
        <f t="shared" si="161"/>
        <v>21</v>
      </c>
      <c r="N134">
        <f t="shared" si="159"/>
        <v>430</v>
      </c>
      <c r="O134">
        <f t="shared" si="160"/>
        <v>3976.666666666667</v>
      </c>
      <c r="P134" s="50">
        <f t="shared" si="123"/>
        <v>452.3904</v>
      </c>
      <c r="S134" s="26">
        <f t="shared" si="97"/>
        <v>-2.5583333333333326E-3</v>
      </c>
      <c r="T134" s="27">
        <f t="shared" si="141"/>
        <v>-511.66666666666652</v>
      </c>
      <c r="U134" s="28">
        <f t="shared" si="124"/>
        <v>-231.47308799999993</v>
      </c>
      <c r="W134" s="26">
        <f t="shared" si="98"/>
        <v>-9.6842187959877166E-4</v>
      </c>
      <c r="X134" s="27">
        <f t="shared" si="142"/>
        <v>-193.68437591975433</v>
      </c>
      <c r="Y134" s="28">
        <f t="shared" si="125"/>
        <v>-87.620952296088035</v>
      </c>
      <c r="AA134" s="26">
        <f t="shared" si="99"/>
        <v>-4.7033874191902307E-4</v>
      </c>
      <c r="AB134" s="27">
        <f t="shared" si="143"/>
        <v>-94.067748383804613</v>
      </c>
      <c r="AC134" s="28">
        <f t="shared" si="126"/>
        <v>-42.55534631844872</v>
      </c>
      <c r="AE134" s="26">
        <f t="shared" si="100"/>
        <v>-2.5620739364895653E-4</v>
      </c>
      <c r="AF134" s="27">
        <f t="shared" si="144"/>
        <v>-51.241478729791304</v>
      </c>
      <c r="AG134" s="28">
        <f t="shared" si="127"/>
        <v>-23.181153059161783</v>
      </c>
      <c r="AI134" s="26">
        <f t="shared" si="101"/>
        <v>-1.5861388534545685E-4</v>
      </c>
      <c r="AJ134" s="27">
        <f t="shared" si="145"/>
        <v>-31.722777069091372</v>
      </c>
      <c r="AK134" s="28">
        <f t="shared" si="128"/>
        <v>-14.351079807397072</v>
      </c>
      <c r="AM134" s="26">
        <f t="shared" si="102"/>
        <v>-1.0631146950729905E-4</v>
      </c>
      <c r="AN134" s="27">
        <f t="shared" si="146"/>
        <v>-21.26229390145981</v>
      </c>
      <c r="AO134" s="28">
        <f t="shared" si="129"/>
        <v>-9.6188576429989645</v>
      </c>
      <c r="AQ134" s="26">
        <f t="shared" si="103"/>
        <v>-8.1648815967759711E-5</v>
      </c>
      <c r="AR134" s="27">
        <f t="shared" si="147"/>
        <v>-16.329763193551941</v>
      </c>
      <c r="AS134" s="28">
        <f t="shared" si="130"/>
        <v>-7.3874281030362399</v>
      </c>
      <c r="AU134" s="26">
        <f t="shared" si="104"/>
        <v>-6.9322789814128932E-5</v>
      </c>
      <c r="AV134" s="27">
        <f t="shared" si="148"/>
        <v>-13.864557962825787</v>
      </c>
      <c r="AW134" s="28">
        <f t="shared" si="131"/>
        <v>-6.2721929226259432</v>
      </c>
      <c r="AY134" s="26">
        <f t="shared" si="105"/>
        <v>-6.2999293678010795E-5</v>
      </c>
      <c r="AZ134" s="27">
        <f t="shared" si="149"/>
        <v>-12.599858735602158</v>
      </c>
      <c r="BA134" s="28">
        <f t="shared" si="132"/>
        <v>-5.7000551333425546</v>
      </c>
      <c r="BB134" s="28"/>
      <c r="BC134" s="26">
        <f t="shared" si="106"/>
        <v>-5.971352888738744E-5</v>
      </c>
      <c r="BD134" s="27">
        <f t="shared" si="150"/>
        <v>-11.942705777477489</v>
      </c>
      <c r="BE134" s="28">
        <f t="shared" si="133"/>
        <v>-5.4027654437553521</v>
      </c>
      <c r="BF134" s="28"/>
      <c r="BG134" s="26">
        <f t="shared" si="107"/>
        <v>-5.7995113592623734E-5</v>
      </c>
      <c r="BH134" s="27">
        <f t="shared" si="151"/>
        <v>-11.599022718524747</v>
      </c>
      <c r="BI134" s="28">
        <f t="shared" si="134"/>
        <v>-5.2472865272424976</v>
      </c>
      <c r="BJ134" s="28"/>
      <c r="BK134" s="26">
        <f t="shared" si="108"/>
        <v>-5.709339165662608E-5</v>
      </c>
      <c r="BL134" s="27">
        <f t="shared" si="152"/>
        <v>-11.418678331325216</v>
      </c>
      <c r="BM134" s="28">
        <f t="shared" si="135"/>
        <v>-5.1657004577795469</v>
      </c>
      <c r="BN134" s="28"/>
      <c r="BO134" s="26">
        <f t="shared" si="109"/>
        <v>-5.6619395682756723E-5</v>
      </c>
      <c r="BP134" s="27">
        <f t="shared" si="153"/>
        <v>-11.323879136551344</v>
      </c>
      <c r="BQ134" s="28">
        <f t="shared" si="136"/>
        <v>-5.1228142121361175</v>
      </c>
      <c r="BR134" s="28"/>
      <c r="BS134" s="26">
        <f t="shared" si="110"/>
        <v>-5.6370008840608744E-5</v>
      </c>
      <c r="BT134" s="27">
        <f t="shared" si="154"/>
        <v>-11.274001768121749</v>
      </c>
      <c r="BU134" s="28">
        <f t="shared" si="137"/>
        <v>-5.1002501694813054</v>
      </c>
      <c r="BV134" s="28"/>
      <c r="BW134" s="26">
        <f t="shared" si="111"/>
        <v>-5.6238734193396393E-5</v>
      </c>
      <c r="BX134" s="27">
        <f t="shared" si="155"/>
        <v>-11.247746838679278</v>
      </c>
      <c r="BY134" s="28">
        <f t="shared" si="138"/>
        <v>-5.0883726914488543</v>
      </c>
      <c r="BZ134" s="28"/>
      <c r="CA134" s="26">
        <f t="shared" si="112"/>
        <v>-5.6169615136484959E-5</v>
      </c>
      <c r="CB134" s="27">
        <f t="shared" si="156"/>
        <v>-11.233923027296992</v>
      </c>
      <c r="CC134" s="28">
        <f t="shared" si="139"/>
        <v>-5.0821189318880968</v>
      </c>
      <c r="CD134" s="28"/>
      <c r="CE134" s="26">
        <f t="shared" si="113"/>
        <v>-5.6133217562509091E-5</v>
      </c>
      <c r="CF134" s="27">
        <f t="shared" si="157"/>
        <v>-11.226643512501818</v>
      </c>
      <c r="CG134" s="28">
        <f t="shared" si="140"/>
        <v>-5.0788257492781019</v>
      </c>
      <c r="CH134" s="28"/>
      <c r="CI134" s="29">
        <f t="shared" si="158"/>
        <v>-4.9603198151282815</v>
      </c>
    </row>
    <row r="135" spans="7:87" x14ac:dyDescent="0.25">
      <c r="G135">
        <f t="shared" si="162"/>
        <v>6.0400000000000023E-2</v>
      </c>
      <c r="H135">
        <f t="shared" si="117"/>
        <v>644.52566006418874</v>
      </c>
      <c r="M135">
        <f t="shared" si="161"/>
        <v>22</v>
      </c>
      <c r="N135">
        <f t="shared" si="159"/>
        <v>430</v>
      </c>
      <c r="O135">
        <f t="shared" si="160"/>
        <v>4172</v>
      </c>
      <c r="P135" s="50">
        <f t="shared" si="123"/>
        <v>452.3904</v>
      </c>
      <c r="S135" s="26">
        <f t="shared" ref="S135:S152" si="163">($R$5/($R$6-S$4))*($O135-S$4)</f>
        <v>-2.0700000000000002E-3</v>
      </c>
      <c r="T135" s="27">
        <f t="shared" si="141"/>
        <v>-414.00000000000006</v>
      </c>
      <c r="U135" s="28">
        <f t="shared" si="124"/>
        <v>-187.28962560000002</v>
      </c>
      <c r="W135" s="26">
        <f t="shared" ref="W135:W152" si="164">($R$5/($R$6-W$4))*($O135-W$4)</f>
        <v>-6.3357917425365176E-4</v>
      </c>
      <c r="X135" s="27">
        <f t="shared" si="142"/>
        <v>-126.71583485073035</v>
      </c>
      <c r="Y135" s="28">
        <f t="shared" si="125"/>
        <v>-57.325027214455844</v>
      </c>
      <c r="AA135" s="26">
        <f t="shared" ref="AA135:AA152" si="165">($R$5/($R$6-AA$4))*($O135-AA$4)</f>
        <v>-1.8358116320987231E-4</v>
      </c>
      <c r="AB135" s="27">
        <f t="shared" si="143"/>
        <v>-36.716232641974464</v>
      </c>
      <c r="AC135" s="28">
        <f t="shared" si="126"/>
        <v>-16.610071171395884</v>
      </c>
      <c r="AE135" s="26">
        <f t="shared" ref="AE135:AE152" si="166">($R$5/($R$6-AE$4))*($O135-AE$4)</f>
        <v>9.8778670888171631E-6</v>
      </c>
      <c r="AF135" s="27">
        <f t="shared" si="144"/>
        <v>1.9755734177634325</v>
      </c>
      <c r="AG135" s="28">
        <f t="shared" si="127"/>
        <v>0.89373044869136642</v>
      </c>
      <c r="AI135" s="26">
        <f t="shared" ref="AI135:AI152" si="167">($R$5/($R$6-AI$4))*($O135-AI$4)</f>
        <v>9.8049662729079496E-5</v>
      </c>
      <c r="AJ135" s="27">
        <f t="shared" si="145"/>
        <v>19.609932545815898</v>
      </c>
      <c r="AK135" s="28">
        <f t="shared" si="128"/>
        <v>8.8713452283746719</v>
      </c>
      <c r="AM135" s="26">
        <f t="shared" ref="AM135:AM152" si="168">($R$5/($R$6-AM$4))*($O135-AM$4)</f>
        <v>1.4530278438582703E-4</v>
      </c>
      <c r="AN135" s="27">
        <f t="shared" si="146"/>
        <v>29.060556877165407</v>
      </c>
      <c r="AO135" s="28">
        <f t="shared" si="129"/>
        <v>13.14671694988361</v>
      </c>
      <c r="AQ135" s="26">
        <f t="shared" ref="AQ135:AQ152" si="169">($R$5/($R$6-AQ$4))*($O135-AQ$4)</f>
        <v>1.6758449641397096E-4</v>
      </c>
      <c r="AR135" s="27">
        <f t="shared" si="147"/>
        <v>33.516899282794192</v>
      </c>
      <c r="AS135" s="28">
        <f t="shared" si="130"/>
        <v>15.162723473302979</v>
      </c>
      <c r="AU135" s="26">
        <f t="shared" ref="AU135:AU152" si="170">($R$5/($R$6-AU$4))*($O135-AU$4)</f>
        <v>1.7872056353530723E-4</v>
      </c>
      <c r="AV135" s="27">
        <f t="shared" si="148"/>
        <v>35.744112707061447</v>
      </c>
      <c r="AW135" s="28">
        <f t="shared" si="131"/>
        <v>16.170293445192609</v>
      </c>
      <c r="AY135" s="26">
        <f t="shared" ref="AY135:AY152" si="171">($R$5/($R$6-AY$4))*($O135-AY$4)</f>
        <v>1.8443358706256782E-4</v>
      </c>
      <c r="AZ135" s="27">
        <f t="shared" si="149"/>
        <v>36.886717412513562</v>
      </c>
      <c r="BA135" s="28">
        <f t="shared" si="132"/>
        <v>16.687196844933975</v>
      </c>
      <c r="BB135" s="28"/>
      <c r="BC135" s="26">
        <f t="shared" ref="BC135:BC152" si="172">($R$5/($R$6-BC$4))*($O135-BC$4)</f>
        <v>1.8740214292941768E-4</v>
      </c>
      <c r="BD135" s="27">
        <f t="shared" si="150"/>
        <v>37.480428585883537</v>
      </c>
      <c r="BE135" s="28">
        <f t="shared" si="133"/>
        <v>16.955786080139291</v>
      </c>
      <c r="BF135" s="28"/>
      <c r="BG135" s="26">
        <f t="shared" ref="BG135:BG152" si="173">($R$5/($R$6-BG$4))*($O135-BG$4)</f>
        <v>1.889546617888055E-4</v>
      </c>
      <c r="BH135" s="27">
        <f t="shared" si="151"/>
        <v>37.7909323577611</v>
      </c>
      <c r="BI135" s="28">
        <f t="shared" si="134"/>
        <v>17.096255005700488</v>
      </c>
      <c r="BJ135" s="28"/>
      <c r="BK135" s="26">
        <f t="shared" ref="BK135:BK152" si="174">($R$5/($R$6-BK$4))*($O135-BK$4)</f>
        <v>1.8976933116228345E-4</v>
      </c>
      <c r="BL135" s="27">
        <f t="shared" si="152"/>
        <v>37.95386623245669</v>
      </c>
      <c r="BM135" s="28">
        <f t="shared" si="135"/>
        <v>17.169964726447574</v>
      </c>
      <c r="BN135" s="28"/>
      <c r="BO135" s="26">
        <f t="shared" ref="BO135:BO152" si="175">($R$5/($R$6-BO$4))*($O135-BO$4)</f>
        <v>1.9019756739304121E-4</v>
      </c>
      <c r="BP135" s="27">
        <f t="shared" si="153"/>
        <v>38.039513478608242</v>
      </c>
      <c r="BQ135" s="28">
        <f t="shared" si="136"/>
        <v>17.208710718392972</v>
      </c>
      <c r="BR135" s="28"/>
      <c r="BS135" s="26">
        <f t="shared" ref="BS135:BS152" si="176">($R$5/($R$6-BS$4))*($O135-BS$4)</f>
        <v>1.9042287833906089E-4</v>
      </c>
      <c r="BT135" s="27">
        <f t="shared" si="154"/>
        <v>38.084575667812182</v>
      </c>
      <c r="BU135" s="28">
        <f t="shared" si="137"/>
        <v>17.229096420191823</v>
      </c>
      <c r="BV135" s="28"/>
      <c r="BW135" s="26">
        <f t="shared" ref="BW135:BW152" si="177">($R$5/($R$6-BW$4))*($O135-BW$4)</f>
        <v>1.9054147968425238E-4</v>
      </c>
      <c r="BX135" s="27">
        <f t="shared" si="155"/>
        <v>38.108295936850475</v>
      </c>
      <c r="BY135" s="28">
        <f t="shared" si="138"/>
        <v>17.239827242190159</v>
      </c>
      <c r="BZ135" s="28"/>
      <c r="CA135" s="26">
        <f t="shared" ref="CA135:CA152" si="178">($R$5/($R$6-CA$4))*($O135-CA$4)</f>
        <v>1.9060392596235821E-4</v>
      </c>
      <c r="CB135" s="27">
        <f t="shared" si="156"/>
        <v>38.120785192471644</v>
      </c>
      <c r="CC135" s="28">
        <f t="shared" si="139"/>
        <v>17.245477261536326</v>
      </c>
      <c r="CD135" s="28"/>
      <c r="CE135" s="26">
        <f t="shared" ref="CE135:CE152" si="179">($R$5/($R$6-CE$4))*($O135-CE$4)</f>
        <v>1.9063680970135056E-4</v>
      </c>
      <c r="CF135" s="27">
        <f t="shared" si="157"/>
        <v>38.127361940270113</v>
      </c>
      <c r="CG135" s="28">
        <f t="shared" si="140"/>
        <v>17.248452519103573</v>
      </c>
      <c r="CH135" s="28"/>
      <c r="CI135" s="29">
        <f t="shared" si="158"/>
        <v>20.215186352389388</v>
      </c>
    </row>
    <row r="136" spans="7:87" x14ac:dyDescent="0.25">
      <c r="M136">
        <f t="shared" si="161"/>
        <v>23</v>
      </c>
      <c r="N136">
        <f t="shared" si="159"/>
        <v>430</v>
      </c>
      <c r="O136">
        <f t="shared" si="160"/>
        <v>4367.3333333333339</v>
      </c>
      <c r="P136" s="50">
        <f t="shared" si="123"/>
        <v>452.3904</v>
      </c>
      <c r="S136" s="26">
        <f t="shared" si="163"/>
        <v>-1.5816666666666652E-3</v>
      </c>
      <c r="T136" s="27">
        <f t="shared" si="141"/>
        <v>-316.33333333333303</v>
      </c>
      <c r="U136" s="28">
        <f t="shared" si="124"/>
        <v>-143.10616319999986</v>
      </c>
      <c r="W136" s="26">
        <f t="shared" si="164"/>
        <v>-2.9873646890853041E-4</v>
      </c>
      <c r="X136" s="27">
        <f t="shared" si="142"/>
        <v>-59.747293781706084</v>
      </c>
      <c r="Y136" s="28">
        <f t="shared" si="125"/>
        <v>-27.029102132823528</v>
      </c>
      <c r="AA136" s="26">
        <f t="shared" si="165"/>
        <v>1.031764154992798E-4</v>
      </c>
      <c r="AB136" s="27">
        <f t="shared" si="143"/>
        <v>20.635283099855961</v>
      </c>
      <c r="AC136" s="28">
        <f t="shared" si="126"/>
        <v>9.3352039756570786</v>
      </c>
      <c r="AE136" s="26">
        <f t="shared" si="166"/>
        <v>2.7596312782659209E-4</v>
      </c>
      <c r="AF136" s="27">
        <f t="shared" si="144"/>
        <v>55.192625565318416</v>
      </c>
      <c r="AG136" s="28">
        <f t="shared" si="127"/>
        <v>24.968613956544626</v>
      </c>
      <c r="AI136" s="26">
        <f t="shared" si="167"/>
        <v>3.5471321080361701E-4</v>
      </c>
      <c r="AJ136" s="27">
        <f t="shared" si="145"/>
        <v>70.942642160723409</v>
      </c>
      <c r="AK136" s="28">
        <f t="shared" si="128"/>
        <v>32.093770264146528</v>
      </c>
      <c r="AM136" s="26">
        <f t="shared" si="168"/>
        <v>3.9691703827895427E-4</v>
      </c>
      <c r="AN136" s="27">
        <f t="shared" si="146"/>
        <v>79.383407655790862</v>
      </c>
      <c r="AO136" s="28">
        <f t="shared" si="129"/>
        <v>35.91229154276629</v>
      </c>
      <c r="AQ136" s="26">
        <f t="shared" si="169"/>
        <v>4.1681780879570277E-4</v>
      </c>
      <c r="AR136" s="27">
        <f t="shared" si="147"/>
        <v>83.363561759140552</v>
      </c>
      <c r="AS136" s="28">
        <f t="shared" si="130"/>
        <v>37.712875049642292</v>
      </c>
      <c r="AU136" s="26">
        <f t="shared" si="170"/>
        <v>4.2676391688474454E-4</v>
      </c>
      <c r="AV136" s="27">
        <f t="shared" si="148"/>
        <v>85.352783376948906</v>
      </c>
      <c r="AW136" s="28">
        <f t="shared" si="131"/>
        <v>38.612779813011265</v>
      </c>
      <c r="AY136" s="26">
        <f t="shared" si="171"/>
        <v>4.3186646780314761E-4</v>
      </c>
      <c r="AZ136" s="27">
        <f t="shared" si="149"/>
        <v>86.37329356062952</v>
      </c>
      <c r="BA136" s="28">
        <f t="shared" si="132"/>
        <v>39.074448823210616</v>
      </c>
      <c r="BB136" s="28"/>
      <c r="BC136" s="26">
        <f t="shared" si="172"/>
        <v>4.3451781474622392E-4</v>
      </c>
      <c r="BD136" s="27">
        <f t="shared" si="150"/>
        <v>86.903562949244787</v>
      </c>
      <c r="BE136" s="28">
        <f t="shared" si="133"/>
        <v>39.31433760403403</v>
      </c>
      <c r="BF136" s="28"/>
      <c r="BG136" s="26">
        <f t="shared" si="173"/>
        <v>4.3590443717023586E-4</v>
      </c>
      <c r="BH136" s="27">
        <f t="shared" si="151"/>
        <v>87.180887434047179</v>
      </c>
      <c r="BI136" s="28">
        <f t="shared" si="134"/>
        <v>39.439796538643577</v>
      </c>
      <c r="BJ136" s="28"/>
      <c r="BK136" s="26">
        <f t="shared" si="174"/>
        <v>4.3663205398119414E-4</v>
      </c>
      <c r="BL136" s="27">
        <f t="shared" si="152"/>
        <v>87.326410796238832</v>
      </c>
      <c r="BM136" s="28">
        <f t="shared" si="135"/>
        <v>39.505629910674806</v>
      </c>
      <c r="BN136" s="28"/>
      <c r="BO136" s="26">
        <f t="shared" si="175"/>
        <v>4.370145304688403E-4</v>
      </c>
      <c r="BP136" s="27">
        <f t="shared" si="153"/>
        <v>87.402906093768053</v>
      </c>
      <c r="BQ136" s="28">
        <f t="shared" si="136"/>
        <v>39.540235648922163</v>
      </c>
      <c r="BR136" s="28"/>
      <c r="BS136" s="26">
        <f t="shared" si="176"/>
        <v>4.372157655187317E-4</v>
      </c>
      <c r="BT136" s="27">
        <f t="shared" si="154"/>
        <v>87.44315310374634</v>
      </c>
      <c r="BU136" s="28">
        <f t="shared" si="137"/>
        <v>39.558443009865051</v>
      </c>
      <c r="BV136" s="28"/>
      <c r="BW136" s="26">
        <f t="shared" si="177"/>
        <v>4.3732169356190231E-4</v>
      </c>
      <c r="BX136" s="27">
        <f t="shared" si="155"/>
        <v>87.464338712380467</v>
      </c>
      <c r="BY136" s="28">
        <f t="shared" si="138"/>
        <v>39.568027175829286</v>
      </c>
      <c r="BZ136" s="28"/>
      <c r="CA136" s="26">
        <f t="shared" si="178"/>
        <v>4.3737746706120251E-4</v>
      </c>
      <c r="CB136" s="27">
        <f t="shared" si="156"/>
        <v>87.475493412240496</v>
      </c>
      <c r="CC136" s="28">
        <f t="shared" si="139"/>
        <v>39.573073454960848</v>
      </c>
      <c r="CD136" s="28"/>
      <c r="CE136" s="26">
        <f t="shared" si="179"/>
        <v>4.3740683696521138E-4</v>
      </c>
      <c r="CF136" s="27">
        <f t="shared" si="157"/>
        <v>87.481367393042277</v>
      </c>
      <c r="CG136" s="28">
        <f t="shared" si="140"/>
        <v>39.575730787485348</v>
      </c>
      <c r="CH136" s="28"/>
      <c r="CI136" s="29">
        <f t="shared" si="158"/>
        <v>54.113215896754994</v>
      </c>
    </row>
    <row r="137" spans="7:87" x14ac:dyDescent="0.25">
      <c r="M137">
        <f t="shared" si="161"/>
        <v>24</v>
      </c>
      <c r="N137">
        <f t="shared" si="159"/>
        <v>430</v>
      </c>
      <c r="O137">
        <f t="shared" si="160"/>
        <v>4562.666666666667</v>
      </c>
      <c r="P137" s="50">
        <f t="shared" si="123"/>
        <v>452.3904</v>
      </c>
      <c r="S137" s="26">
        <f t="shared" si="163"/>
        <v>-1.0933333333333327E-3</v>
      </c>
      <c r="T137" s="27">
        <f t="shared" si="141"/>
        <v>-218.66666666666654</v>
      </c>
      <c r="U137" s="28">
        <f t="shared" si="124"/>
        <v>-98.922700799999944</v>
      </c>
      <c r="W137" s="26">
        <f t="shared" si="164"/>
        <v>3.6106236436589413E-5</v>
      </c>
      <c r="X137" s="27">
        <f t="shared" si="142"/>
        <v>7.2212472873178823</v>
      </c>
      <c r="Y137" s="28">
        <f t="shared" si="125"/>
        <v>3.266822948808652</v>
      </c>
      <c r="AA137" s="26">
        <f t="shared" si="165"/>
        <v>3.8993399420843056E-4</v>
      </c>
      <c r="AB137" s="27">
        <f t="shared" si="143"/>
        <v>77.98679884168611</v>
      </c>
      <c r="AC137" s="28">
        <f t="shared" si="126"/>
        <v>35.280479122709913</v>
      </c>
      <c r="AE137" s="26">
        <f t="shared" si="166"/>
        <v>5.4204838856436574E-4</v>
      </c>
      <c r="AF137" s="27">
        <f t="shared" si="144"/>
        <v>108.40967771287315</v>
      </c>
      <c r="AG137" s="28">
        <f t="shared" si="127"/>
        <v>49.043497464397774</v>
      </c>
      <c r="AI137" s="26">
        <f t="shared" si="167"/>
        <v>6.1137675887815331E-4</v>
      </c>
      <c r="AJ137" s="27">
        <f t="shared" si="145"/>
        <v>122.27535177563067</v>
      </c>
      <c r="AK137" s="28">
        <f t="shared" si="128"/>
        <v>55.31619529991827</v>
      </c>
      <c r="AM137" s="26">
        <f t="shared" si="168"/>
        <v>6.485312921720803E-4</v>
      </c>
      <c r="AN137" s="27">
        <f t="shared" si="146"/>
        <v>129.70625843441607</v>
      </c>
      <c r="AO137" s="28">
        <f t="shared" si="129"/>
        <v>58.677866135648863</v>
      </c>
      <c r="AQ137" s="26">
        <f t="shared" si="169"/>
        <v>6.660511211774334E-4</v>
      </c>
      <c r="AR137" s="27">
        <f t="shared" si="147"/>
        <v>133.21022423548669</v>
      </c>
      <c r="AS137" s="28">
        <f t="shared" si="130"/>
        <v>60.263026625981517</v>
      </c>
      <c r="AU137" s="26">
        <f t="shared" si="170"/>
        <v>6.7480727023418077E-4</v>
      </c>
      <c r="AV137" s="27">
        <f t="shared" si="148"/>
        <v>134.96145404683617</v>
      </c>
      <c r="AW137" s="28">
        <f t="shared" si="131"/>
        <v>61.055266180829832</v>
      </c>
      <c r="AY137" s="26">
        <f t="shared" si="171"/>
        <v>6.7929934854372618E-4</v>
      </c>
      <c r="AZ137" s="27">
        <f t="shared" si="149"/>
        <v>135.85986970874524</v>
      </c>
      <c r="BA137" s="28">
        <f t="shared" si="132"/>
        <v>61.46170080148714</v>
      </c>
      <c r="BB137" s="28"/>
      <c r="BC137" s="26">
        <f t="shared" si="172"/>
        <v>6.8163348656302908E-4</v>
      </c>
      <c r="BD137" s="27">
        <f t="shared" si="150"/>
        <v>136.32669731260583</v>
      </c>
      <c r="BE137" s="28">
        <f t="shared" si="133"/>
        <v>61.672889127928677</v>
      </c>
      <c r="BF137" s="28"/>
      <c r="BG137" s="26">
        <f t="shared" si="173"/>
        <v>6.8285421255166506E-4</v>
      </c>
      <c r="BH137" s="27">
        <f t="shared" si="151"/>
        <v>136.57084251033302</v>
      </c>
      <c r="BI137" s="28">
        <f t="shared" si="134"/>
        <v>61.783338071586556</v>
      </c>
      <c r="BJ137" s="28"/>
      <c r="BK137" s="26">
        <f t="shared" si="174"/>
        <v>6.8349477680010361E-4</v>
      </c>
      <c r="BL137" s="27">
        <f t="shared" si="152"/>
        <v>136.69895536002073</v>
      </c>
      <c r="BM137" s="28">
        <f t="shared" si="135"/>
        <v>61.841295094901923</v>
      </c>
      <c r="BN137" s="28"/>
      <c r="BO137" s="26">
        <f t="shared" si="175"/>
        <v>6.8383149354463819E-4</v>
      </c>
      <c r="BP137" s="27">
        <f t="shared" si="153"/>
        <v>136.76629870892765</v>
      </c>
      <c r="BQ137" s="28">
        <f t="shared" si="136"/>
        <v>61.871760579451262</v>
      </c>
      <c r="BR137" s="28"/>
      <c r="BS137" s="26">
        <f t="shared" si="176"/>
        <v>6.8400865269840135E-4</v>
      </c>
      <c r="BT137" s="27">
        <f t="shared" si="154"/>
        <v>136.80173053968028</v>
      </c>
      <c r="BU137" s="28">
        <f t="shared" si="137"/>
        <v>61.887789599538181</v>
      </c>
      <c r="BV137" s="28"/>
      <c r="BW137" s="26">
        <f t="shared" si="177"/>
        <v>6.8410190743955113E-4</v>
      </c>
      <c r="BX137" s="27">
        <f t="shared" si="155"/>
        <v>136.82038148791023</v>
      </c>
      <c r="BY137" s="28">
        <f t="shared" si="138"/>
        <v>61.896227109468306</v>
      </c>
      <c r="BZ137" s="28"/>
      <c r="CA137" s="26">
        <f t="shared" si="178"/>
        <v>6.8415100816004569E-4</v>
      </c>
      <c r="CB137" s="27">
        <f t="shared" si="156"/>
        <v>136.83020163200914</v>
      </c>
      <c r="CC137" s="28">
        <f t="shared" si="139"/>
        <v>61.900669648385268</v>
      </c>
      <c r="CD137" s="28"/>
      <c r="CE137" s="26">
        <f t="shared" si="179"/>
        <v>6.84176864229071E-4</v>
      </c>
      <c r="CF137" s="27">
        <f t="shared" si="157"/>
        <v>136.83537284581419</v>
      </c>
      <c r="CG137" s="28">
        <f t="shared" si="140"/>
        <v>61.903009055867024</v>
      </c>
      <c r="CH137" s="28"/>
      <c r="CI137" s="29">
        <f t="shared" si="158"/>
        <v>96.733768817968212</v>
      </c>
    </row>
    <row r="138" spans="7:87" x14ac:dyDescent="0.25">
      <c r="M138">
        <f t="shared" si="161"/>
        <v>25</v>
      </c>
      <c r="N138">
        <f t="shared" si="159"/>
        <v>430</v>
      </c>
      <c r="O138">
        <f t="shared" si="160"/>
        <v>4758</v>
      </c>
      <c r="P138" s="50">
        <f t="shared" si="123"/>
        <v>452.3904</v>
      </c>
      <c r="S138" s="26">
        <f t="shared" si="163"/>
        <v>-6.0500000000000007E-4</v>
      </c>
      <c r="T138" s="27">
        <f t="shared" si="141"/>
        <v>-121.00000000000001</v>
      </c>
      <c r="U138" s="28">
        <f t="shared" si="124"/>
        <v>-54.739238400000012</v>
      </c>
      <c r="W138" s="26">
        <f t="shared" si="164"/>
        <v>3.7094894178170927E-4</v>
      </c>
      <c r="X138" s="27">
        <f t="shared" si="142"/>
        <v>74.18978835634185</v>
      </c>
      <c r="Y138" s="28">
        <f t="shared" si="125"/>
        <v>33.562748030440829</v>
      </c>
      <c r="AA138" s="26">
        <f t="shared" si="165"/>
        <v>6.7669157291758131E-4</v>
      </c>
      <c r="AB138" s="27">
        <f t="shared" si="143"/>
        <v>135.33831458351625</v>
      </c>
      <c r="AC138" s="28">
        <f t="shared" si="126"/>
        <v>61.225754269762753</v>
      </c>
      <c r="AE138" s="26">
        <f t="shared" si="166"/>
        <v>8.0813364930213945E-4</v>
      </c>
      <c r="AF138" s="27">
        <f t="shared" si="144"/>
        <v>161.6267298604279</v>
      </c>
      <c r="AG138" s="28">
        <f t="shared" si="127"/>
        <v>73.118380972250918</v>
      </c>
      <c r="AI138" s="26">
        <f t="shared" si="167"/>
        <v>8.6804030695268966E-4</v>
      </c>
      <c r="AJ138" s="27">
        <f t="shared" si="145"/>
        <v>173.60806139053793</v>
      </c>
      <c r="AK138" s="28">
        <f t="shared" si="128"/>
        <v>78.538620335690013</v>
      </c>
      <c r="AM138" s="26">
        <f t="shared" si="168"/>
        <v>9.0014554606520638E-4</v>
      </c>
      <c r="AN138" s="27">
        <f t="shared" si="146"/>
        <v>180.02910921304127</v>
      </c>
      <c r="AO138" s="28">
        <f t="shared" si="129"/>
        <v>81.443440728531428</v>
      </c>
      <c r="AQ138" s="26">
        <f t="shared" si="169"/>
        <v>9.1528443355916409E-4</v>
      </c>
      <c r="AR138" s="27">
        <f t="shared" si="147"/>
        <v>183.05688671183282</v>
      </c>
      <c r="AS138" s="28">
        <f t="shared" si="130"/>
        <v>82.813178202320742</v>
      </c>
      <c r="AU138" s="26">
        <f t="shared" si="170"/>
        <v>9.2285062358361694E-4</v>
      </c>
      <c r="AV138" s="27">
        <f t="shared" si="148"/>
        <v>184.5701247167234</v>
      </c>
      <c r="AW138" s="28">
        <f t="shared" si="131"/>
        <v>83.497752548648378</v>
      </c>
      <c r="AY138" s="26">
        <f t="shared" si="171"/>
        <v>9.2673222928430486E-4</v>
      </c>
      <c r="AZ138" s="27">
        <f t="shared" si="149"/>
        <v>185.34644585686098</v>
      </c>
      <c r="BA138" s="28">
        <f t="shared" si="132"/>
        <v>83.848952779763692</v>
      </c>
      <c r="BB138" s="28"/>
      <c r="BC138" s="26">
        <f t="shared" si="172"/>
        <v>9.2874915837983418E-4</v>
      </c>
      <c r="BD138" s="27">
        <f t="shared" si="150"/>
        <v>185.74983167596685</v>
      </c>
      <c r="BE138" s="28">
        <f t="shared" si="133"/>
        <v>84.031440651823317</v>
      </c>
      <c r="BF138" s="28"/>
      <c r="BG138" s="26">
        <f t="shared" si="173"/>
        <v>9.2980398793309437E-4</v>
      </c>
      <c r="BH138" s="27">
        <f t="shared" si="151"/>
        <v>185.96079758661887</v>
      </c>
      <c r="BI138" s="28">
        <f t="shared" si="134"/>
        <v>84.126879604529549</v>
      </c>
      <c r="BJ138" s="28"/>
      <c r="BK138" s="26">
        <f t="shared" si="174"/>
        <v>9.3035749961901319E-4</v>
      </c>
      <c r="BL138" s="27">
        <f t="shared" si="152"/>
        <v>186.07149992380263</v>
      </c>
      <c r="BM138" s="28">
        <f t="shared" si="135"/>
        <v>84.176960279129034</v>
      </c>
      <c r="BN138" s="28"/>
      <c r="BO138" s="26">
        <f t="shared" si="175"/>
        <v>9.3064845662043619E-4</v>
      </c>
      <c r="BP138" s="27">
        <f t="shared" si="153"/>
        <v>186.12969132408725</v>
      </c>
      <c r="BQ138" s="28">
        <f t="shared" si="136"/>
        <v>84.203285509980361</v>
      </c>
      <c r="BR138" s="28"/>
      <c r="BS138" s="26">
        <f t="shared" si="176"/>
        <v>9.3080153987807105E-4</v>
      </c>
      <c r="BT138" s="27">
        <f t="shared" si="154"/>
        <v>186.16030797561422</v>
      </c>
      <c r="BU138" s="28">
        <f t="shared" si="137"/>
        <v>84.217136189211303</v>
      </c>
      <c r="BV138" s="28"/>
      <c r="BW138" s="26">
        <f t="shared" si="177"/>
        <v>9.3088212131719984E-4</v>
      </c>
      <c r="BX138" s="27">
        <f t="shared" si="155"/>
        <v>186.17642426343997</v>
      </c>
      <c r="BY138" s="28">
        <f t="shared" si="138"/>
        <v>84.224427043107312</v>
      </c>
      <c r="BZ138" s="28"/>
      <c r="CA138" s="26">
        <f t="shared" si="178"/>
        <v>9.3092454925888888E-4</v>
      </c>
      <c r="CB138" s="27">
        <f t="shared" si="156"/>
        <v>186.18490985177777</v>
      </c>
      <c r="CC138" s="28">
        <f t="shared" si="139"/>
        <v>84.228265841809687</v>
      </c>
      <c r="CD138" s="28"/>
      <c r="CE138" s="26">
        <f t="shared" si="179"/>
        <v>9.3094689149293068E-4</v>
      </c>
      <c r="CF138" s="27">
        <f t="shared" si="157"/>
        <v>186.18937829858615</v>
      </c>
      <c r="CG138" s="28">
        <f t="shared" si="140"/>
        <v>84.230287324248707</v>
      </c>
      <c r="CH138" s="28"/>
      <c r="CI138" s="29">
        <f t="shared" si="158"/>
        <v>148.07684511602923</v>
      </c>
    </row>
    <row r="139" spans="7:87" x14ac:dyDescent="0.25">
      <c r="M139">
        <f t="shared" si="161"/>
        <v>26</v>
      </c>
      <c r="N139">
        <f t="shared" si="159"/>
        <v>430</v>
      </c>
      <c r="O139">
        <f t="shared" si="160"/>
        <v>4953.3333333333339</v>
      </c>
      <c r="P139" s="50">
        <f t="shared" si="123"/>
        <v>452.3904</v>
      </c>
      <c r="S139" s="26">
        <f t="shared" si="163"/>
        <v>-1.1666666666666516E-4</v>
      </c>
      <c r="T139" s="27">
        <f t="shared" si="141"/>
        <v>-23.333333333333034</v>
      </c>
      <c r="U139" s="28">
        <f t="shared" si="124"/>
        <v>-10.555775999999865</v>
      </c>
      <c r="W139" s="26">
        <f t="shared" si="164"/>
        <v>7.0579164712683063E-4</v>
      </c>
      <c r="X139" s="27">
        <f t="shared" si="142"/>
        <v>141.15832942536613</v>
      </c>
      <c r="Y139" s="28">
        <f t="shared" si="125"/>
        <v>63.858673112073156</v>
      </c>
      <c r="AA139" s="26">
        <f t="shared" si="165"/>
        <v>9.6344915162673342E-4</v>
      </c>
      <c r="AB139" s="27">
        <f t="shared" si="143"/>
        <v>192.68983032534669</v>
      </c>
      <c r="AC139" s="28">
        <f t="shared" si="126"/>
        <v>87.171029416815713</v>
      </c>
      <c r="AE139" s="26">
        <f t="shared" si="166"/>
        <v>1.0742189100399144E-3</v>
      </c>
      <c r="AF139" s="27">
        <f t="shared" si="144"/>
        <v>214.84378200798287</v>
      </c>
      <c r="AG139" s="28">
        <f t="shared" si="127"/>
        <v>97.193264480104176</v>
      </c>
      <c r="AI139" s="26">
        <f t="shared" si="167"/>
        <v>1.1247038550272273E-3</v>
      </c>
      <c r="AJ139" s="27">
        <f t="shared" si="145"/>
        <v>224.94077100544547</v>
      </c>
      <c r="AK139" s="28">
        <f t="shared" si="128"/>
        <v>101.76104537146188</v>
      </c>
      <c r="AM139" s="26">
        <f t="shared" si="168"/>
        <v>1.1517597999583335E-3</v>
      </c>
      <c r="AN139" s="27">
        <f t="shared" si="146"/>
        <v>230.35195999166672</v>
      </c>
      <c r="AO139" s="28">
        <f t="shared" si="129"/>
        <v>104.2090153214141</v>
      </c>
      <c r="AQ139" s="26">
        <f t="shared" si="169"/>
        <v>1.164517745940896E-3</v>
      </c>
      <c r="AR139" s="27">
        <f t="shared" si="147"/>
        <v>232.9035491881792</v>
      </c>
      <c r="AS139" s="28">
        <f t="shared" si="130"/>
        <v>105.36332977866006</v>
      </c>
      <c r="AU139" s="26">
        <f t="shared" si="170"/>
        <v>1.1708939769330543E-3</v>
      </c>
      <c r="AV139" s="27">
        <f t="shared" si="148"/>
        <v>234.17879538661086</v>
      </c>
      <c r="AW139" s="28">
        <f t="shared" si="131"/>
        <v>105.94023891646705</v>
      </c>
      <c r="AY139" s="26">
        <f t="shared" si="171"/>
        <v>1.1741651100248846E-3</v>
      </c>
      <c r="AZ139" s="27">
        <f t="shared" si="149"/>
        <v>234.83302200497693</v>
      </c>
      <c r="BA139" s="28">
        <f t="shared" si="132"/>
        <v>106.23620475804032</v>
      </c>
      <c r="BB139" s="28"/>
      <c r="BC139" s="26">
        <f t="shared" si="172"/>
        <v>1.1758648301966404E-3</v>
      </c>
      <c r="BD139" s="27">
        <f t="shared" si="150"/>
        <v>235.17296603932809</v>
      </c>
      <c r="BE139" s="28">
        <f t="shared" si="133"/>
        <v>106.38999217571806</v>
      </c>
      <c r="BF139" s="28"/>
      <c r="BG139" s="26">
        <f t="shared" si="173"/>
        <v>1.1767537633145247E-3</v>
      </c>
      <c r="BH139" s="27">
        <f t="shared" si="151"/>
        <v>235.35075266290494</v>
      </c>
      <c r="BI139" s="28">
        <f t="shared" si="134"/>
        <v>106.47042113747263</v>
      </c>
      <c r="BJ139" s="28"/>
      <c r="BK139" s="26">
        <f t="shared" si="174"/>
        <v>1.1772202224379239E-3</v>
      </c>
      <c r="BL139" s="27">
        <f t="shared" si="152"/>
        <v>235.44404448758476</v>
      </c>
      <c r="BM139" s="28">
        <f t="shared" si="135"/>
        <v>106.51262546335627</v>
      </c>
      <c r="BN139" s="28"/>
      <c r="BO139" s="26">
        <f t="shared" si="175"/>
        <v>1.1774654196962352E-3</v>
      </c>
      <c r="BP139" s="27">
        <f t="shared" si="153"/>
        <v>235.49308393924704</v>
      </c>
      <c r="BQ139" s="28">
        <f t="shared" si="136"/>
        <v>106.53481044050956</v>
      </c>
      <c r="BR139" s="28"/>
      <c r="BS139" s="26">
        <f t="shared" si="176"/>
        <v>1.1775944270577417E-3</v>
      </c>
      <c r="BT139" s="27">
        <f t="shared" si="154"/>
        <v>235.51888541154835</v>
      </c>
      <c r="BU139" s="28">
        <f t="shared" si="137"/>
        <v>106.54648277888452</v>
      </c>
      <c r="BV139" s="28"/>
      <c r="BW139" s="26">
        <f t="shared" si="177"/>
        <v>1.1776623351948499E-3</v>
      </c>
      <c r="BX139" s="27">
        <f t="shared" si="155"/>
        <v>235.53246703896997</v>
      </c>
      <c r="BY139" s="28">
        <f t="shared" si="138"/>
        <v>106.55262697674644</v>
      </c>
      <c r="BZ139" s="28"/>
      <c r="CA139" s="26">
        <f t="shared" si="178"/>
        <v>1.1776980903577333E-3</v>
      </c>
      <c r="CB139" s="27">
        <f t="shared" si="156"/>
        <v>235.53961807154664</v>
      </c>
      <c r="CC139" s="28">
        <f t="shared" si="139"/>
        <v>106.55586203523421</v>
      </c>
      <c r="CD139" s="28"/>
      <c r="CE139" s="26">
        <f t="shared" si="179"/>
        <v>1.1777169187567914E-3</v>
      </c>
      <c r="CF139" s="27">
        <f t="shared" si="157"/>
        <v>235.54338375135828</v>
      </c>
      <c r="CG139" s="28">
        <f t="shared" si="140"/>
        <v>106.55756559263048</v>
      </c>
      <c r="CH139" s="28"/>
      <c r="CI139" s="29">
        <f t="shared" si="158"/>
        <v>208.1424447909383</v>
      </c>
    </row>
    <row r="140" spans="7:87" x14ac:dyDescent="0.25">
      <c r="M140">
        <f t="shared" si="161"/>
        <v>27</v>
      </c>
      <c r="N140">
        <f t="shared" si="159"/>
        <v>430</v>
      </c>
      <c r="O140">
        <f t="shared" si="160"/>
        <v>5148.666666666667</v>
      </c>
      <c r="P140" s="50">
        <f t="shared" si="123"/>
        <v>452.3904</v>
      </c>
      <c r="S140" s="26">
        <f t="shared" si="163"/>
        <v>3.7166666666666744E-4</v>
      </c>
      <c r="T140" s="27">
        <f t="shared" si="141"/>
        <v>74.333333333333485</v>
      </c>
      <c r="U140" s="28">
        <f t="shared" si="124"/>
        <v>33.627686400000073</v>
      </c>
      <c r="W140" s="26">
        <f t="shared" si="164"/>
        <v>1.0406343524719504E-3</v>
      </c>
      <c r="X140" s="27">
        <f t="shared" si="142"/>
        <v>208.12687049439009</v>
      </c>
      <c r="Y140" s="28">
        <f t="shared" si="125"/>
        <v>94.154598193705326</v>
      </c>
      <c r="AA140" s="26">
        <f t="shared" si="165"/>
        <v>1.2502067303358842E-3</v>
      </c>
      <c r="AB140" s="27">
        <f t="shared" si="143"/>
        <v>250.04134606717685</v>
      </c>
      <c r="AC140" s="28">
        <f t="shared" si="126"/>
        <v>113.11630456386857</v>
      </c>
      <c r="AE140" s="26">
        <f t="shared" si="166"/>
        <v>1.3403041707776881E-3</v>
      </c>
      <c r="AF140" s="27">
        <f t="shared" si="144"/>
        <v>268.06083415553763</v>
      </c>
      <c r="AG140" s="28">
        <f t="shared" si="127"/>
        <v>121.26814798795733</v>
      </c>
      <c r="AI140" s="26">
        <f t="shared" si="167"/>
        <v>1.3813674031017637E-3</v>
      </c>
      <c r="AJ140" s="27">
        <f t="shared" si="145"/>
        <v>276.27348062035276</v>
      </c>
      <c r="AK140" s="28">
        <f t="shared" si="128"/>
        <v>124.98347040723364</v>
      </c>
      <c r="AM140" s="26">
        <f t="shared" si="168"/>
        <v>1.4033740538514597E-3</v>
      </c>
      <c r="AN140" s="27">
        <f t="shared" si="146"/>
        <v>280.67481077029197</v>
      </c>
      <c r="AO140" s="28">
        <f t="shared" si="129"/>
        <v>126.9745899142967</v>
      </c>
      <c r="AQ140" s="26">
        <f t="shared" si="169"/>
        <v>1.4137510583226267E-3</v>
      </c>
      <c r="AR140" s="27">
        <f t="shared" si="147"/>
        <v>282.75021166452535</v>
      </c>
      <c r="AS140" s="28">
        <f t="shared" si="130"/>
        <v>127.91348135499929</v>
      </c>
      <c r="AU140" s="26">
        <f t="shared" si="170"/>
        <v>1.4189373302824905E-3</v>
      </c>
      <c r="AV140" s="27">
        <f t="shared" si="148"/>
        <v>283.78746605649809</v>
      </c>
      <c r="AW140" s="28">
        <f t="shared" si="131"/>
        <v>128.38272528428561</v>
      </c>
      <c r="AY140" s="26">
        <f t="shared" si="171"/>
        <v>1.4215979907654633E-3</v>
      </c>
      <c r="AZ140" s="27">
        <f t="shared" si="149"/>
        <v>284.31959815309267</v>
      </c>
      <c r="BA140" s="28">
        <f t="shared" si="132"/>
        <v>128.62345673631685</v>
      </c>
      <c r="BB140" s="28"/>
      <c r="BC140" s="26">
        <f t="shared" si="172"/>
        <v>1.4229805020134455E-3</v>
      </c>
      <c r="BD140" s="27">
        <f t="shared" si="150"/>
        <v>284.5961004026891</v>
      </c>
      <c r="BE140" s="28">
        <f t="shared" si="133"/>
        <v>128.7485436996127</v>
      </c>
      <c r="BF140" s="28"/>
      <c r="BG140" s="26">
        <f t="shared" si="173"/>
        <v>1.4237035386959539E-3</v>
      </c>
      <c r="BH140" s="27">
        <f t="shared" si="151"/>
        <v>284.74070773919078</v>
      </c>
      <c r="BI140" s="28">
        <f t="shared" si="134"/>
        <v>128.81396267041561</v>
      </c>
      <c r="BJ140" s="28"/>
      <c r="BK140" s="26">
        <f t="shared" si="174"/>
        <v>1.4240829452568334E-3</v>
      </c>
      <c r="BL140" s="27">
        <f t="shared" si="152"/>
        <v>284.81658905136669</v>
      </c>
      <c r="BM140" s="28">
        <f t="shared" si="135"/>
        <v>128.84829064758341</v>
      </c>
      <c r="BN140" s="28"/>
      <c r="BO140" s="26">
        <f t="shared" si="175"/>
        <v>1.4242823827720331E-3</v>
      </c>
      <c r="BP140" s="27">
        <f t="shared" si="153"/>
        <v>284.85647655440658</v>
      </c>
      <c r="BQ140" s="28">
        <f t="shared" si="136"/>
        <v>128.86633537103862</v>
      </c>
      <c r="BR140" s="28"/>
      <c r="BS140" s="26">
        <f t="shared" si="176"/>
        <v>1.4243873142374115E-3</v>
      </c>
      <c r="BT140" s="27">
        <f t="shared" si="154"/>
        <v>284.87746284748232</v>
      </c>
      <c r="BU140" s="28">
        <f t="shared" si="137"/>
        <v>128.87582936855767</v>
      </c>
      <c r="BV140" s="28"/>
      <c r="BW140" s="26">
        <f t="shared" si="177"/>
        <v>1.4244425490724986E-3</v>
      </c>
      <c r="BX140" s="27">
        <f t="shared" si="155"/>
        <v>284.88850981449968</v>
      </c>
      <c r="BY140" s="28">
        <f t="shared" si="138"/>
        <v>128.88082691038545</v>
      </c>
      <c r="BZ140" s="28"/>
      <c r="CA140" s="26">
        <f t="shared" si="178"/>
        <v>1.4244716314565763E-3</v>
      </c>
      <c r="CB140" s="27">
        <f t="shared" si="156"/>
        <v>284.89432629131528</v>
      </c>
      <c r="CC140" s="28">
        <f t="shared" si="139"/>
        <v>128.88345822865864</v>
      </c>
      <c r="CD140" s="28"/>
      <c r="CE140" s="26">
        <f t="shared" si="179"/>
        <v>1.4244869460206511E-3</v>
      </c>
      <c r="CF140" s="27">
        <f t="shared" si="157"/>
        <v>284.89738920413021</v>
      </c>
      <c r="CG140" s="28">
        <f t="shared" si="140"/>
        <v>128.88484386101214</v>
      </c>
      <c r="CH140" s="28"/>
      <c r="CI140" s="29">
        <f t="shared" si="158"/>
        <v>276.93056784269481</v>
      </c>
    </row>
    <row r="141" spans="7:87" x14ac:dyDescent="0.25">
      <c r="M141">
        <f t="shared" si="161"/>
        <v>28</v>
      </c>
      <c r="N141">
        <f t="shared" si="159"/>
        <v>430</v>
      </c>
      <c r="O141">
        <f t="shared" si="160"/>
        <v>5344</v>
      </c>
      <c r="P141" s="50">
        <f t="shared" si="123"/>
        <v>452.3904</v>
      </c>
      <c r="S141" s="26">
        <f t="shared" si="163"/>
        <v>8.6000000000000009E-4</v>
      </c>
      <c r="T141" s="27">
        <f t="shared" si="141"/>
        <v>172.00000000000003</v>
      </c>
      <c r="U141" s="28">
        <f t="shared" si="124"/>
        <v>77.811148800000012</v>
      </c>
      <c r="W141" s="26">
        <f t="shared" si="164"/>
        <v>1.3754770578170703E-3</v>
      </c>
      <c r="X141" s="27">
        <f t="shared" si="142"/>
        <v>275.09541156341407</v>
      </c>
      <c r="Y141" s="28">
        <f t="shared" si="125"/>
        <v>124.45052327533752</v>
      </c>
      <c r="AA141" s="26">
        <f t="shared" si="165"/>
        <v>1.536964309045035E-3</v>
      </c>
      <c r="AB141" s="27">
        <f t="shared" si="143"/>
        <v>307.392861809007</v>
      </c>
      <c r="AC141" s="28">
        <f t="shared" si="126"/>
        <v>139.06157971092139</v>
      </c>
      <c r="AE141" s="26">
        <f t="shared" si="166"/>
        <v>1.6063894315154618E-3</v>
      </c>
      <c r="AF141" s="27">
        <f t="shared" si="144"/>
        <v>321.27788630309237</v>
      </c>
      <c r="AG141" s="28">
        <f t="shared" si="127"/>
        <v>145.34303149581049</v>
      </c>
      <c r="AI141" s="26">
        <f t="shared" si="167"/>
        <v>1.6380309511762998E-3</v>
      </c>
      <c r="AJ141" s="27">
        <f t="shared" si="145"/>
        <v>327.60619023525993</v>
      </c>
      <c r="AK141" s="28">
        <f t="shared" si="128"/>
        <v>148.20589544300535</v>
      </c>
      <c r="AM141" s="26">
        <f t="shared" si="168"/>
        <v>1.6549883077445857E-3</v>
      </c>
      <c r="AN141" s="27">
        <f t="shared" si="146"/>
        <v>330.99766154891716</v>
      </c>
      <c r="AO141" s="28">
        <f t="shared" si="129"/>
        <v>149.74016450717926</v>
      </c>
      <c r="AQ141" s="26">
        <f t="shared" si="169"/>
        <v>1.6629843707043573E-3</v>
      </c>
      <c r="AR141" s="27">
        <f t="shared" si="147"/>
        <v>332.59687414087148</v>
      </c>
      <c r="AS141" s="28">
        <f t="shared" si="130"/>
        <v>150.46363293133851</v>
      </c>
      <c r="AU141" s="26">
        <f t="shared" si="170"/>
        <v>1.6669806836319267E-3</v>
      </c>
      <c r="AV141" s="27">
        <f t="shared" si="148"/>
        <v>333.39613672638535</v>
      </c>
      <c r="AW141" s="28">
        <f t="shared" si="131"/>
        <v>150.82521165210417</v>
      </c>
      <c r="AY141" s="26">
        <f t="shared" si="171"/>
        <v>1.6690308715060418E-3</v>
      </c>
      <c r="AZ141" s="27">
        <f t="shared" si="149"/>
        <v>333.80617430120833</v>
      </c>
      <c r="BA141" s="28">
        <f t="shared" si="132"/>
        <v>151.01070871459336</v>
      </c>
      <c r="BB141" s="28"/>
      <c r="BC141" s="26">
        <f t="shared" si="172"/>
        <v>1.6700961738302506E-3</v>
      </c>
      <c r="BD141" s="27">
        <f t="shared" si="150"/>
        <v>334.01923476605009</v>
      </c>
      <c r="BE141" s="28">
        <f t="shared" si="133"/>
        <v>151.10709522350732</v>
      </c>
      <c r="BF141" s="28"/>
      <c r="BG141" s="26">
        <f t="shared" si="173"/>
        <v>1.6706533140773831E-3</v>
      </c>
      <c r="BH141" s="27">
        <f t="shared" si="151"/>
        <v>334.13066281547663</v>
      </c>
      <c r="BI141" s="28">
        <f t="shared" si="134"/>
        <v>151.1575042033586</v>
      </c>
      <c r="BJ141" s="28"/>
      <c r="BK141" s="26">
        <f t="shared" si="174"/>
        <v>1.6709456680757428E-3</v>
      </c>
      <c r="BL141" s="27">
        <f t="shared" si="152"/>
        <v>334.18913361514853</v>
      </c>
      <c r="BM141" s="28">
        <f t="shared" si="135"/>
        <v>151.18395583181049</v>
      </c>
      <c r="BN141" s="28"/>
      <c r="BO141" s="26">
        <f t="shared" si="175"/>
        <v>1.6710993458478312E-3</v>
      </c>
      <c r="BP141" s="27">
        <f t="shared" si="153"/>
        <v>334.21986916956621</v>
      </c>
      <c r="BQ141" s="28">
        <f t="shared" si="136"/>
        <v>151.19786030156774</v>
      </c>
      <c r="BR141" s="28"/>
      <c r="BS141" s="26">
        <f t="shared" si="176"/>
        <v>1.6711802014170811E-3</v>
      </c>
      <c r="BT141" s="27">
        <f t="shared" si="154"/>
        <v>334.23604028341623</v>
      </c>
      <c r="BU141" s="28">
        <f t="shared" si="137"/>
        <v>151.20517595823077</v>
      </c>
      <c r="BV141" s="28"/>
      <c r="BW141" s="26">
        <f t="shared" si="177"/>
        <v>1.6712227629501475E-3</v>
      </c>
      <c r="BX141" s="27">
        <f t="shared" si="155"/>
        <v>334.24455259002951</v>
      </c>
      <c r="BY141" s="28">
        <f t="shared" si="138"/>
        <v>151.20902684402449</v>
      </c>
      <c r="BZ141" s="28"/>
      <c r="CA141" s="26">
        <f t="shared" si="178"/>
        <v>1.6712451725554196E-3</v>
      </c>
      <c r="CB141" s="27">
        <f t="shared" si="156"/>
        <v>334.24903451108395</v>
      </c>
      <c r="CC141" s="28">
        <f t="shared" si="139"/>
        <v>151.21105442208309</v>
      </c>
      <c r="CD141" s="28"/>
      <c r="CE141" s="26">
        <f t="shared" si="179"/>
        <v>1.6712569732845108E-3</v>
      </c>
      <c r="CF141" s="27">
        <f t="shared" si="157"/>
        <v>334.25139465690216</v>
      </c>
      <c r="CG141" s="28">
        <f t="shared" si="140"/>
        <v>151.21212212939383</v>
      </c>
      <c r="CH141" s="28"/>
      <c r="CI141" s="29">
        <f t="shared" si="158"/>
        <v>354.44121427129915</v>
      </c>
    </row>
    <row r="142" spans="7:87" x14ac:dyDescent="0.25">
      <c r="M142">
        <f t="shared" si="161"/>
        <v>29</v>
      </c>
      <c r="N142">
        <f t="shared" si="159"/>
        <v>430</v>
      </c>
      <c r="O142">
        <f t="shared" si="160"/>
        <v>5539.3333333333339</v>
      </c>
      <c r="P142" s="50">
        <f t="shared" si="123"/>
        <v>452.3904</v>
      </c>
      <c r="S142" s="26">
        <f t="shared" si="163"/>
        <v>1.3483333333333351E-3</v>
      </c>
      <c r="T142" s="27">
        <f t="shared" si="141"/>
        <v>269.66666666666703</v>
      </c>
      <c r="U142" s="28">
        <f t="shared" si="124"/>
        <v>121.99461120000016</v>
      </c>
      <c r="W142" s="26">
        <f t="shared" si="164"/>
        <v>1.7103197631621917E-3</v>
      </c>
      <c r="X142" s="27">
        <f t="shared" si="142"/>
        <v>342.06395263243837</v>
      </c>
      <c r="Y142" s="28">
        <f t="shared" si="125"/>
        <v>154.74644835696984</v>
      </c>
      <c r="AA142" s="26">
        <f t="shared" si="165"/>
        <v>1.8237218877541872E-3</v>
      </c>
      <c r="AB142" s="27">
        <f t="shared" si="143"/>
        <v>364.74437755083744</v>
      </c>
      <c r="AC142" s="28">
        <f t="shared" si="126"/>
        <v>165.00685485797436</v>
      </c>
      <c r="AE142" s="26">
        <f t="shared" si="166"/>
        <v>1.8724746922532366E-3</v>
      </c>
      <c r="AF142" s="27">
        <f t="shared" si="144"/>
        <v>374.49493845064734</v>
      </c>
      <c r="AG142" s="28">
        <f t="shared" si="127"/>
        <v>169.41791500366375</v>
      </c>
      <c r="AI142" s="26">
        <f t="shared" si="167"/>
        <v>1.8946944992508374E-3</v>
      </c>
      <c r="AJ142" s="27">
        <f t="shared" si="145"/>
        <v>378.9388998501675</v>
      </c>
      <c r="AK142" s="28">
        <f t="shared" si="128"/>
        <v>171.42832047877724</v>
      </c>
      <c r="AM142" s="26">
        <f t="shared" si="168"/>
        <v>1.906602561637713E-3</v>
      </c>
      <c r="AN142" s="27">
        <f t="shared" si="146"/>
        <v>381.32051232754259</v>
      </c>
      <c r="AO142" s="28">
        <f t="shared" si="129"/>
        <v>172.5057391000619</v>
      </c>
      <c r="AQ142" s="26">
        <f t="shared" si="169"/>
        <v>1.9122176830860891E-3</v>
      </c>
      <c r="AR142" s="27">
        <f t="shared" si="147"/>
        <v>382.44353661721783</v>
      </c>
      <c r="AS142" s="28">
        <f t="shared" si="130"/>
        <v>173.01378450767783</v>
      </c>
      <c r="AU142" s="26">
        <f t="shared" si="170"/>
        <v>1.9150240369813639E-3</v>
      </c>
      <c r="AV142" s="27">
        <f t="shared" si="148"/>
        <v>383.00480739627278</v>
      </c>
      <c r="AW142" s="28">
        <f t="shared" si="131"/>
        <v>173.26769801992279</v>
      </c>
      <c r="AY142" s="26">
        <f t="shared" si="171"/>
        <v>1.9164637522466217E-3</v>
      </c>
      <c r="AZ142" s="27">
        <f t="shared" si="149"/>
        <v>383.29275044932433</v>
      </c>
      <c r="BA142" s="28">
        <f t="shared" si="132"/>
        <v>173.39796069287002</v>
      </c>
      <c r="BB142" s="28"/>
      <c r="BC142" s="26">
        <f t="shared" si="172"/>
        <v>1.917211845647057E-3</v>
      </c>
      <c r="BD142" s="27">
        <f t="shared" si="150"/>
        <v>383.44236912941142</v>
      </c>
      <c r="BE142" s="28">
        <f t="shared" si="133"/>
        <v>173.4656467474021</v>
      </c>
      <c r="BF142" s="28"/>
      <c r="BG142" s="26">
        <f t="shared" si="173"/>
        <v>1.9176030894588135E-3</v>
      </c>
      <c r="BH142" s="27">
        <f t="shared" si="151"/>
        <v>383.5206178917627</v>
      </c>
      <c r="BI142" s="28">
        <f t="shared" si="134"/>
        <v>173.50104573630171</v>
      </c>
      <c r="BJ142" s="28"/>
      <c r="BK142" s="26">
        <f t="shared" si="174"/>
        <v>1.9178083908946535E-3</v>
      </c>
      <c r="BL142" s="27">
        <f t="shared" si="152"/>
        <v>383.56167817893072</v>
      </c>
      <c r="BM142" s="28">
        <f t="shared" si="135"/>
        <v>173.51962101603775</v>
      </c>
      <c r="BN142" s="28"/>
      <c r="BO142" s="26">
        <f t="shared" si="175"/>
        <v>1.9179163089236301E-3</v>
      </c>
      <c r="BP142" s="27">
        <f t="shared" si="153"/>
        <v>383.58326178472601</v>
      </c>
      <c r="BQ142" s="28">
        <f t="shared" si="136"/>
        <v>173.52938523209693</v>
      </c>
      <c r="BR142" s="28"/>
      <c r="BS142" s="26">
        <f t="shared" si="176"/>
        <v>1.9179730885967518E-3</v>
      </c>
      <c r="BT142" s="27">
        <f t="shared" si="154"/>
        <v>383.59461771935037</v>
      </c>
      <c r="BU142" s="28">
        <f t="shared" si="137"/>
        <v>173.534522547904</v>
      </c>
      <c r="BV142" s="28"/>
      <c r="BW142" s="26">
        <f t="shared" si="177"/>
        <v>1.9180029768277973E-3</v>
      </c>
      <c r="BX142" s="27">
        <f t="shared" si="155"/>
        <v>383.60059536555946</v>
      </c>
      <c r="BY142" s="28">
        <f t="shared" si="138"/>
        <v>173.53722677766359</v>
      </c>
      <c r="BZ142" s="28"/>
      <c r="CA142" s="26">
        <f t="shared" si="178"/>
        <v>1.9180187136542638E-3</v>
      </c>
      <c r="CB142" s="27">
        <f t="shared" si="156"/>
        <v>383.60374273085273</v>
      </c>
      <c r="CC142" s="28">
        <f t="shared" si="139"/>
        <v>173.53865061550758</v>
      </c>
      <c r="CD142" s="28"/>
      <c r="CE142" s="26">
        <f t="shared" si="179"/>
        <v>1.9180270005483716E-3</v>
      </c>
      <c r="CF142" s="27">
        <f t="shared" si="157"/>
        <v>383.60540010967429</v>
      </c>
      <c r="CG142" s="28">
        <f t="shared" si="140"/>
        <v>173.53940039777561</v>
      </c>
      <c r="CH142" s="28"/>
      <c r="CI142" s="29">
        <f t="shared" si="158"/>
        <v>440.67438407675166</v>
      </c>
    </row>
    <row r="143" spans="7:87" x14ac:dyDescent="0.25">
      <c r="M143">
        <f t="shared" si="161"/>
        <v>30</v>
      </c>
      <c r="N143">
        <f t="shared" si="159"/>
        <v>430</v>
      </c>
      <c r="O143">
        <f t="shared" si="160"/>
        <v>5734.666666666667</v>
      </c>
      <c r="P143" s="50">
        <f t="shared" si="123"/>
        <v>452.3904</v>
      </c>
      <c r="S143" s="26">
        <f t="shared" si="163"/>
        <v>1.8366666666666677E-3</v>
      </c>
      <c r="T143" s="27">
        <f t="shared" si="141"/>
        <v>367.33333333333354</v>
      </c>
      <c r="U143" s="28">
        <f t="shared" si="124"/>
        <v>166.17807360000009</v>
      </c>
      <c r="W143" s="26">
        <f t="shared" si="164"/>
        <v>2.0451624685073116E-3</v>
      </c>
      <c r="X143" s="27">
        <f t="shared" si="142"/>
        <v>409.03249370146233</v>
      </c>
      <c r="Y143" s="28">
        <f t="shared" si="125"/>
        <v>185.04237343860203</v>
      </c>
      <c r="AA143" s="26">
        <f t="shared" si="165"/>
        <v>2.1104794664633377E-3</v>
      </c>
      <c r="AB143" s="27">
        <f t="shared" si="143"/>
        <v>422.09589329266754</v>
      </c>
      <c r="AC143" s="28">
        <f t="shared" si="126"/>
        <v>190.95213000502721</v>
      </c>
      <c r="AE143" s="26">
        <f t="shared" si="166"/>
        <v>2.1385599529910103E-3</v>
      </c>
      <c r="AF143" s="27">
        <f t="shared" si="144"/>
        <v>427.71199059820208</v>
      </c>
      <c r="AG143" s="28">
        <f t="shared" si="127"/>
        <v>193.4927985115169</v>
      </c>
      <c r="AI143" s="26">
        <f t="shared" si="167"/>
        <v>2.1513580473253736E-3</v>
      </c>
      <c r="AJ143" s="27">
        <f t="shared" si="145"/>
        <v>430.27160946507473</v>
      </c>
      <c r="AK143" s="28">
        <f t="shared" si="128"/>
        <v>194.65074551454893</v>
      </c>
      <c r="AM143" s="26">
        <f t="shared" si="168"/>
        <v>2.1582168155308392E-3</v>
      </c>
      <c r="AN143" s="27">
        <f t="shared" si="146"/>
        <v>431.64336310616784</v>
      </c>
      <c r="AO143" s="28">
        <f t="shared" si="129"/>
        <v>195.27131369294452</v>
      </c>
      <c r="AQ143" s="26">
        <f t="shared" si="169"/>
        <v>2.1614509954678198E-3</v>
      </c>
      <c r="AR143" s="27">
        <f t="shared" si="147"/>
        <v>432.29019909356396</v>
      </c>
      <c r="AS143" s="28">
        <f t="shared" si="130"/>
        <v>195.56393608401706</v>
      </c>
      <c r="AU143" s="26">
        <f t="shared" si="170"/>
        <v>2.1630673903308001E-3</v>
      </c>
      <c r="AV143" s="27">
        <f t="shared" si="148"/>
        <v>432.61347806616004</v>
      </c>
      <c r="AW143" s="28">
        <f t="shared" si="131"/>
        <v>195.71018438774138</v>
      </c>
      <c r="AY143" s="26">
        <f t="shared" si="171"/>
        <v>2.1638966329872002E-3</v>
      </c>
      <c r="AZ143" s="27">
        <f t="shared" si="149"/>
        <v>432.77932659744005</v>
      </c>
      <c r="BA143" s="28">
        <f t="shared" si="132"/>
        <v>195.78521267114655</v>
      </c>
      <c r="BB143" s="28"/>
      <c r="BC143" s="26">
        <f t="shared" si="172"/>
        <v>2.1643275174638619E-3</v>
      </c>
      <c r="BD143" s="27">
        <f t="shared" si="150"/>
        <v>432.86550349277235</v>
      </c>
      <c r="BE143" s="28">
        <f t="shared" si="133"/>
        <v>195.82419827129669</v>
      </c>
      <c r="BF143" s="28"/>
      <c r="BG143" s="26">
        <f t="shared" si="173"/>
        <v>2.1645528648402425E-3</v>
      </c>
      <c r="BH143" s="27">
        <f t="shared" si="151"/>
        <v>432.91057296804848</v>
      </c>
      <c r="BI143" s="28">
        <f t="shared" si="134"/>
        <v>195.84458726924464</v>
      </c>
      <c r="BJ143" s="28"/>
      <c r="BK143" s="26">
        <f t="shared" si="174"/>
        <v>2.1646711137135633E-3</v>
      </c>
      <c r="BL143" s="27">
        <f t="shared" si="152"/>
        <v>432.93422274271268</v>
      </c>
      <c r="BM143" s="28">
        <f t="shared" si="135"/>
        <v>195.85528620026489</v>
      </c>
      <c r="BN143" s="28"/>
      <c r="BO143" s="26">
        <f t="shared" si="175"/>
        <v>2.164733271999428E-3</v>
      </c>
      <c r="BP143" s="27">
        <f t="shared" si="153"/>
        <v>432.94665439988563</v>
      </c>
      <c r="BQ143" s="28">
        <f t="shared" si="136"/>
        <v>195.86091016262603</v>
      </c>
      <c r="BR143" s="28"/>
      <c r="BS143" s="26">
        <f t="shared" si="176"/>
        <v>2.1647659757764214E-3</v>
      </c>
      <c r="BT143" s="27">
        <f t="shared" si="154"/>
        <v>432.95319515528428</v>
      </c>
      <c r="BU143" s="28">
        <f t="shared" si="137"/>
        <v>195.86386913757713</v>
      </c>
      <c r="BV143" s="28"/>
      <c r="BW143" s="26">
        <f t="shared" si="177"/>
        <v>2.1647831907054462E-3</v>
      </c>
      <c r="BX143" s="27">
        <f t="shared" si="155"/>
        <v>432.95663814108923</v>
      </c>
      <c r="BY143" s="28">
        <f t="shared" si="138"/>
        <v>195.8654267113026</v>
      </c>
      <c r="BZ143" s="28"/>
      <c r="CA143" s="26">
        <f t="shared" si="178"/>
        <v>2.1647922547531071E-3</v>
      </c>
      <c r="CB143" s="27">
        <f t="shared" si="156"/>
        <v>432.9584509506214</v>
      </c>
      <c r="CC143" s="28">
        <f t="shared" si="139"/>
        <v>195.866246808932</v>
      </c>
      <c r="CD143" s="28"/>
      <c r="CE143" s="26">
        <f t="shared" si="179"/>
        <v>2.1647970278122312E-3</v>
      </c>
      <c r="CF143" s="27">
        <f t="shared" si="157"/>
        <v>432.95940556244625</v>
      </c>
      <c r="CG143" s="28">
        <f t="shared" si="140"/>
        <v>195.86667866615727</v>
      </c>
      <c r="CH143" s="28"/>
      <c r="CI143" s="29">
        <f t="shared" si="158"/>
        <v>535.63007725905152</v>
      </c>
    </row>
    <row r="144" spans="7:87" x14ac:dyDescent="0.25">
      <c r="M144">
        <f t="shared" si="161"/>
        <v>31</v>
      </c>
      <c r="N144">
        <f t="shared" si="159"/>
        <v>430</v>
      </c>
      <c r="O144">
        <f t="shared" si="160"/>
        <v>5930</v>
      </c>
      <c r="P144" s="50">
        <f t="shared" si="123"/>
        <v>452.3904</v>
      </c>
      <c r="S144" s="26">
        <f t="shared" si="163"/>
        <v>2.3250000000000002E-3</v>
      </c>
      <c r="T144" s="27">
        <f t="shared" si="141"/>
        <v>465.00000000000006</v>
      </c>
      <c r="U144" s="28">
        <f t="shared" si="124"/>
        <v>210.36153600000003</v>
      </c>
      <c r="W144" s="26">
        <f t="shared" si="164"/>
        <v>2.3800051738524313E-3</v>
      </c>
      <c r="X144" s="27">
        <f t="shared" si="142"/>
        <v>476.00103477048629</v>
      </c>
      <c r="Y144" s="28">
        <f t="shared" si="125"/>
        <v>215.33829852023422</v>
      </c>
      <c r="AA144" s="26">
        <f t="shared" si="165"/>
        <v>2.3972370451724886E-3</v>
      </c>
      <c r="AB144" s="27">
        <f t="shared" si="143"/>
        <v>479.4474090344977</v>
      </c>
      <c r="AC144" s="28">
        <f t="shared" si="126"/>
        <v>216.89740515208004</v>
      </c>
      <c r="AE144" s="26">
        <f t="shared" si="166"/>
        <v>2.4046452137287842E-3</v>
      </c>
      <c r="AF144" s="27">
        <f t="shared" si="144"/>
        <v>480.92904274575682</v>
      </c>
      <c r="AG144" s="28">
        <f t="shared" si="127"/>
        <v>217.56768201937004</v>
      </c>
      <c r="AI144" s="26">
        <f t="shared" si="167"/>
        <v>2.4080215953999101E-3</v>
      </c>
      <c r="AJ144" s="27">
        <f t="shared" si="145"/>
        <v>481.60431907998202</v>
      </c>
      <c r="AK144" s="28">
        <f t="shared" si="128"/>
        <v>217.87317055032071</v>
      </c>
      <c r="AM144" s="26">
        <f t="shared" si="168"/>
        <v>2.4098310694239651E-3</v>
      </c>
      <c r="AN144" s="27">
        <f t="shared" si="146"/>
        <v>481.96621388479304</v>
      </c>
      <c r="AO144" s="28">
        <f t="shared" si="129"/>
        <v>218.03688828582708</v>
      </c>
      <c r="AQ144" s="26">
        <f t="shared" si="169"/>
        <v>2.4106843078495503E-3</v>
      </c>
      <c r="AR144" s="27">
        <f t="shared" si="147"/>
        <v>482.13686156991008</v>
      </c>
      <c r="AS144" s="28">
        <f t="shared" si="130"/>
        <v>218.11408766035626</v>
      </c>
      <c r="AU144" s="26">
        <f t="shared" si="170"/>
        <v>2.411110743680236E-3</v>
      </c>
      <c r="AV144" s="27">
        <f t="shared" si="148"/>
        <v>482.22214873604719</v>
      </c>
      <c r="AW144" s="28">
        <f t="shared" si="131"/>
        <v>218.15267075555988</v>
      </c>
      <c r="AY144" s="26">
        <f t="shared" si="171"/>
        <v>2.4113295137277789E-3</v>
      </c>
      <c r="AZ144" s="27">
        <f t="shared" si="149"/>
        <v>482.26590274555576</v>
      </c>
      <c r="BA144" s="28">
        <f t="shared" si="132"/>
        <v>218.17246464942309</v>
      </c>
      <c r="BB144" s="28"/>
      <c r="BC144" s="26">
        <f t="shared" si="172"/>
        <v>2.4114431892806672E-3</v>
      </c>
      <c r="BD144" s="27">
        <f t="shared" si="150"/>
        <v>482.28863785613345</v>
      </c>
      <c r="BE144" s="28">
        <f t="shared" si="133"/>
        <v>218.18274979519134</v>
      </c>
      <c r="BF144" s="28"/>
      <c r="BG144" s="26">
        <f t="shared" si="173"/>
        <v>2.4115026402216719E-3</v>
      </c>
      <c r="BH144" s="27">
        <f t="shared" si="151"/>
        <v>482.30052804433438</v>
      </c>
      <c r="BI144" s="28">
        <f t="shared" si="134"/>
        <v>218.18812880218766</v>
      </c>
      <c r="BJ144" s="28"/>
      <c r="BK144" s="26">
        <f t="shared" si="174"/>
        <v>2.4115338365324726E-3</v>
      </c>
      <c r="BL144" s="27">
        <f t="shared" si="152"/>
        <v>482.30676730649452</v>
      </c>
      <c r="BM144" s="28">
        <f t="shared" si="135"/>
        <v>218.190951384492</v>
      </c>
      <c r="BN144" s="28"/>
      <c r="BO144" s="26">
        <f t="shared" si="175"/>
        <v>2.4115502350752259E-3</v>
      </c>
      <c r="BP144" s="27">
        <f t="shared" si="153"/>
        <v>482.3100470150452</v>
      </c>
      <c r="BQ144" s="28">
        <f t="shared" si="136"/>
        <v>218.1924350931551</v>
      </c>
      <c r="BR144" s="28"/>
      <c r="BS144" s="26">
        <f t="shared" si="176"/>
        <v>2.4115588629560914E-3</v>
      </c>
      <c r="BT144" s="27">
        <f t="shared" si="154"/>
        <v>482.3117725912183</v>
      </c>
      <c r="BU144" s="28">
        <f t="shared" si="137"/>
        <v>218.1932157272503</v>
      </c>
      <c r="BV144" s="28"/>
      <c r="BW144" s="26">
        <f t="shared" si="177"/>
        <v>2.4115634045830947E-3</v>
      </c>
      <c r="BX144" s="27">
        <f t="shared" si="155"/>
        <v>482.31268091661894</v>
      </c>
      <c r="BY144" s="28">
        <f t="shared" si="138"/>
        <v>218.19362664494162</v>
      </c>
      <c r="BZ144" s="28"/>
      <c r="CA144" s="26">
        <f t="shared" si="178"/>
        <v>2.4115657958519504E-3</v>
      </c>
      <c r="CB144" s="27">
        <f t="shared" si="156"/>
        <v>482.31315917039007</v>
      </c>
      <c r="CC144" s="28">
        <f t="shared" si="139"/>
        <v>218.19384300235646</v>
      </c>
      <c r="CD144" s="28"/>
      <c r="CE144" s="26">
        <f t="shared" si="179"/>
        <v>2.4115670550760911E-3</v>
      </c>
      <c r="CF144" s="27">
        <f t="shared" si="157"/>
        <v>482.31341101521821</v>
      </c>
      <c r="CG144" s="28">
        <f t="shared" si="140"/>
        <v>218.19395693453896</v>
      </c>
      <c r="CH144" s="28"/>
      <c r="CI144" s="29">
        <f t="shared" si="158"/>
        <v>639.30829381819922</v>
      </c>
    </row>
    <row r="145" spans="13:88" x14ac:dyDescent="0.25">
      <c r="M145">
        <f t="shared" si="161"/>
        <v>32</v>
      </c>
      <c r="N145" t="b">
        <f t="shared" si="159"/>
        <v>0</v>
      </c>
      <c r="O145" t="b">
        <f t="shared" si="160"/>
        <v>0</v>
      </c>
      <c r="P145" s="50">
        <f t="shared" si="123"/>
        <v>0</v>
      </c>
      <c r="S145" s="26">
        <f t="shared" si="163"/>
        <v>-1.2500000000000001E-2</v>
      </c>
      <c r="T145" s="27">
        <f t="shared" si="141"/>
        <v>-572.02326657412914</v>
      </c>
      <c r="U145" s="28">
        <f t="shared" si="124"/>
        <v>0</v>
      </c>
      <c r="W145" s="26">
        <f t="shared" si="164"/>
        <v>-7.7852708126487482E-3</v>
      </c>
      <c r="X145" s="27">
        <f t="shared" si="142"/>
        <v>-561.68051191227653</v>
      </c>
      <c r="Y145" s="28">
        <f t="shared" si="125"/>
        <v>0</v>
      </c>
      <c r="AA145" s="26">
        <f t="shared" si="165"/>
        <v>-6.3082532709295589E-3</v>
      </c>
      <c r="AB145" s="27">
        <f t="shared" si="143"/>
        <v>-558.32215061124475</v>
      </c>
      <c r="AC145" s="28">
        <f t="shared" si="126"/>
        <v>0</v>
      </c>
      <c r="AE145" s="26">
        <f t="shared" si="166"/>
        <v>-5.6732673946756551E-3</v>
      </c>
      <c r="AF145" s="27">
        <f t="shared" si="144"/>
        <v>-556.86101983695858</v>
      </c>
      <c r="AG145" s="28">
        <f t="shared" si="127"/>
        <v>0</v>
      </c>
      <c r="AI145" s="26">
        <f t="shared" si="167"/>
        <v>-5.3838632514362815E-3</v>
      </c>
      <c r="AJ145" s="27">
        <f t="shared" si="145"/>
        <v>-556.19163005781684</v>
      </c>
      <c r="AK145" s="28">
        <f t="shared" si="128"/>
        <v>0</v>
      </c>
      <c r="AM145" s="26">
        <f t="shared" si="168"/>
        <v>-5.2287654779458641E-3</v>
      </c>
      <c r="AN145" s="27">
        <f t="shared" si="146"/>
        <v>-555.83199885576619</v>
      </c>
      <c r="AO145" s="28">
        <f t="shared" si="129"/>
        <v>0</v>
      </c>
      <c r="AQ145" s="26">
        <f t="shared" si="169"/>
        <v>-5.1556307557528306E-3</v>
      </c>
      <c r="AR145" s="27">
        <f t="shared" si="147"/>
        <v>-555.6622027936188</v>
      </c>
      <c r="AS145" s="28">
        <f t="shared" si="130"/>
        <v>0</v>
      </c>
      <c r="AU145" s="26">
        <f t="shared" si="170"/>
        <v>-5.1190791131226245E-3</v>
      </c>
      <c r="AV145" s="27">
        <f t="shared" si="148"/>
        <v>-555.57728943329823</v>
      </c>
      <c r="AW145" s="28">
        <f t="shared" si="131"/>
        <v>0</v>
      </c>
      <c r="AY145" s="26">
        <f t="shared" si="171"/>
        <v>-5.1003273947618126E-3</v>
      </c>
      <c r="AZ145" s="27">
        <f t="shared" si="149"/>
        <v>-555.53371378903603</v>
      </c>
      <c r="BA145" s="28">
        <f t="shared" si="132"/>
        <v>0</v>
      </c>
      <c r="BB145" s="28"/>
      <c r="BC145" s="26">
        <f t="shared" si="172"/>
        <v>-5.0905837759428309E-3</v>
      </c>
      <c r="BD145" s="27">
        <f t="shared" si="150"/>
        <v>-555.51106777035034</v>
      </c>
      <c r="BE145" s="28">
        <f t="shared" si="133"/>
        <v>0</v>
      </c>
      <c r="BF145" s="28"/>
      <c r="BG145" s="26">
        <f t="shared" si="173"/>
        <v>-5.0854879809995443E-3</v>
      </c>
      <c r="BH145" s="27">
        <f t="shared" si="151"/>
        <v>-555.49922319869597</v>
      </c>
      <c r="BI145" s="28">
        <f t="shared" si="134"/>
        <v>0</v>
      </c>
      <c r="BJ145" s="28"/>
      <c r="BK145" s="26">
        <f t="shared" si="174"/>
        <v>-5.0828140115023518E-3</v>
      </c>
      <c r="BL145" s="27">
        <f t="shared" si="152"/>
        <v>-555.49300760483152</v>
      </c>
      <c r="BM145" s="28">
        <f t="shared" si="135"/>
        <v>0</v>
      </c>
      <c r="BN145" s="28"/>
      <c r="BO145" s="26">
        <f t="shared" si="175"/>
        <v>-5.0814084221234975E-3</v>
      </c>
      <c r="BP145" s="27">
        <f t="shared" si="153"/>
        <v>-555.48974026355438</v>
      </c>
      <c r="BQ145" s="28">
        <f t="shared" si="136"/>
        <v>0</v>
      </c>
      <c r="BR145" s="28"/>
      <c r="BS145" s="26">
        <f t="shared" si="176"/>
        <v>-5.0806688894779193E-3</v>
      </c>
      <c r="BT145" s="27">
        <f t="shared" si="154"/>
        <v>-555.48802117375669</v>
      </c>
      <c r="BU145" s="28">
        <f t="shared" si="137"/>
        <v>0</v>
      </c>
      <c r="BV145" s="28"/>
      <c r="BW145" s="26">
        <f t="shared" si="177"/>
        <v>-5.080279607163285E-3</v>
      </c>
      <c r="BX145" s="27">
        <f t="shared" si="155"/>
        <v>-555.48711625703652</v>
      </c>
      <c r="BY145" s="28">
        <f t="shared" si="138"/>
        <v>0</v>
      </c>
      <c r="BZ145" s="28"/>
      <c r="CA145" s="26">
        <f t="shared" si="178"/>
        <v>-5.0800746412614063E-3</v>
      </c>
      <c r="CB145" s="27">
        <f t="shared" si="156"/>
        <v>-555.48663979643823</v>
      </c>
      <c r="CC145" s="28">
        <f t="shared" si="139"/>
        <v>0</v>
      </c>
      <c r="CD145" s="28"/>
      <c r="CE145" s="26">
        <f t="shared" si="179"/>
        <v>-5.0799667077636194E-3</v>
      </c>
      <c r="CF145" s="27">
        <f t="shared" si="157"/>
        <v>-555.48638889544475</v>
      </c>
      <c r="CG145" s="28">
        <f t="shared" si="140"/>
        <v>0</v>
      </c>
      <c r="CH145" s="28"/>
      <c r="CI145" s="29">
        <f t="shared" si="158"/>
        <v>0</v>
      </c>
    </row>
    <row r="146" spans="13:88" x14ac:dyDescent="0.25">
      <c r="M146">
        <f t="shared" si="161"/>
        <v>33</v>
      </c>
      <c r="N146" t="b">
        <f t="shared" si="159"/>
        <v>0</v>
      </c>
      <c r="O146" t="b">
        <f t="shared" si="160"/>
        <v>0</v>
      </c>
      <c r="P146" s="50">
        <f t="shared" si="123"/>
        <v>0</v>
      </c>
      <c r="S146" s="26">
        <f t="shared" si="163"/>
        <v>-1.2500000000000001E-2</v>
      </c>
      <c r="T146" s="27">
        <f t="shared" si="141"/>
        <v>-572.02326657412914</v>
      </c>
      <c r="U146" s="28">
        <f t="shared" si="124"/>
        <v>0</v>
      </c>
      <c r="W146" s="26">
        <f t="shared" si="164"/>
        <v>-7.7852708126487482E-3</v>
      </c>
      <c r="X146" s="27">
        <f t="shared" si="142"/>
        <v>-561.68051191227653</v>
      </c>
      <c r="Y146" s="28">
        <f t="shared" si="125"/>
        <v>0</v>
      </c>
      <c r="AA146" s="26">
        <f t="shared" si="165"/>
        <v>-6.3082532709295589E-3</v>
      </c>
      <c r="AB146" s="27">
        <f t="shared" si="143"/>
        <v>-558.32215061124475</v>
      </c>
      <c r="AC146" s="28">
        <f t="shared" si="126"/>
        <v>0</v>
      </c>
      <c r="AE146" s="26">
        <f t="shared" si="166"/>
        <v>-5.6732673946756551E-3</v>
      </c>
      <c r="AF146" s="27">
        <f t="shared" si="144"/>
        <v>-556.86101983695858</v>
      </c>
      <c r="AG146" s="28">
        <f t="shared" si="127"/>
        <v>0</v>
      </c>
      <c r="AI146" s="26">
        <f t="shared" si="167"/>
        <v>-5.3838632514362815E-3</v>
      </c>
      <c r="AJ146" s="27">
        <f t="shared" si="145"/>
        <v>-556.19163005781684</v>
      </c>
      <c r="AK146" s="28">
        <f t="shared" si="128"/>
        <v>0</v>
      </c>
      <c r="AM146" s="26">
        <f t="shared" si="168"/>
        <v>-5.2287654779458641E-3</v>
      </c>
      <c r="AN146" s="27">
        <f t="shared" si="146"/>
        <v>-555.83199885576619</v>
      </c>
      <c r="AO146" s="28">
        <f t="shared" si="129"/>
        <v>0</v>
      </c>
      <c r="AQ146" s="26">
        <f t="shared" si="169"/>
        <v>-5.1556307557528306E-3</v>
      </c>
      <c r="AR146" s="27">
        <f t="shared" si="147"/>
        <v>-555.6622027936188</v>
      </c>
      <c r="AS146" s="28">
        <f t="shared" si="130"/>
        <v>0</v>
      </c>
      <c r="AU146" s="26">
        <f t="shared" si="170"/>
        <v>-5.1190791131226245E-3</v>
      </c>
      <c r="AV146" s="27">
        <f t="shared" si="148"/>
        <v>-555.57728943329823</v>
      </c>
      <c r="AW146" s="28">
        <f t="shared" si="131"/>
        <v>0</v>
      </c>
      <c r="AY146" s="26">
        <f t="shared" si="171"/>
        <v>-5.1003273947618126E-3</v>
      </c>
      <c r="AZ146" s="27">
        <f t="shared" si="149"/>
        <v>-555.53371378903603</v>
      </c>
      <c r="BA146" s="28">
        <f t="shared" si="132"/>
        <v>0</v>
      </c>
      <c r="BB146" s="28"/>
      <c r="BC146" s="26">
        <f t="shared" si="172"/>
        <v>-5.0905837759428309E-3</v>
      </c>
      <c r="BD146" s="27">
        <f t="shared" si="150"/>
        <v>-555.51106777035034</v>
      </c>
      <c r="BE146" s="28">
        <f t="shared" si="133"/>
        <v>0</v>
      </c>
      <c r="BF146" s="28"/>
      <c r="BG146" s="26">
        <f t="shared" si="173"/>
        <v>-5.0854879809995443E-3</v>
      </c>
      <c r="BH146" s="27">
        <f t="shared" si="151"/>
        <v>-555.49922319869597</v>
      </c>
      <c r="BI146" s="28">
        <f t="shared" si="134"/>
        <v>0</v>
      </c>
      <c r="BJ146" s="28"/>
      <c r="BK146" s="26">
        <f t="shared" si="174"/>
        <v>-5.0828140115023518E-3</v>
      </c>
      <c r="BL146" s="27">
        <f t="shared" si="152"/>
        <v>-555.49300760483152</v>
      </c>
      <c r="BM146" s="28">
        <f t="shared" si="135"/>
        <v>0</v>
      </c>
      <c r="BN146" s="28"/>
      <c r="BO146" s="26">
        <f t="shared" si="175"/>
        <v>-5.0814084221234975E-3</v>
      </c>
      <c r="BP146" s="27">
        <f t="shared" si="153"/>
        <v>-555.48974026355438</v>
      </c>
      <c r="BQ146" s="28">
        <f t="shared" si="136"/>
        <v>0</v>
      </c>
      <c r="BR146" s="28"/>
      <c r="BS146" s="26">
        <f t="shared" si="176"/>
        <v>-5.0806688894779193E-3</v>
      </c>
      <c r="BT146" s="27">
        <f t="shared" si="154"/>
        <v>-555.48802117375669</v>
      </c>
      <c r="BU146" s="28">
        <f t="shared" si="137"/>
        <v>0</v>
      </c>
      <c r="BV146" s="28"/>
      <c r="BW146" s="26">
        <f t="shared" si="177"/>
        <v>-5.080279607163285E-3</v>
      </c>
      <c r="BX146" s="27">
        <f t="shared" si="155"/>
        <v>-555.48711625703652</v>
      </c>
      <c r="BY146" s="28">
        <f t="shared" si="138"/>
        <v>0</v>
      </c>
      <c r="BZ146" s="28"/>
      <c r="CA146" s="26">
        <f t="shared" si="178"/>
        <v>-5.0800746412614063E-3</v>
      </c>
      <c r="CB146" s="27">
        <f t="shared" si="156"/>
        <v>-555.48663979643823</v>
      </c>
      <c r="CC146" s="28">
        <f t="shared" si="139"/>
        <v>0</v>
      </c>
      <c r="CD146" s="28"/>
      <c r="CE146" s="26">
        <f t="shared" si="179"/>
        <v>-5.0799667077636194E-3</v>
      </c>
      <c r="CF146" s="27">
        <f t="shared" si="157"/>
        <v>-555.48638889544475</v>
      </c>
      <c r="CG146" s="28">
        <f t="shared" si="140"/>
        <v>0</v>
      </c>
      <c r="CH146" s="28"/>
      <c r="CI146" s="29">
        <f t="shared" si="158"/>
        <v>0</v>
      </c>
    </row>
    <row r="147" spans="13:88" x14ac:dyDescent="0.25">
      <c r="M147">
        <f t="shared" si="161"/>
        <v>34</v>
      </c>
      <c r="N147" t="b">
        <f t="shared" si="159"/>
        <v>0</v>
      </c>
      <c r="O147" t="b">
        <f t="shared" si="160"/>
        <v>0</v>
      </c>
      <c r="P147" s="50">
        <f t="shared" si="123"/>
        <v>0</v>
      </c>
      <c r="S147" s="26">
        <f t="shared" si="163"/>
        <v>-1.2500000000000001E-2</v>
      </c>
      <c r="T147" s="27">
        <f t="shared" si="141"/>
        <v>-572.02326657412914</v>
      </c>
      <c r="U147" s="28">
        <f t="shared" si="124"/>
        <v>0</v>
      </c>
      <c r="W147" s="26">
        <f t="shared" si="164"/>
        <v>-7.7852708126487482E-3</v>
      </c>
      <c r="X147" s="27">
        <f t="shared" si="142"/>
        <v>-561.68051191227653</v>
      </c>
      <c r="Y147" s="28">
        <f t="shared" si="125"/>
        <v>0</v>
      </c>
      <c r="AA147" s="26">
        <f t="shared" si="165"/>
        <v>-6.3082532709295589E-3</v>
      </c>
      <c r="AB147" s="27">
        <f t="shared" si="143"/>
        <v>-558.32215061124475</v>
      </c>
      <c r="AC147" s="28">
        <f t="shared" si="126"/>
        <v>0</v>
      </c>
      <c r="AE147" s="26">
        <f t="shared" si="166"/>
        <v>-5.6732673946756551E-3</v>
      </c>
      <c r="AF147" s="27">
        <f t="shared" si="144"/>
        <v>-556.86101983695858</v>
      </c>
      <c r="AG147" s="28">
        <f t="shared" si="127"/>
        <v>0</v>
      </c>
      <c r="AI147" s="26">
        <f t="shared" si="167"/>
        <v>-5.3838632514362815E-3</v>
      </c>
      <c r="AJ147" s="27">
        <f t="shared" si="145"/>
        <v>-556.19163005781684</v>
      </c>
      <c r="AK147" s="28">
        <f t="shared" si="128"/>
        <v>0</v>
      </c>
      <c r="AM147" s="26">
        <f t="shared" si="168"/>
        <v>-5.2287654779458641E-3</v>
      </c>
      <c r="AN147" s="27">
        <f t="shared" si="146"/>
        <v>-555.83199885576619</v>
      </c>
      <c r="AO147" s="28">
        <f t="shared" si="129"/>
        <v>0</v>
      </c>
      <c r="AQ147" s="26">
        <f t="shared" si="169"/>
        <v>-5.1556307557528306E-3</v>
      </c>
      <c r="AR147" s="27">
        <f t="shared" si="147"/>
        <v>-555.6622027936188</v>
      </c>
      <c r="AS147" s="28">
        <f t="shared" si="130"/>
        <v>0</v>
      </c>
      <c r="AU147" s="26">
        <f t="shared" si="170"/>
        <v>-5.1190791131226245E-3</v>
      </c>
      <c r="AV147" s="27">
        <f t="shared" si="148"/>
        <v>-555.57728943329823</v>
      </c>
      <c r="AW147" s="28">
        <f t="shared" si="131"/>
        <v>0</v>
      </c>
      <c r="AY147" s="26">
        <f t="shared" si="171"/>
        <v>-5.1003273947618126E-3</v>
      </c>
      <c r="AZ147" s="27">
        <f t="shared" si="149"/>
        <v>-555.53371378903603</v>
      </c>
      <c r="BA147" s="28">
        <f t="shared" si="132"/>
        <v>0</v>
      </c>
      <c r="BB147" s="28"/>
      <c r="BC147" s="26">
        <f t="shared" si="172"/>
        <v>-5.0905837759428309E-3</v>
      </c>
      <c r="BD147" s="27">
        <f t="shared" si="150"/>
        <v>-555.51106777035034</v>
      </c>
      <c r="BE147" s="28">
        <f t="shared" si="133"/>
        <v>0</v>
      </c>
      <c r="BF147" s="28"/>
      <c r="BG147" s="26">
        <f t="shared" si="173"/>
        <v>-5.0854879809995443E-3</v>
      </c>
      <c r="BH147" s="27">
        <f t="shared" si="151"/>
        <v>-555.49922319869597</v>
      </c>
      <c r="BI147" s="28">
        <f t="shared" si="134"/>
        <v>0</v>
      </c>
      <c r="BJ147" s="28"/>
      <c r="BK147" s="26">
        <f t="shared" si="174"/>
        <v>-5.0828140115023518E-3</v>
      </c>
      <c r="BL147" s="27">
        <f t="shared" si="152"/>
        <v>-555.49300760483152</v>
      </c>
      <c r="BM147" s="28">
        <f t="shared" si="135"/>
        <v>0</v>
      </c>
      <c r="BN147" s="28"/>
      <c r="BO147" s="26">
        <f t="shared" si="175"/>
        <v>-5.0814084221234975E-3</v>
      </c>
      <c r="BP147" s="27">
        <f t="shared" si="153"/>
        <v>-555.48974026355438</v>
      </c>
      <c r="BQ147" s="28">
        <f t="shared" si="136"/>
        <v>0</v>
      </c>
      <c r="BR147" s="28"/>
      <c r="BS147" s="26">
        <f t="shared" si="176"/>
        <v>-5.0806688894779193E-3</v>
      </c>
      <c r="BT147" s="27">
        <f t="shared" si="154"/>
        <v>-555.48802117375669</v>
      </c>
      <c r="BU147" s="28">
        <f t="shared" si="137"/>
        <v>0</v>
      </c>
      <c r="BV147" s="28"/>
      <c r="BW147" s="26">
        <f t="shared" si="177"/>
        <v>-5.080279607163285E-3</v>
      </c>
      <c r="BX147" s="27">
        <f t="shared" si="155"/>
        <v>-555.48711625703652</v>
      </c>
      <c r="BY147" s="28">
        <f t="shared" si="138"/>
        <v>0</v>
      </c>
      <c r="BZ147" s="28"/>
      <c r="CA147" s="26">
        <f t="shared" si="178"/>
        <v>-5.0800746412614063E-3</v>
      </c>
      <c r="CB147" s="27">
        <f t="shared" si="156"/>
        <v>-555.48663979643823</v>
      </c>
      <c r="CC147" s="28">
        <f t="shared" si="139"/>
        <v>0</v>
      </c>
      <c r="CD147" s="28"/>
      <c r="CE147" s="26">
        <f t="shared" si="179"/>
        <v>-5.0799667077636194E-3</v>
      </c>
      <c r="CF147" s="27">
        <f t="shared" si="157"/>
        <v>-555.48638889544475</v>
      </c>
      <c r="CG147" s="28">
        <f t="shared" si="140"/>
        <v>0</v>
      </c>
      <c r="CH147" s="28"/>
      <c r="CI147" s="29">
        <f t="shared" si="158"/>
        <v>0</v>
      </c>
    </row>
    <row r="148" spans="13:88" x14ac:dyDescent="0.25">
      <c r="M148">
        <f t="shared" si="161"/>
        <v>35</v>
      </c>
      <c r="N148" t="b">
        <f t="shared" si="159"/>
        <v>0</v>
      </c>
      <c r="O148" t="b">
        <f t="shared" si="160"/>
        <v>0</v>
      </c>
      <c r="P148" s="50">
        <f t="shared" si="123"/>
        <v>0</v>
      </c>
      <c r="S148" s="26">
        <f t="shared" si="163"/>
        <v>-1.2500000000000001E-2</v>
      </c>
      <c r="T148" s="27">
        <f t="shared" si="141"/>
        <v>-572.02326657412914</v>
      </c>
      <c r="U148" s="28">
        <f t="shared" si="124"/>
        <v>0</v>
      </c>
      <c r="W148" s="26">
        <f t="shared" si="164"/>
        <v>-7.7852708126487482E-3</v>
      </c>
      <c r="X148" s="27">
        <f t="shared" si="142"/>
        <v>-561.68051191227653</v>
      </c>
      <c r="Y148" s="28">
        <f t="shared" si="125"/>
        <v>0</v>
      </c>
      <c r="AA148" s="26">
        <f t="shared" si="165"/>
        <v>-6.3082532709295589E-3</v>
      </c>
      <c r="AB148" s="27">
        <f t="shared" si="143"/>
        <v>-558.32215061124475</v>
      </c>
      <c r="AC148" s="28">
        <f t="shared" si="126"/>
        <v>0</v>
      </c>
      <c r="AE148" s="26">
        <f t="shared" si="166"/>
        <v>-5.6732673946756551E-3</v>
      </c>
      <c r="AF148" s="27">
        <f t="shared" si="144"/>
        <v>-556.86101983695858</v>
      </c>
      <c r="AG148" s="28">
        <f t="shared" si="127"/>
        <v>0</v>
      </c>
      <c r="AI148" s="26">
        <f t="shared" si="167"/>
        <v>-5.3838632514362815E-3</v>
      </c>
      <c r="AJ148" s="27">
        <f t="shared" si="145"/>
        <v>-556.19163005781684</v>
      </c>
      <c r="AK148" s="28">
        <f t="shared" si="128"/>
        <v>0</v>
      </c>
      <c r="AM148" s="26">
        <f t="shared" si="168"/>
        <v>-5.2287654779458641E-3</v>
      </c>
      <c r="AN148" s="27">
        <f t="shared" si="146"/>
        <v>-555.83199885576619</v>
      </c>
      <c r="AO148" s="28">
        <f t="shared" si="129"/>
        <v>0</v>
      </c>
      <c r="AQ148" s="26">
        <f t="shared" si="169"/>
        <v>-5.1556307557528306E-3</v>
      </c>
      <c r="AR148" s="27">
        <f t="shared" si="147"/>
        <v>-555.6622027936188</v>
      </c>
      <c r="AS148" s="28">
        <f t="shared" si="130"/>
        <v>0</v>
      </c>
      <c r="AU148" s="26">
        <f t="shared" si="170"/>
        <v>-5.1190791131226245E-3</v>
      </c>
      <c r="AV148" s="27">
        <f t="shared" si="148"/>
        <v>-555.57728943329823</v>
      </c>
      <c r="AW148" s="28">
        <f t="shared" si="131"/>
        <v>0</v>
      </c>
      <c r="AY148" s="26">
        <f t="shared" si="171"/>
        <v>-5.1003273947618126E-3</v>
      </c>
      <c r="AZ148" s="27">
        <f t="shared" si="149"/>
        <v>-555.53371378903603</v>
      </c>
      <c r="BA148" s="28">
        <f t="shared" si="132"/>
        <v>0</v>
      </c>
      <c r="BB148" s="28"/>
      <c r="BC148" s="26">
        <f t="shared" si="172"/>
        <v>-5.0905837759428309E-3</v>
      </c>
      <c r="BD148" s="27">
        <f t="shared" si="150"/>
        <v>-555.51106777035034</v>
      </c>
      <c r="BE148" s="28">
        <f t="shared" si="133"/>
        <v>0</v>
      </c>
      <c r="BF148" s="28"/>
      <c r="BG148" s="26">
        <f t="shared" si="173"/>
        <v>-5.0854879809995443E-3</v>
      </c>
      <c r="BH148" s="27">
        <f t="shared" si="151"/>
        <v>-555.49922319869597</v>
      </c>
      <c r="BI148" s="28">
        <f t="shared" si="134"/>
        <v>0</v>
      </c>
      <c r="BJ148" s="28"/>
      <c r="BK148" s="26">
        <f t="shared" si="174"/>
        <v>-5.0828140115023518E-3</v>
      </c>
      <c r="BL148" s="27">
        <f t="shared" si="152"/>
        <v>-555.49300760483152</v>
      </c>
      <c r="BM148" s="28">
        <f t="shared" si="135"/>
        <v>0</v>
      </c>
      <c r="BN148" s="28"/>
      <c r="BO148" s="26">
        <f t="shared" si="175"/>
        <v>-5.0814084221234975E-3</v>
      </c>
      <c r="BP148" s="27">
        <f t="shared" si="153"/>
        <v>-555.48974026355438</v>
      </c>
      <c r="BQ148" s="28">
        <f t="shared" si="136"/>
        <v>0</v>
      </c>
      <c r="BR148" s="28"/>
      <c r="BS148" s="26">
        <f t="shared" si="176"/>
        <v>-5.0806688894779193E-3</v>
      </c>
      <c r="BT148" s="27">
        <f t="shared" si="154"/>
        <v>-555.48802117375669</v>
      </c>
      <c r="BU148" s="28">
        <f t="shared" si="137"/>
        <v>0</v>
      </c>
      <c r="BV148" s="28"/>
      <c r="BW148" s="26">
        <f t="shared" si="177"/>
        <v>-5.080279607163285E-3</v>
      </c>
      <c r="BX148" s="27">
        <f t="shared" si="155"/>
        <v>-555.48711625703652</v>
      </c>
      <c r="BY148" s="28">
        <f t="shared" si="138"/>
        <v>0</v>
      </c>
      <c r="BZ148" s="28"/>
      <c r="CA148" s="26">
        <f t="shared" si="178"/>
        <v>-5.0800746412614063E-3</v>
      </c>
      <c r="CB148" s="27">
        <f t="shared" si="156"/>
        <v>-555.48663979643823</v>
      </c>
      <c r="CC148" s="28">
        <f t="shared" si="139"/>
        <v>0</v>
      </c>
      <c r="CD148" s="28"/>
      <c r="CE148" s="26">
        <f t="shared" si="179"/>
        <v>-5.0799667077636194E-3</v>
      </c>
      <c r="CF148" s="27">
        <f t="shared" si="157"/>
        <v>-555.48638889544475</v>
      </c>
      <c r="CG148" s="28">
        <f t="shared" si="140"/>
        <v>0</v>
      </c>
      <c r="CH148" s="28"/>
      <c r="CI148" s="29">
        <f t="shared" si="158"/>
        <v>0</v>
      </c>
    </row>
    <row r="149" spans="13:88" x14ac:dyDescent="0.25">
      <c r="M149">
        <f t="shared" si="161"/>
        <v>36</v>
      </c>
      <c r="N149" t="b">
        <f t="shared" si="159"/>
        <v>0</v>
      </c>
      <c r="O149" t="b">
        <f t="shared" si="160"/>
        <v>0</v>
      </c>
      <c r="P149" s="50">
        <f t="shared" si="123"/>
        <v>0</v>
      </c>
      <c r="S149" s="26">
        <f t="shared" si="163"/>
        <v>-1.2500000000000001E-2</v>
      </c>
      <c r="T149" s="27">
        <f t="shared" si="141"/>
        <v>-572.02326657412914</v>
      </c>
      <c r="U149" s="28">
        <f t="shared" si="124"/>
        <v>0</v>
      </c>
      <c r="W149" s="26">
        <f t="shared" si="164"/>
        <v>-7.7852708126487482E-3</v>
      </c>
      <c r="X149" s="27">
        <f t="shared" si="142"/>
        <v>-561.68051191227653</v>
      </c>
      <c r="Y149" s="28">
        <f t="shared" si="125"/>
        <v>0</v>
      </c>
      <c r="AA149" s="26">
        <f t="shared" si="165"/>
        <v>-6.3082532709295589E-3</v>
      </c>
      <c r="AB149" s="27">
        <f t="shared" si="143"/>
        <v>-558.32215061124475</v>
      </c>
      <c r="AC149" s="28">
        <f t="shared" si="126"/>
        <v>0</v>
      </c>
      <c r="AE149" s="26">
        <f t="shared" si="166"/>
        <v>-5.6732673946756551E-3</v>
      </c>
      <c r="AF149" s="27">
        <f t="shared" si="144"/>
        <v>-556.86101983695858</v>
      </c>
      <c r="AG149" s="28">
        <f t="shared" si="127"/>
        <v>0</v>
      </c>
      <c r="AI149" s="26">
        <f t="shared" si="167"/>
        <v>-5.3838632514362815E-3</v>
      </c>
      <c r="AJ149" s="27">
        <f t="shared" si="145"/>
        <v>-556.19163005781684</v>
      </c>
      <c r="AK149" s="28">
        <f t="shared" si="128"/>
        <v>0</v>
      </c>
      <c r="AM149" s="26">
        <f t="shared" si="168"/>
        <v>-5.2287654779458641E-3</v>
      </c>
      <c r="AN149" s="27">
        <f t="shared" si="146"/>
        <v>-555.83199885576619</v>
      </c>
      <c r="AO149" s="28">
        <f t="shared" si="129"/>
        <v>0</v>
      </c>
      <c r="AQ149" s="26">
        <f t="shared" si="169"/>
        <v>-5.1556307557528306E-3</v>
      </c>
      <c r="AR149" s="27">
        <f t="shared" si="147"/>
        <v>-555.6622027936188</v>
      </c>
      <c r="AS149" s="28">
        <f t="shared" si="130"/>
        <v>0</v>
      </c>
      <c r="AU149" s="26">
        <f t="shared" si="170"/>
        <v>-5.1190791131226245E-3</v>
      </c>
      <c r="AV149" s="27">
        <f t="shared" si="148"/>
        <v>-555.57728943329823</v>
      </c>
      <c r="AW149" s="28">
        <f t="shared" si="131"/>
        <v>0</v>
      </c>
      <c r="AY149" s="26">
        <f t="shared" si="171"/>
        <v>-5.1003273947618126E-3</v>
      </c>
      <c r="AZ149" s="27">
        <f t="shared" si="149"/>
        <v>-555.53371378903603</v>
      </c>
      <c r="BA149" s="28">
        <f t="shared" si="132"/>
        <v>0</v>
      </c>
      <c r="BB149" s="28"/>
      <c r="BC149" s="26">
        <f t="shared" si="172"/>
        <v>-5.0905837759428309E-3</v>
      </c>
      <c r="BD149" s="27">
        <f t="shared" si="150"/>
        <v>-555.51106777035034</v>
      </c>
      <c r="BE149" s="28">
        <f t="shared" si="133"/>
        <v>0</v>
      </c>
      <c r="BF149" s="28"/>
      <c r="BG149" s="26">
        <f t="shared" si="173"/>
        <v>-5.0854879809995443E-3</v>
      </c>
      <c r="BH149" s="27">
        <f t="shared" si="151"/>
        <v>-555.49922319869597</v>
      </c>
      <c r="BI149" s="28">
        <f t="shared" si="134"/>
        <v>0</v>
      </c>
      <c r="BJ149" s="28"/>
      <c r="BK149" s="26">
        <f t="shared" si="174"/>
        <v>-5.0828140115023518E-3</v>
      </c>
      <c r="BL149" s="27">
        <f t="shared" si="152"/>
        <v>-555.49300760483152</v>
      </c>
      <c r="BM149" s="28">
        <f t="shared" si="135"/>
        <v>0</v>
      </c>
      <c r="BN149" s="28"/>
      <c r="BO149" s="26">
        <f t="shared" si="175"/>
        <v>-5.0814084221234975E-3</v>
      </c>
      <c r="BP149" s="27">
        <f t="shared" si="153"/>
        <v>-555.48974026355438</v>
      </c>
      <c r="BQ149" s="28">
        <f t="shared" si="136"/>
        <v>0</v>
      </c>
      <c r="BR149" s="28"/>
      <c r="BS149" s="26">
        <f t="shared" si="176"/>
        <v>-5.0806688894779193E-3</v>
      </c>
      <c r="BT149" s="27">
        <f t="shared" si="154"/>
        <v>-555.48802117375669</v>
      </c>
      <c r="BU149" s="28">
        <f t="shared" si="137"/>
        <v>0</v>
      </c>
      <c r="BV149" s="28"/>
      <c r="BW149" s="26">
        <f t="shared" si="177"/>
        <v>-5.080279607163285E-3</v>
      </c>
      <c r="BX149" s="27">
        <f t="shared" si="155"/>
        <v>-555.48711625703652</v>
      </c>
      <c r="BY149" s="28">
        <f t="shared" si="138"/>
        <v>0</v>
      </c>
      <c r="BZ149" s="28"/>
      <c r="CA149" s="26">
        <f t="shared" si="178"/>
        <v>-5.0800746412614063E-3</v>
      </c>
      <c r="CB149" s="27">
        <f t="shared" si="156"/>
        <v>-555.48663979643823</v>
      </c>
      <c r="CC149" s="28">
        <f t="shared" si="139"/>
        <v>0</v>
      </c>
      <c r="CD149" s="28"/>
      <c r="CE149" s="26">
        <f t="shared" si="179"/>
        <v>-5.0799667077636194E-3</v>
      </c>
      <c r="CF149" s="27">
        <f t="shared" si="157"/>
        <v>-555.48638889544475</v>
      </c>
      <c r="CG149" s="28">
        <f t="shared" si="140"/>
        <v>0</v>
      </c>
      <c r="CH149" s="28"/>
      <c r="CI149" s="29">
        <f t="shared" si="158"/>
        <v>0</v>
      </c>
    </row>
    <row r="150" spans="13:88" x14ac:dyDescent="0.25">
      <c r="M150">
        <f t="shared" si="161"/>
        <v>37</v>
      </c>
      <c r="N150" t="b">
        <f t="shared" si="159"/>
        <v>0</v>
      </c>
      <c r="O150" t="b">
        <f t="shared" si="160"/>
        <v>0</v>
      </c>
      <c r="P150" s="50">
        <f t="shared" si="123"/>
        <v>0</v>
      </c>
      <c r="S150" s="26">
        <f t="shared" si="163"/>
        <v>-1.2500000000000001E-2</v>
      </c>
      <c r="T150" s="27">
        <f t="shared" si="141"/>
        <v>-572.02326657412914</v>
      </c>
      <c r="U150" s="28">
        <f t="shared" si="124"/>
        <v>0</v>
      </c>
      <c r="W150" s="26">
        <f t="shared" si="164"/>
        <v>-7.7852708126487482E-3</v>
      </c>
      <c r="X150" s="27">
        <f t="shared" si="142"/>
        <v>-561.68051191227653</v>
      </c>
      <c r="Y150" s="28">
        <f t="shared" si="125"/>
        <v>0</v>
      </c>
      <c r="AA150" s="26">
        <f t="shared" si="165"/>
        <v>-6.3082532709295589E-3</v>
      </c>
      <c r="AB150" s="27">
        <f t="shared" si="143"/>
        <v>-558.32215061124475</v>
      </c>
      <c r="AC150" s="28">
        <f t="shared" si="126"/>
        <v>0</v>
      </c>
      <c r="AE150" s="26">
        <f t="shared" si="166"/>
        <v>-5.6732673946756551E-3</v>
      </c>
      <c r="AF150" s="27">
        <f t="shared" si="144"/>
        <v>-556.86101983695858</v>
      </c>
      <c r="AG150" s="28">
        <f t="shared" si="127"/>
        <v>0</v>
      </c>
      <c r="AI150" s="26">
        <f t="shared" si="167"/>
        <v>-5.3838632514362815E-3</v>
      </c>
      <c r="AJ150" s="27">
        <f t="shared" si="145"/>
        <v>-556.19163005781684</v>
      </c>
      <c r="AK150" s="28">
        <f t="shared" si="128"/>
        <v>0</v>
      </c>
      <c r="AM150" s="26">
        <f t="shared" si="168"/>
        <v>-5.2287654779458641E-3</v>
      </c>
      <c r="AN150" s="27">
        <f t="shared" si="146"/>
        <v>-555.83199885576619</v>
      </c>
      <c r="AO150" s="28">
        <f t="shared" si="129"/>
        <v>0</v>
      </c>
      <c r="AQ150" s="26">
        <f t="shared" si="169"/>
        <v>-5.1556307557528306E-3</v>
      </c>
      <c r="AR150" s="27">
        <f t="shared" si="147"/>
        <v>-555.6622027936188</v>
      </c>
      <c r="AS150" s="28">
        <f t="shared" si="130"/>
        <v>0</v>
      </c>
      <c r="AU150" s="26">
        <f t="shared" si="170"/>
        <v>-5.1190791131226245E-3</v>
      </c>
      <c r="AV150" s="27">
        <f t="shared" si="148"/>
        <v>-555.57728943329823</v>
      </c>
      <c r="AW150" s="28">
        <f t="shared" si="131"/>
        <v>0</v>
      </c>
      <c r="AY150" s="26">
        <f t="shared" si="171"/>
        <v>-5.1003273947618126E-3</v>
      </c>
      <c r="AZ150" s="27">
        <f t="shared" si="149"/>
        <v>-555.53371378903603</v>
      </c>
      <c r="BA150" s="28">
        <f t="shared" si="132"/>
        <v>0</v>
      </c>
      <c r="BB150" s="28"/>
      <c r="BC150" s="26">
        <f t="shared" si="172"/>
        <v>-5.0905837759428309E-3</v>
      </c>
      <c r="BD150" s="27">
        <f t="shared" si="150"/>
        <v>-555.51106777035034</v>
      </c>
      <c r="BE150" s="28">
        <f t="shared" si="133"/>
        <v>0</v>
      </c>
      <c r="BF150" s="28"/>
      <c r="BG150" s="26">
        <f t="shared" si="173"/>
        <v>-5.0854879809995443E-3</v>
      </c>
      <c r="BH150" s="27">
        <f t="shared" si="151"/>
        <v>-555.49922319869597</v>
      </c>
      <c r="BI150" s="28">
        <f t="shared" si="134"/>
        <v>0</v>
      </c>
      <c r="BJ150" s="28"/>
      <c r="BK150" s="26">
        <f t="shared" si="174"/>
        <v>-5.0828140115023518E-3</v>
      </c>
      <c r="BL150" s="27">
        <f t="shared" si="152"/>
        <v>-555.49300760483152</v>
      </c>
      <c r="BM150" s="28">
        <f t="shared" si="135"/>
        <v>0</v>
      </c>
      <c r="BN150" s="28"/>
      <c r="BO150" s="26">
        <f t="shared" si="175"/>
        <v>-5.0814084221234975E-3</v>
      </c>
      <c r="BP150" s="27">
        <f t="shared" si="153"/>
        <v>-555.48974026355438</v>
      </c>
      <c r="BQ150" s="28">
        <f t="shared" si="136"/>
        <v>0</v>
      </c>
      <c r="BR150" s="28"/>
      <c r="BS150" s="26">
        <f t="shared" si="176"/>
        <v>-5.0806688894779193E-3</v>
      </c>
      <c r="BT150" s="27">
        <f t="shared" si="154"/>
        <v>-555.48802117375669</v>
      </c>
      <c r="BU150" s="28">
        <f t="shared" si="137"/>
        <v>0</v>
      </c>
      <c r="BV150" s="28"/>
      <c r="BW150" s="26">
        <f t="shared" si="177"/>
        <v>-5.080279607163285E-3</v>
      </c>
      <c r="BX150" s="27">
        <f t="shared" si="155"/>
        <v>-555.48711625703652</v>
      </c>
      <c r="BY150" s="28">
        <f t="shared" si="138"/>
        <v>0</v>
      </c>
      <c r="BZ150" s="28"/>
      <c r="CA150" s="26">
        <f t="shared" si="178"/>
        <v>-5.0800746412614063E-3</v>
      </c>
      <c r="CB150" s="27">
        <f t="shared" si="156"/>
        <v>-555.48663979643823</v>
      </c>
      <c r="CC150" s="28">
        <f t="shared" si="139"/>
        <v>0</v>
      </c>
      <c r="CD150" s="28"/>
      <c r="CE150" s="26">
        <f t="shared" si="179"/>
        <v>-5.0799667077636194E-3</v>
      </c>
      <c r="CF150" s="27">
        <f t="shared" si="157"/>
        <v>-555.48638889544475</v>
      </c>
      <c r="CG150" s="28">
        <f t="shared" si="140"/>
        <v>0</v>
      </c>
      <c r="CH150" s="28"/>
      <c r="CI150" s="29">
        <f t="shared" si="158"/>
        <v>0</v>
      </c>
    </row>
    <row r="151" spans="13:88" x14ac:dyDescent="0.25">
      <c r="M151">
        <f t="shared" si="161"/>
        <v>38</v>
      </c>
      <c r="N151" t="b">
        <f t="shared" si="159"/>
        <v>0</v>
      </c>
      <c r="O151" t="b">
        <f t="shared" si="160"/>
        <v>0</v>
      </c>
      <c r="P151" s="50">
        <f t="shared" si="123"/>
        <v>0</v>
      </c>
      <c r="S151" s="26">
        <f t="shared" si="163"/>
        <v>-1.2500000000000001E-2</v>
      </c>
      <c r="T151" s="27">
        <f t="shared" si="141"/>
        <v>-572.02326657412914</v>
      </c>
      <c r="U151" s="28">
        <f t="shared" si="124"/>
        <v>0</v>
      </c>
      <c r="W151" s="26">
        <f t="shared" si="164"/>
        <v>-7.7852708126487482E-3</v>
      </c>
      <c r="X151" s="27">
        <f t="shared" si="142"/>
        <v>-561.68051191227653</v>
      </c>
      <c r="Y151" s="28">
        <f t="shared" si="125"/>
        <v>0</v>
      </c>
      <c r="AA151" s="26">
        <f t="shared" si="165"/>
        <v>-6.3082532709295589E-3</v>
      </c>
      <c r="AB151" s="27">
        <f t="shared" si="143"/>
        <v>-558.32215061124475</v>
      </c>
      <c r="AC151" s="28">
        <f t="shared" si="126"/>
        <v>0</v>
      </c>
      <c r="AE151" s="26">
        <f t="shared" si="166"/>
        <v>-5.6732673946756551E-3</v>
      </c>
      <c r="AF151" s="27">
        <f t="shared" si="144"/>
        <v>-556.86101983695858</v>
      </c>
      <c r="AG151" s="28">
        <f t="shared" si="127"/>
        <v>0</v>
      </c>
      <c r="AI151" s="26">
        <f t="shared" si="167"/>
        <v>-5.3838632514362815E-3</v>
      </c>
      <c r="AJ151" s="27">
        <f t="shared" si="145"/>
        <v>-556.19163005781684</v>
      </c>
      <c r="AK151" s="28">
        <f t="shared" si="128"/>
        <v>0</v>
      </c>
      <c r="AM151" s="26">
        <f t="shared" si="168"/>
        <v>-5.2287654779458641E-3</v>
      </c>
      <c r="AN151" s="27">
        <f t="shared" si="146"/>
        <v>-555.83199885576619</v>
      </c>
      <c r="AO151" s="28">
        <f t="shared" si="129"/>
        <v>0</v>
      </c>
      <c r="AQ151" s="26">
        <f t="shared" si="169"/>
        <v>-5.1556307557528306E-3</v>
      </c>
      <c r="AR151" s="27">
        <f t="shared" si="147"/>
        <v>-555.6622027936188</v>
      </c>
      <c r="AS151" s="28">
        <f t="shared" si="130"/>
        <v>0</v>
      </c>
      <c r="AU151" s="26">
        <f t="shared" si="170"/>
        <v>-5.1190791131226245E-3</v>
      </c>
      <c r="AV151" s="27">
        <f t="shared" si="148"/>
        <v>-555.57728943329823</v>
      </c>
      <c r="AW151" s="28">
        <f t="shared" si="131"/>
        <v>0</v>
      </c>
      <c r="AY151" s="26">
        <f t="shared" si="171"/>
        <v>-5.1003273947618126E-3</v>
      </c>
      <c r="AZ151" s="27">
        <f t="shared" si="149"/>
        <v>-555.53371378903603</v>
      </c>
      <c r="BA151" s="28">
        <f t="shared" si="132"/>
        <v>0</v>
      </c>
      <c r="BB151" s="28"/>
      <c r="BC151" s="26">
        <f t="shared" si="172"/>
        <v>-5.0905837759428309E-3</v>
      </c>
      <c r="BD151" s="27">
        <f t="shared" si="150"/>
        <v>-555.51106777035034</v>
      </c>
      <c r="BE151" s="28">
        <f t="shared" si="133"/>
        <v>0</v>
      </c>
      <c r="BF151" s="28"/>
      <c r="BG151" s="26">
        <f t="shared" si="173"/>
        <v>-5.0854879809995443E-3</v>
      </c>
      <c r="BH151" s="27">
        <f t="shared" si="151"/>
        <v>-555.49922319869597</v>
      </c>
      <c r="BI151" s="28">
        <f t="shared" si="134"/>
        <v>0</v>
      </c>
      <c r="BJ151" s="28"/>
      <c r="BK151" s="26">
        <f t="shared" si="174"/>
        <v>-5.0828140115023518E-3</v>
      </c>
      <c r="BL151" s="27">
        <f t="shared" si="152"/>
        <v>-555.49300760483152</v>
      </c>
      <c r="BM151" s="28">
        <f t="shared" si="135"/>
        <v>0</v>
      </c>
      <c r="BN151" s="28"/>
      <c r="BO151" s="26">
        <f t="shared" si="175"/>
        <v>-5.0814084221234975E-3</v>
      </c>
      <c r="BP151" s="27">
        <f t="shared" si="153"/>
        <v>-555.48974026355438</v>
      </c>
      <c r="BQ151" s="28">
        <f t="shared" si="136"/>
        <v>0</v>
      </c>
      <c r="BR151" s="28"/>
      <c r="BS151" s="26">
        <f t="shared" si="176"/>
        <v>-5.0806688894779193E-3</v>
      </c>
      <c r="BT151" s="27">
        <f t="shared" si="154"/>
        <v>-555.48802117375669</v>
      </c>
      <c r="BU151" s="28">
        <f t="shared" si="137"/>
        <v>0</v>
      </c>
      <c r="BV151" s="28"/>
      <c r="BW151" s="26">
        <f t="shared" si="177"/>
        <v>-5.080279607163285E-3</v>
      </c>
      <c r="BX151" s="27">
        <f t="shared" si="155"/>
        <v>-555.48711625703652</v>
      </c>
      <c r="BY151" s="28">
        <f t="shared" si="138"/>
        <v>0</v>
      </c>
      <c r="BZ151" s="28"/>
      <c r="CA151" s="26">
        <f t="shared" si="178"/>
        <v>-5.0800746412614063E-3</v>
      </c>
      <c r="CB151" s="27">
        <f t="shared" si="156"/>
        <v>-555.48663979643823</v>
      </c>
      <c r="CC151" s="28">
        <f t="shared" si="139"/>
        <v>0</v>
      </c>
      <c r="CD151" s="28"/>
      <c r="CE151" s="26">
        <f t="shared" si="179"/>
        <v>-5.0799667077636194E-3</v>
      </c>
      <c r="CF151" s="27">
        <f t="shared" si="157"/>
        <v>-555.48638889544475</v>
      </c>
      <c r="CG151" s="28">
        <f t="shared" si="140"/>
        <v>0</v>
      </c>
      <c r="CH151" s="28"/>
      <c r="CI151" s="29">
        <f t="shared" si="158"/>
        <v>0</v>
      </c>
    </row>
    <row r="152" spans="13:88" x14ac:dyDescent="0.25">
      <c r="M152">
        <f t="shared" si="161"/>
        <v>39</v>
      </c>
      <c r="N152" t="b">
        <f t="shared" si="159"/>
        <v>0</v>
      </c>
      <c r="O152" t="b">
        <f t="shared" si="160"/>
        <v>0</v>
      </c>
      <c r="P152" s="50">
        <f t="shared" si="123"/>
        <v>0</v>
      </c>
      <c r="S152" s="26">
        <f t="shared" si="163"/>
        <v>-1.2500000000000001E-2</v>
      </c>
      <c r="T152" s="27">
        <f t="shared" si="141"/>
        <v>-572.02326657412914</v>
      </c>
      <c r="U152" s="28">
        <f t="shared" si="124"/>
        <v>0</v>
      </c>
      <c r="V152" s="47">
        <f>SUM(U37:U152)</f>
        <v>-10438.515273682831</v>
      </c>
      <c r="W152" s="26">
        <f t="shared" si="164"/>
        <v>-7.7852708126487482E-3</v>
      </c>
      <c r="X152" s="27">
        <f t="shared" si="142"/>
        <v>-561.68051191227653</v>
      </c>
      <c r="Y152" s="28">
        <f t="shared" si="125"/>
        <v>0</v>
      </c>
      <c r="Z152" s="47">
        <f>SUM(Y37:Y152)</f>
        <v>-7964.9746543826686</v>
      </c>
      <c r="AA152" s="26">
        <f t="shared" si="165"/>
        <v>-6.3082532709295589E-3</v>
      </c>
      <c r="AB152" s="27">
        <f t="shared" si="143"/>
        <v>-558.32215061124475</v>
      </c>
      <c r="AC152" s="28">
        <f t="shared" si="126"/>
        <v>0</v>
      </c>
      <c r="AD152" s="47">
        <f>SUM(AC37:AC152)</f>
        <v>-6683.7395338880988</v>
      </c>
      <c r="AE152" s="26">
        <f t="shared" si="166"/>
        <v>-5.6732673946756551E-3</v>
      </c>
      <c r="AF152" s="27">
        <f t="shared" si="144"/>
        <v>-556.86101983695858</v>
      </c>
      <c r="AG152" s="28">
        <f t="shared" si="127"/>
        <v>0</v>
      </c>
      <c r="AH152" s="47">
        <f>SUM(AG37:AG152)</f>
        <v>-5989.0870475934635</v>
      </c>
      <c r="AI152" s="26">
        <f t="shared" si="167"/>
        <v>-5.3838632514362815E-3</v>
      </c>
      <c r="AJ152" s="27">
        <f t="shared" si="145"/>
        <v>-556.19163005781684</v>
      </c>
      <c r="AK152" s="28">
        <f t="shared" si="128"/>
        <v>0</v>
      </c>
      <c r="AL152" s="47">
        <f>SUM(AK37:AK152)</f>
        <v>-5642.3230835578197</v>
      </c>
      <c r="AM152" s="26">
        <f t="shared" si="168"/>
        <v>-5.2287654779458641E-3</v>
      </c>
      <c r="AN152" s="27">
        <f t="shared" si="146"/>
        <v>-555.83199885576619</v>
      </c>
      <c r="AO152" s="28">
        <f t="shared" si="129"/>
        <v>0</v>
      </c>
      <c r="AP152" s="47">
        <f>SUM(AO37:AO152)</f>
        <v>-5440.4706252571814</v>
      </c>
      <c r="AQ152" s="26">
        <f t="shared" si="169"/>
        <v>-5.1556307557528306E-3</v>
      </c>
      <c r="AR152" s="27">
        <f t="shared" si="147"/>
        <v>-555.6622027936188</v>
      </c>
      <c r="AS152" s="28">
        <f t="shared" si="130"/>
        <v>0</v>
      </c>
      <c r="AT152" s="47">
        <f>SUM(AS37:AS152)</f>
        <v>-5345.2877278447295</v>
      </c>
      <c r="AU152" s="26">
        <f t="shared" si="170"/>
        <v>-5.1190791131226245E-3</v>
      </c>
      <c r="AV152" s="27">
        <f t="shared" si="148"/>
        <v>-555.57728943329823</v>
      </c>
      <c r="AW152" s="28">
        <f t="shared" si="131"/>
        <v>0</v>
      </c>
      <c r="AX152" s="47">
        <f>SUM(AW37:AW152)</f>
        <v>-5297.7163770162952</v>
      </c>
      <c r="AY152" s="26">
        <f t="shared" si="171"/>
        <v>-5.1003273947618126E-3</v>
      </c>
      <c r="AZ152" s="27">
        <f t="shared" si="149"/>
        <v>-555.53371378903603</v>
      </c>
      <c r="BA152" s="28">
        <f t="shared" si="132"/>
        <v>0</v>
      </c>
      <c r="BB152" s="47">
        <f>SUM(BA37:BA152)</f>
        <v>-5273.3112366316054</v>
      </c>
      <c r="BC152" s="26">
        <f t="shared" si="172"/>
        <v>-5.0905837759428309E-3</v>
      </c>
      <c r="BD152" s="27">
        <f t="shared" si="150"/>
        <v>-555.51106777035034</v>
      </c>
      <c r="BE152" s="28">
        <f t="shared" si="133"/>
        <v>0</v>
      </c>
      <c r="BF152" s="47">
        <f>SUM(BE37:BE152)</f>
        <v>-5260.6300067235607</v>
      </c>
      <c r="BG152" s="26">
        <f t="shared" si="173"/>
        <v>-5.0854879809995443E-3</v>
      </c>
      <c r="BH152" s="27">
        <f t="shared" si="151"/>
        <v>-555.49922319869597</v>
      </c>
      <c r="BI152" s="28">
        <f t="shared" si="134"/>
        <v>0</v>
      </c>
      <c r="BJ152" s="47">
        <f>SUM(BI37:BI152)</f>
        <v>-5253.9978698892683</v>
      </c>
      <c r="BK152" s="26">
        <f t="shared" si="174"/>
        <v>-5.0828140115023518E-3</v>
      </c>
      <c r="BL152" s="27">
        <f t="shared" si="152"/>
        <v>-555.49300760483152</v>
      </c>
      <c r="BM152" s="28">
        <f t="shared" si="135"/>
        <v>0</v>
      </c>
      <c r="BN152" s="47">
        <f>SUM(BM37:BM152)</f>
        <v>-5250.5177178656531</v>
      </c>
      <c r="BO152" s="26">
        <f t="shared" si="175"/>
        <v>-5.0814084221234975E-3</v>
      </c>
      <c r="BP152" s="27">
        <f t="shared" si="153"/>
        <v>-555.48974026355438</v>
      </c>
      <c r="BQ152" s="28">
        <f t="shared" si="136"/>
        <v>0</v>
      </c>
      <c r="BR152" s="47">
        <f>SUM(BQ37:BQ152)</f>
        <v>-5248.6883529082734</v>
      </c>
      <c r="BS152" s="26">
        <f t="shared" si="176"/>
        <v>-5.0806688894779193E-3</v>
      </c>
      <c r="BT152" s="27">
        <f t="shared" si="154"/>
        <v>-555.48802117375669</v>
      </c>
      <c r="BU152" s="28">
        <f t="shared" si="137"/>
        <v>0</v>
      </c>
      <c r="BV152" s="47">
        <f>SUM(BU37:BU152)</f>
        <v>-5247.7258560889013</v>
      </c>
      <c r="BW152" s="26">
        <f t="shared" si="177"/>
        <v>-5.080279607163285E-3</v>
      </c>
      <c r="BX152" s="27">
        <f t="shared" si="155"/>
        <v>-555.48711625703652</v>
      </c>
      <c r="BY152" s="28">
        <f t="shared" si="138"/>
        <v>0</v>
      </c>
      <c r="BZ152" s="47">
        <f>SUM(BY37:BY152)</f>
        <v>-5247.2192077062655</v>
      </c>
      <c r="CA152" s="26">
        <f t="shared" si="178"/>
        <v>-5.0800746412614063E-3</v>
      </c>
      <c r="CB152" s="27">
        <f t="shared" si="156"/>
        <v>-555.48663979643823</v>
      </c>
      <c r="CC152" s="28">
        <f t="shared" si="139"/>
        <v>0</v>
      </c>
      <c r="CD152" s="47">
        <f>SUM(CC37:CC152)</f>
        <v>-5246.9524459166068</v>
      </c>
      <c r="CE152" s="26">
        <f t="shared" si="179"/>
        <v>-5.0799667077636194E-3</v>
      </c>
      <c r="CF152" s="27">
        <f t="shared" si="157"/>
        <v>-555.48638889544475</v>
      </c>
      <c r="CG152" s="28">
        <f t="shared" si="140"/>
        <v>0</v>
      </c>
      <c r="CH152" s="47">
        <f>SUM(CG37:CG152)</f>
        <v>-5246.8119711674426</v>
      </c>
      <c r="CI152" s="29">
        <f t="shared" si="158"/>
        <v>0</v>
      </c>
      <c r="CJ152" s="51">
        <f>SUM(CI37:CI152)</f>
        <v>18147.828321553545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Godbole</dc:creator>
  <cp:lastModifiedBy>Siddhesh Godbole</cp:lastModifiedBy>
  <dcterms:created xsi:type="dcterms:W3CDTF">2021-02-22T12:51:04Z</dcterms:created>
  <dcterms:modified xsi:type="dcterms:W3CDTF">2021-02-22T12:52:05Z</dcterms:modified>
</cp:coreProperties>
</file>