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6720" windowHeight="4875" activeTab="1"/>
  </bookViews>
  <sheets>
    <sheet name="D0036 Modeling SF" sheetId="1" r:id="rId1"/>
    <sheet name="D0036 Modeling R1" sheetId="2" r:id="rId2"/>
  </sheets>
  <definedNames>
    <definedName name="_xlnm._FilterDatabase" localSheetId="0" hidden="1">'D0036 Modeling SF'!$A$1:$D$32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D34" i="1"/>
  <c r="B34" i="1"/>
  <c r="C34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<sst xmlns="http://schemas.openxmlformats.org/spreadsheetml/2006/main" count="13" uniqueCount="7">
  <si>
    <t>Settlement Date</t>
  </si>
  <si>
    <t>Actual Consumption</t>
  </si>
  <si>
    <t>Estimated Consumption</t>
  </si>
  <si>
    <t>D0036 AA%</t>
  </si>
  <si>
    <t>Elexon AA%</t>
  </si>
  <si>
    <t>Variance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</si>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</sst>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0" borderId="0" xfId="0" applyNumberFormat="1" applyFont="1"/>
    <xf numFmtId="10" fontId="2" fillId="0" borderId="0" xfId="2" applyNumberFormat="1" applyFont="1"/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43" fontId="2" fillId="0" borderId="0" xfId="1" applyFon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D0036 AA% VS Elexon AA%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'D0036 Modeling SF'!$D$1</c:f>
              <c:strCache>
                <c:ptCount val="1"/>
                <c:pt idx="0">
                  <c:v>D0036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.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'D0036 Modeling SF'!$A$2:$A$32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'D0036 Modeling SF'!$D$2:$D$32</c:f>
              <c:numCache>
                <c:formatCode>0.00%</c:formatCode>
                <c:ptCount val="31"/>
                <c:pt idx="0">
                  <c:v>0.96360000000000001</c:v>
                </c:pt>
                <c:pt idx="1">
                  <c:v>0.96419999999999995</c:v>
                </c:pt>
                <c:pt idx="2">
                  <c:v>0.96309999999999996</c:v>
                </c:pt>
                <c:pt idx="3">
                  <c:v>0.97099999999999997</c:v>
                </c:pt>
                <c:pt idx="4">
                  <c:v>0.97109999999999996</c:v>
                </c:pt>
                <c:pt idx="5">
                  <c:v>0.96650000000000003</c:v>
                </c:pt>
                <c:pt idx="6">
                  <c:v>0.96609999999999996</c:v>
                </c:pt>
                <c:pt idx="7">
                  <c:v>0.96399999999999997</c:v>
                </c:pt>
                <c:pt idx="8">
                  <c:v>0.96360000000000001</c:v>
                </c:pt>
                <c:pt idx="9">
                  <c:v>0.96360000000000001</c:v>
                </c:pt>
                <c:pt idx="10">
                  <c:v>0.95540000000000003</c:v>
                </c:pt>
                <c:pt idx="11">
                  <c:v>0.94940000000000002</c:v>
                </c:pt>
                <c:pt idx="12">
                  <c:v>0.95220000000000005</c:v>
                </c:pt>
                <c:pt idx="13">
                  <c:v>0.96060000000000001</c:v>
                </c:pt>
                <c:pt idx="14">
                  <c:v>0.96189999999999998</c:v>
                </c:pt>
                <c:pt idx="15">
                  <c:v>0.96099999999999997</c:v>
                </c:pt>
                <c:pt idx="16">
                  <c:v>0.95320000000000005</c:v>
                </c:pt>
                <c:pt idx="17">
                  <c:v>0.94640000000000002</c:v>
                </c:pt>
                <c:pt idx="18">
                  <c:v>0.95309999999999995</c:v>
                </c:pt>
                <c:pt idx="19">
                  <c:v>0.96479999999999999</c:v>
                </c:pt>
                <c:pt idx="20">
                  <c:v>0.96789999999999998</c:v>
                </c:pt>
                <c:pt idx="21">
                  <c:v>0.96830000000000005</c:v>
                </c:pt>
                <c:pt idx="22">
                  <c:v>0.97019999999999995</c:v>
                </c:pt>
                <c:pt idx="23">
                  <c:v>0.96340000000000003</c:v>
                </c:pt>
                <c:pt idx="24">
                  <c:v>0.9718</c:v>
                </c:pt>
                <c:pt idx="25">
                  <c:v>0.97119999999999995</c:v>
                </c:pt>
                <c:pt idx="26">
                  <c:v>0.96619999999999995</c:v>
                </c:pt>
                <c:pt idx="27">
                  <c:v>0.96479999999999999</c:v>
                </c:pt>
                <c:pt idx="28">
                  <c:v>0.96360000000000001</c:v>
                </c:pt>
                <c:pt idx="29">
                  <c:v>0.96489999999999998</c:v>
                </c:pt>
                <c:pt idx="30">
                  <c:v>0.96289999999999998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9-47F2-AB0E-B7A24B4F3252}"/>
            </c:ext>
          </c:extLst>
        </c:ser>
        <c:ser>
          <c:idx val="1"/>
          <c:order val="1"/>
          <c:tx>
            <c:strRef>
              <c:f>'D0036 Modeling SF'!$E$1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'D0036 Modeling SF'!$A$2:$A$32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'D0036 Modeling SF'!$E$2:$E$32</c:f>
              <c:numCache>
                <c:formatCode>0.00%</c:formatCode>
                <c:ptCount val="31"/>
                <c:pt idx="0">
                  <c:v>0.97210399999999997</c:v>
                </c:pt>
                <c:pt idx="1">
                  <c:v>0.97209900000000005</c:v>
                </c:pt>
                <c:pt idx="2">
                  <c:v>0.97393300000000005</c:v>
                </c:pt>
                <c:pt idx="3">
                  <c:v>0.97584400000000004</c:v>
                </c:pt>
                <c:pt idx="4">
                  <c:v>0.97212299999999996</c:v>
                </c:pt>
                <c:pt idx="5">
                  <c:v>0.97267800000000004</c:v>
                </c:pt>
                <c:pt idx="6">
                  <c:v>0.97200399999999998</c:v>
                </c:pt>
                <c:pt idx="7">
                  <c:v>0.96966799999999997</c:v>
                </c:pt>
                <c:pt idx="8">
                  <c:v>0.96906300000000001</c:v>
                </c:pt>
                <c:pt idx="9">
                  <c:v>0.97038100000000005</c:v>
                </c:pt>
                <c:pt idx="10">
                  <c:v>0.95988300000000004</c:v>
                </c:pt>
                <c:pt idx="11">
                  <c:v>0.95073700000000005</c:v>
                </c:pt>
                <c:pt idx="12">
                  <c:v>0.96280600000000005</c:v>
                </c:pt>
                <c:pt idx="13">
                  <c:v>0.96336900000000003</c:v>
                </c:pt>
                <c:pt idx="14">
                  <c:v>0.96538900000000005</c:v>
                </c:pt>
                <c:pt idx="15">
                  <c:v>0.96467199999999997</c:v>
                </c:pt>
                <c:pt idx="16">
                  <c:v>0.95561399999999996</c:v>
                </c:pt>
                <c:pt idx="17">
                  <c:v>0.94769099999999995</c:v>
                </c:pt>
                <c:pt idx="18">
                  <c:v>0.95502799999999999</c:v>
                </c:pt>
                <c:pt idx="19">
                  <c:v>0.971611</c:v>
                </c:pt>
                <c:pt idx="20">
                  <c:v>0.97233400000000003</c:v>
                </c:pt>
                <c:pt idx="21">
                  <c:v>0.97323300000000001</c:v>
                </c:pt>
                <c:pt idx="22">
                  <c:v>0.97431900000000005</c:v>
                </c:pt>
                <c:pt idx="23">
                  <c:v>0.96803600000000001</c:v>
                </c:pt>
                <c:pt idx="24">
                  <c:v>0.97575500000000004</c:v>
                </c:pt>
                <c:pt idx="25">
                  <c:v>0.97514900000000004</c:v>
                </c:pt>
                <c:pt idx="26">
                  <c:v>0.97066300000000005</c:v>
                </c:pt>
                <c:pt idx="27">
                  <c:v>0.97391700000000003</c:v>
                </c:pt>
                <c:pt idx="28">
                  <c:v>0.97435799999999995</c:v>
                </c:pt>
                <c:pt idx="29">
                  <c:v>0.97493700000000005</c:v>
                </c:pt>
                <c:pt idx="30">
                  <c:v>0.97106999999999999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9-47F2-AB0E-B7A24B4F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070351"/>
        <c:axId val="1245074927"/>
      </c:lineChart>
      <c:dateAx>
        <c:axId val="124507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74927"/>
        <c:crosses val="autoZero"/>
        <c:auto val="1"/>
        <c:lblOffset val="100"/>
        <c:baseTimeUnit val="days"/>
      </c:dateAx>
      <c:valAx>
        <c:axId val="12450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4</xdr:row>
      <xdr:rowOff>123824</xdr:rowOff>
    </xdr:from>
    <xdr:to>
      <xdr:col>19</xdr:col>
      <xdr:colOff>476249</xdr:colOff>
      <xdr:row>29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34" sqref="C34"/>
    </sheetView>
  </sheetViews>
  <sheetFormatPr defaultRowHeight="15" x14ac:dyDescent="0.25"/>
  <cols>
    <col min="1" max="1" width="18" bestFit="1" customWidth="1"/>
    <col min="2" max="2" width="21.42578125" style="9" bestFit="1" customWidth="1"/>
    <col min="3" max="3" width="24.85546875" style="9" bestFit="1" customWidth="1"/>
    <col min="4" max="4" width="10.85546875" style="6" bestFit="1" customWidth="1"/>
    <col min="5" max="5" width="11.5703125" style="6" bestFit="1" customWidth="1"/>
  </cols>
  <sheetData>
    <row r="1" spans="1:8" x14ac:dyDescent="0.25">
      <c r="A1" s="3" t="s">
        <v>0</v>
      </c>
      <c r="B1" s="8" t="s">
        <v>1</v>
      </c>
      <c r="C1" s="8" t="s">
        <v>2</v>
      </c>
      <c r="D1" s="5" t="s">
        <v>3</v>
      </c>
      <c r="E1" s="5" t="s">
        <v>4</v>
      </c>
      <c r="F1" s="3" t="s">
        <v>5</v>
      </c>
    </row>
    <row r="2" spans="1:8" x14ac:dyDescent="0.25">
      <c r="A2" s="1">
        <v>43435</v>
      </c>
      <c r="B2" s="9">
        <v>1029572</v>
      </c>
      <c r="C2" s="9">
        <v>38859.5</v>
      </c>
      <c r="D2" s="6">
        <v>0.96360000000000001</v>
      </c>
      <c r="E2" s="7">
        <v>0.97210399999999997</v>
      </c>
      <c r="F2" s="2">
        <f>D2-E2</f>
        <v>-8.503999999999956E-3</v>
      </c>
      <c r="H2" s="2">
        <f>MIN(F2:F32)</f>
        <v>-1.0833000000000093E-2</v>
      </c>
    </row>
    <row r="3" spans="1:8" x14ac:dyDescent="0.25">
      <c r="A3" s="1">
        <v>43436</v>
      </c>
      <c r="B3" s="9">
        <v>973921.4</v>
      </c>
      <c r="C3" s="9">
        <v>36144.5</v>
      </c>
      <c r="D3" s="6">
        <v>0.96419999999999995</v>
      </c>
      <c r="E3" s="7">
        <v>0.97209900000000005</v>
      </c>
      <c r="F3" s="2">
        <f t="shared" ref="F3:F32" si="0">D3-E3</f>
        <v>-7.8990000000001004E-3</v>
      </c>
      <c r="H3" s="2">
        <f>MAX(F2:F32)</f>
        <v>-1.0229999999999961E-3</v>
      </c>
    </row>
    <row r="4" spans="1:8" x14ac:dyDescent="0.25">
      <c r="A4" s="1">
        <v>43437</v>
      </c>
      <c r="B4" s="9">
        <v>1327688.3999999999</v>
      </c>
      <c r="C4" s="9">
        <v>50821.9</v>
      </c>
      <c r="D4" s="6">
        <v>0.96309999999999996</v>
      </c>
      <c r="E4" s="7">
        <v>0.97393300000000005</v>
      </c>
      <c r="F4" s="2">
        <f t="shared" si="0"/>
        <v>-1.0833000000000093E-2</v>
      </c>
      <c r="H4" s="2">
        <f>AVERAGE(F2:F32)</f>
        <v>-5.4989677419355074E-3</v>
      </c>
    </row>
    <row r="5" spans="1:8" x14ac:dyDescent="0.25">
      <c r="A5" s="1">
        <v>43438</v>
      </c>
      <c r="B5" s="9">
        <v>1378112.3</v>
      </c>
      <c r="C5" s="9">
        <v>41212.6</v>
      </c>
      <c r="D5" s="6">
        <v>0.97099999999999997</v>
      </c>
      <c r="E5" s="7">
        <v>0.97584400000000004</v>
      </c>
      <c r="F5" s="2">
        <f t="shared" si="0"/>
        <v>-4.8440000000000705E-3</v>
      </c>
    </row>
    <row r="6" spans="1:8" x14ac:dyDescent="0.25">
      <c r="A6" s="1">
        <v>43439</v>
      </c>
      <c r="B6" s="9">
        <v>1371293</v>
      </c>
      <c r="C6" s="9">
        <v>40758.800000000003</v>
      </c>
      <c r="D6" s="6">
        <v>0.97109999999999996</v>
      </c>
      <c r="E6" s="7">
        <v>0.97212299999999996</v>
      </c>
      <c r="F6" s="2">
        <f t="shared" si="0"/>
        <v>-1.0229999999999961E-3</v>
      </c>
    </row>
    <row r="7" spans="1:8" x14ac:dyDescent="0.25">
      <c r="A7" s="1">
        <v>43440</v>
      </c>
      <c r="B7" s="9">
        <v>1338183.3999999999</v>
      </c>
      <c r="C7" s="9">
        <v>46321.2</v>
      </c>
      <c r="D7" s="6">
        <v>0.96650000000000003</v>
      </c>
      <c r="E7" s="7">
        <v>0.97267800000000004</v>
      </c>
      <c r="F7" s="2">
        <f t="shared" si="0"/>
        <v>-6.1780000000000168E-3</v>
      </c>
    </row>
    <row r="8" spans="1:8" x14ac:dyDescent="0.25">
      <c r="A8" s="1">
        <v>43441</v>
      </c>
      <c r="B8" s="9">
        <v>1319332.5</v>
      </c>
      <c r="C8" s="9">
        <v>46353.7</v>
      </c>
      <c r="D8" s="6">
        <v>0.96609999999999996</v>
      </c>
      <c r="E8" s="7">
        <v>0.97200399999999998</v>
      </c>
      <c r="F8" s="2">
        <f t="shared" si="0"/>
        <v>-5.9040000000000203E-3</v>
      </c>
    </row>
    <row r="9" spans="1:8" x14ac:dyDescent="0.25">
      <c r="A9" s="1">
        <v>43442</v>
      </c>
      <c r="B9" s="9">
        <v>1034416.5</v>
      </c>
      <c r="C9" s="9">
        <v>38678.699999999997</v>
      </c>
      <c r="D9" s="6">
        <v>0.96399999999999997</v>
      </c>
      <c r="E9" s="7">
        <v>0.96966799999999997</v>
      </c>
      <c r="F9" s="2">
        <f t="shared" si="0"/>
        <v>-5.6680000000000064E-3</v>
      </c>
    </row>
    <row r="10" spans="1:8" x14ac:dyDescent="0.25">
      <c r="A10" s="1">
        <v>43443</v>
      </c>
      <c r="B10" s="9">
        <v>992515.9</v>
      </c>
      <c r="C10" s="9">
        <v>37515</v>
      </c>
      <c r="D10" s="6">
        <v>0.96360000000000001</v>
      </c>
      <c r="E10" s="7">
        <v>0.96906300000000001</v>
      </c>
      <c r="F10" s="2">
        <f t="shared" si="0"/>
        <v>-5.4629999999999956E-3</v>
      </c>
    </row>
    <row r="11" spans="1:8" x14ac:dyDescent="0.25">
      <c r="A11" s="1">
        <v>43444</v>
      </c>
      <c r="B11" s="9">
        <v>1352933.4</v>
      </c>
      <c r="C11" s="9">
        <v>51081.9</v>
      </c>
      <c r="D11" s="6">
        <v>0.96360000000000001</v>
      </c>
      <c r="E11" s="7">
        <v>0.97038100000000005</v>
      </c>
      <c r="F11" s="2">
        <f t="shared" si="0"/>
        <v>-6.781000000000037E-3</v>
      </c>
    </row>
    <row r="12" spans="1:8" x14ac:dyDescent="0.25">
      <c r="A12" s="1">
        <v>43445</v>
      </c>
      <c r="B12" s="9">
        <v>1363762.6</v>
      </c>
      <c r="C12" s="9">
        <v>63717.599999999999</v>
      </c>
      <c r="D12" s="6">
        <v>0.95540000000000003</v>
      </c>
      <c r="E12" s="7">
        <v>0.95988300000000004</v>
      </c>
      <c r="F12" s="2">
        <f t="shared" si="0"/>
        <v>-4.4830000000000148E-3</v>
      </c>
    </row>
    <row r="13" spans="1:8" x14ac:dyDescent="0.25">
      <c r="A13" s="1">
        <v>43446</v>
      </c>
      <c r="B13" s="9">
        <v>1364808.5</v>
      </c>
      <c r="C13" s="9">
        <v>72812.399999999994</v>
      </c>
      <c r="D13" s="6">
        <v>0.94940000000000002</v>
      </c>
      <c r="E13" s="7">
        <v>0.95073700000000005</v>
      </c>
      <c r="F13" s="2">
        <f t="shared" si="0"/>
        <v>-1.3370000000000326E-3</v>
      </c>
    </row>
    <row r="14" spans="1:8" x14ac:dyDescent="0.25">
      <c r="A14" s="1">
        <v>43447</v>
      </c>
      <c r="B14" s="9">
        <v>1405056.3</v>
      </c>
      <c r="C14" s="9">
        <v>70545.899999999994</v>
      </c>
      <c r="D14" s="6">
        <v>0.95220000000000005</v>
      </c>
      <c r="E14" s="7">
        <v>0.96280600000000005</v>
      </c>
      <c r="F14" s="2">
        <f t="shared" si="0"/>
        <v>-1.0606000000000004E-2</v>
      </c>
    </row>
    <row r="15" spans="1:8" x14ac:dyDescent="0.25">
      <c r="A15" s="1">
        <v>43448</v>
      </c>
      <c r="B15" s="9">
        <v>1414344.7</v>
      </c>
      <c r="C15" s="9">
        <v>58030.2</v>
      </c>
      <c r="D15" s="6">
        <v>0.96060000000000001</v>
      </c>
      <c r="E15" s="7">
        <v>0.96336900000000003</v>
      </c>
      <c r="F15" s="2">
        <f t="shared" si="0"/>
        <v>-2.7690000000000214E-3</v>
      </c>
    </row>
    <row r="16" spans="1:8" x14ac:dyDescent="0.25">
      <c r="A16" s="1">
        <v>43449</v>
      </c>
      <c r="B16" s="9">
        <v>1130384.2</v>
      </c>
      <c r="C16" s="9">
        <v>44831.5</v>
      </c>
      <c r="D16" s="6">
        <v>0.96189999999999998</v>
      </c>
      <c r="E16" s="7">
        <v>0.96538900000000005</v>
      </c>
      <c r="F16" s="2">
        <f t="shared" si="0"/>
        <v>-3.4890000000000754E-3</v>
      </c>
    </row>
    <row r="17" spans="1:6" x14ac:dyDescent="0.25">
      <c r="A17" s="1">
        <v>43450</v>
      </c>
      <c r="B17" s="9">
        <v>1032728.5</v>
      </c>
      <c r="C17" s="9">
        <v>41953.9</v>
      </c>
      <c r="D17" s="6">
        <v>0.96099999999999997</v>
      </c>
      <c r="E17" s="7">
        <v>0.96467199999999997</v>
      </c>
      <c r="F17" s="2">
        <f t="shared" si="0"/>
        <v>-3.6720000000000086E-3</v>
      </c>
    </row>
    <row r="18" spans="1:6" x14ac:dyDescent="0.25">
      <c r="A18" s="1">
        <v>43451</v>
      </c>
      <c r="B18" s="9">
        <v>1372404.5</v>
      </c>
      <c r="C18" s="9">
        <v>67360.899999999994</v>
      </c>
      <c r="D18" s="6">
        <v>0.95320000000000005</v>
      </c>
      <c r="E18" s="7">
        <v>0.95561399999999996</v>
      </c>
      <c r="F18" s="2">
        <f t="shared" si="0"/>
        <v>-2.4139999999999162E-3</v>
      </c>
    </row>
    <row r="19" spans="1:6" x14ac:dyDescent="0.25">
      <c r="A19" s="1">
        <v>43452</v>
      </c>
      <c r="B19" s="9">
        <v>1348668.8</v>
      </c>
      <c r="C19" s="9">
        <v>76434.3</v>
      </c>
      <c r="D19" s="6">
        <v>0.94640000000000002</v>
      </c>
      <c r="E19" s="7">
        <v>0.94769099999999995</v>
      </c>
      <c r="F19" s="2">
        <f t="shared" si="0"/>
        <v>-1.2909999999999311E-3</v>
      </c>
    </row>
    <row r="20" spans="1:6" x14ac:dyDescent="0.25">
      <c r="A20" s="1">
        <v>43453</v>
      </c>
      <c r="B20" s="9">
        <v>1343800.7</v>
      </c>
      <c r="C20" s="9">
        <v>66084.7</v>
      </c>
      <c r="D20" s="6">
        <v>0.95309999999999995</v>
      </c>
      <c r="E20" s="7">
        <v>0.95502799999999999</v>
      </c>
      <c r="F20" s="2">
        <f t="shared" si="0"/>
        <v>-1.9280000000000408E-3</v>
      </c>
    </row>
    <row r="21" spans="1:6" x14ac:dyDescent="0.25">
      <c r="A21" s="1">
        <v>43454</v>
      </c>
      <c r="B21" s="9">
        <v>1340117</v>
      </c>
      <c r="C21" s="9">
        <v>48829.9</v>
      </c>
      <c r="D21" s="6">
        <v>0.96479999999999999</v>
      </c>
      <c r="E21" s="7">
        <v>0.971611</v>
      </c>
      <c r="F21" s="2">
        <f t="shared" si="0"/>
        <v>-6.8110000000000115E-3</v>
      </c>
    </row>
    <row r="22" spans="1:6" x14ac:dyDescent="0.25">
      <c r="A22" s="1">
        <v>43455</v>
      </c>
      <c r="B22" s="9">
        <v>1274762.8</v>
      </c>
      <c r="C22" s="9">
        <v>42313.9</v>
      </c>
      <c r="D22" s="6">
        <v>0.96789999999999998</v>
      </c>
      <c r="E22" s="7">
        <v>0.97233400000000003</v>
      </c>
      <c r="F22" s="2">
        <f t="shared" si="0"/>
        <v>-4.434000000000049E-3</v>
      </c>
    </row>
    <row r="23" spans="1:6" x14ac:dyDescent="0.25">
      <c r="A23" s="1">
        <v>43456</v>
      </c>
      <c r="B23" s="9">
        <v>998689.1</v>
      </c>
      <c r="C23" s="9">
        <v>32722.799999999999</v>
      </c>
      <c r="D23" s="6">
        <v>0.96830000000000005</v>
      </c>
      <c r="E23" s="7">
        <v>0.97323300000000001</v>
      </c>
      <c r="F23" s="2">
        <f t="shared" si="0"/>
        <v>-4.9329999999999652E-3</v>
      </c>
    </row>
    <row r="24" spans="1:6" x14ac:dyDescent="0.25">
      <c r="A24" s="4">
        <v>43457</v>
      </c>
      <c r="B24" s="9">
        <v>968238.4</v>
      </c>
      <c r="C24" s="9">
        <v>29756</v>
      </c>
      <c r="D24" s="6">
        <v>0.97019999999999995</v>
      </c>
      <c r="E24" s="7">
        <v>0.97431900000000005</v>
      </c>
      <c r="F24" s="2">
        <f t="shared" si="0"/>
        <v>-4.1190000000000948E-3</v>
      </c>
    </row>
    <row r="25" spans="1:6" x14ac:dyDescent="0.25">
      <c r="A25" s="1">
        <v>43458</v>
      </c>
      <c r="B25" s="9">
        <v>1131865.5</v>
      </c>
      <c r="C25" s="9">
        <v>43058.8</v>
      </c>
      <c r="D25" s="6">
        <v>0.96340000000000003</v>
      </c>
      <c r="E25" s="7">
        <v>0.96803600000000001</v>
      </c>
      <c r="F25" s="2">
        <f t="shared" si="0"/>
        <v>-4.6359999999999735E-3</v>
      </c>
    </row>
    <row r="26" spans="1:6" x14ac:dyDescent="0.25">
      <c r="A26" s="1">
        <v>43459</v>
      </c>
      <c r="B26" s="9">
        <v>952488.2</v>
      </c>
      <c r="C26" s="9">
        <v>27633.9</v>
      </c>
      <c r="D26" s="6">
        <v>0.9718</v>
      </c>
      <c r="E26" s="7">
        <v>0.97575500000000004</v>
      </c>
      <c r="F26" s="2">
        <f t="shared" si="0"/>
        <v>-3.9550000000000418E-3</v>
      </c>
    </row>
    <row r="27" spans="1:6" x14ac:dyDescent="0.25">
      <c r="A27" s="1">
        <v>43460</v>
      </c>
      <c r="B27" s="9">
        <v>986569.7</v>
      </c>
      <c r="C27" s="9">
        <v>29298.9</v>
      </c>
      <c r="D27" s="6">
        <v>0.97119999999999995</v>
      </c>
      <c r="E27" s="7">
        <v>0.97514900000000004</v>
      </c>
      <c r="F27" s="2">
        <f t="shared" si="0"/>
        <v>-3.9490000000000913E-3</v>
      </c>
    </row>
    <row r="28" spans="1:6" x14ac:dyDescent="0.25">
      <c r="A28" s="1">
        <v>43461</v>
      </c>
      <c r="B28" s="9">
        <v>1165567.8999999999</v>
      </c>
      <c r="C28" s="9">
        <v>40714.5</v>
      </c>
      <c r="D28" s="6">
        <v>0.96619999999999995</v>
      </c>
      <c r="E28" s="7">
        <v>0.97066300000000005</v>
      </c>
      <c r="F28" s="2">
        <f t="shared" si="0"/>
        <v>-4.4630000000001058E-3</v>
      </c>
    </row>
    <row r="29" spans="1:6" x14ac:dyDescent="0.25">
      <c r="A29" s="1">
        <v>43462</v>
      </c>
      <c r="B29" s="9">
        <v>1165535.6000000001</v>
      </c>
      <c r="C29" s="9">
        <v>42570.6</v>
      </c>
      <c r="D29" s="6">
        <v>0.96479999999999999</v>
      </c>
      <c r="E29" s="7">
        <v>0.97391700000000003</v>
      </c>
      <c r="F29" s="2">
        <f t="shared" si="0"/>
        <v>-9.1170000000000417E-3</v>
      </c>
    </row>
    <row r="30" spans="1:6" x14ac:dyDescent="0.25">
      <c r="A30" s="1">
        <v>43463</v>
      </c>
      <c r="B30" s="9">
        <v>966773.6</v>
      </c>
      <c r="C30" s="9">
        <v>36508.400000000001</v>
      </c>
      <c r="D30" s="6">
        <v>0.96360000000000001</v>
      </c>
      <c r="E30" s="7">
        <v>0.97435799999999995</v>
      </c>
      <c r="F30" s="2">
        <f t="shared" si="0"/>
        <v>-1.0757999999999934E-2</v>
      </c>
    </row>
    <row r="31" spans="1:6" x14ac:dyDescent="0.25">
      <c r="A31" s="1">
        <v>43464</v>
      </c>
      <c r="B31" s="9">
        <v>943545.1</v>
      </c>
      <c r="C31" s="9">
        <v>34298.5</v>
      </c>
      <c r="D31" s="6">
        <v>0.96489999999999998</v>
      </c>
      <c r="E31" s="7">
        <v>0.97493700000000005</v>
      </c>
      <c r="F31" s="2">
        <f t="shared" si="0"/>
        <v>-1.0037000000000074E-2</v>
      </c>
    </row>
    <row r="32" spans="1:6" x14ac:dyDescent="0.25">
      <c r="A32" s="1">
        <v>43465</v>
      </c>
      <c r="B32" s="9">
        <v>1127030.2</v>
      </c>
      <c r="C32" s="9">
        <v>43384.2</v>
      </c>
      <c r="D32" s="6">
        <v>0.96289999999999998</v>
      </c>
      <c r="E32" s="7">
        <v>0.97106999999999999</v>
      </c>
      <c r="F32" s="2">
        <f t="shared" si="0"/>
        <v>-8.1700000000000106E-3</v>
      </c>
    </row>
    <row r="34" spans="1:4" x14ac:dyDescent="0.25">
      <c r="A34" s="3" t="s">
        <v>6</v>
      </c>
      <c r="B34" s="8">
        <f>SUM(B2:B32)</f>
        <v>36915110.700000003</v>
      </c>
      <c r="C34" s="8">
        <f>SUM(C2:C32)</f>
        <v>1440609.5999999999</v>
      </c>
      <c r="D34" s="5">
        <f>B34/SUM(B34:C34)</f>
        <v>0.96244081485806432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K10" sqref="K10"/>
    </sheetView>
  </sheetViews>
  <sheetFormatPr defaultRowHeight="15" x14ac:dyDescent="0.25"/>
  <cols>
    <col min="1" max="1" width="15.7109375" bestFit="1" customWidth="1"/>
    <col min="2" max="2" width="20.5703125" bestFit="1" customWidth="1"/>
    <col min="3" max="3" width="24" bestFit="1" customWidth="1"/>
    <col min="4" max="4" width="10.85546875" bestFit="1" customWidth="1"/>
    <col min="5" max="5" width="11.5703125" bestFit="1" customWidth="1"/>
    <col min="6" max="6" width="8.7109375" bestFit="1" customWidth="1"/>
    <col min="10" max="10" width="11.5703125" bestFit="1" customWidth="1"/>
  </cols>
  <sheetData>
    <row r="1" spans="1:10" x14ac:dyDescent="0.25">
      <c r="A1" s="3" t="s">
        <v>0</v>
      </c>
      <c r="B1" s="8" t="s">
        <v>1</v>
      </c>
      <c r="C1" s="8" t="s">
        <v>2</v>
      </c>
      <c r="D1" s="5" t="s">
        <v>3</v>
      </c>
      <c r="E1" s="5" t="s">
        <v>4</v>
      </c>
      <c r="F1" s="3" t="s">
        <v>5</v>
      </c>
    </row>
    <row r="2" spans="1:10" x14ac:dyDescent="0.25">
      <c r="A2" s="1">
        <v>43435</v>
      </c>
      <c r="B2">
        <v>1036545.3</v>
      </c>
      <c r="C2">
        <v>34210.5</v>
      </c>
      <c r="D2" s="2">
        <v>0.96809999999999996</v>
      </c>
      <c r="J2" s="10">
        <f>SUM(C:C)</f>
        <v>174877.69999999998</v>
      </c>
    </row>
    <row r="3" spans="1:10" x14ac:dyDescent="0.25">
      <c r="A3" s="1">
        <v>43436</v>
      </c>
      <c r="B3">
        <v>979798.9</v>
      </c>
      <c r="C3">
        <v>31625</v>
      </c>
      <c r="D3" s="2">
        <v>0.96870000000000001</v>
      </c>
    </row>
    <row r="4" spans="1:10" x14ac:dyDescent="0.25">
      <c r="A4" s="1">
        <v>43437</v>
      </c>
      <c r="B4">
        <v>1333313.2</v>
      </c>
      <c r="C4">
        <v>46201.9</v>
      </c>
      <c r="D4" s="2">
        <v>0.96650000000000003</v>
      </c>
    </row>
    <row r="5" spans="1:10" x14ac:dyDescent="0.25">
      <c r="A5" s="1">
        <v>43438</v>
      </c>
      <c r="B5">
        <v>1391243.8</v>
      </c>
      <c r="C5">
        <v>31505.4</v>
      </c>
      <c r="D5" s="2">
        <v>0.97789999999999999</v>
      </c>
    </row>
    <row r="6" spans="1:10" x14ac:dyDescent="0.25">
      <c r="A6" s="1">
        <v>43439</v>
      </c>
      <c r="B6">
        <v>1384000.5</v>
      </c>
      <c r="C6">
        <v>31334.9</v>
      </c>
      <c r="D6" s="2">
        <v>0.97789999999999999</v>
      </c>
    </row>
    <row r="7" spans="1:10" x14ac:dyDescent="0.25">
      <c r="A7" s="1">
        <v>43440</v>
      </c>
    </row>
    <row r="8" spans="1:10" x14ac:dyDescent="0.25">
      <c r="A8" s="1">
        <v>43441</v>
      </c>
    </row>
    <row r="9" spans="1:10" x14ac:dyDescent="0.25">
      <c r="A9" s="1">
        <v>43442</v>
      </c>
    </row>
    <row r="10" spans="1:10" x14ac:dyDescent="0.25">
      <c r="A10" s="1">
        <v>43443</v>
      </c>
    </row>
    <row r="11" spans="1:10" x14ac:dyDescent="0.25">
      <c r="A11" s="1">
        <v>43444</v>
      </c>
    </row>
    <row r="12" spans="1:10" x14ac:dyDescent="0.25">
      <c r="A12" s="1">
        <v>43445</v>
      </c>
    </row>
    <row r="13" spans="1:10" x14ac:dyDescent="0.25">
      <c r="A13" s="1">
        <v>43446</v>
      </c>
    </row>
    <row r="14" spans="1:10" x14ac:dyDescent="0.25">
      <c r="A14" s="1">
        <v>43447</v>
      </c>
    </row>
    <row r="15" spans="1:10" x14ac:dyDescent="0.25">
      <c r="A15" s="1">
        <v>43448</v>
      </c>
    </row>
    <row r="16" spans="1:10" x14ac:dyDescent="0.25">
      <c r="A16" s="1">
        <v>43449</v>
      </c>
    </row>
    <row r="17" spans="1:1" x14ac:dyDescent="0.25">
      <c r="A17" s="1">
        <v>43450</v>
      </c>
    </row>
    <row r="18" spans="1:1" x14ac:dyDescent="0.25">
      <c r="A18" s="1">
        <v>43451</v>
      </c>
    </row>
    <row r="19" spans="1:1" x14ac:dyDescent="0.25">
      <c r="A19" s="1">
        <v>43452</v>
      </c>
    </row>
    <row r="20" spans="1:1" x14ac:dyDescent="0.25">
      <c r="A20" s="1">
        <v>43453</v>
      </c>
    </row>
    <row r="21" spans="1:1" x14ac:dyDescent="0.25">
      <c r="A21" s="1">
        <v>43454</v>
      </c>
    </row>
    <row r="22" spans="1:1" x14ac:dyDescent="0.25">
      <c r="A22" s="1">
        <v>43455</v>
      </c>
    </row>
    <row r="23" spans="1:1" x14ac:dyDescent="0.25">
      <c r="A23" s="1">
        <v>43456</v>
      </c>
    </row>
    <row r="24" spans="1:1" x14ac:dyDescent="0.25">
      <c r="A24" s="4">
        <v>43457</v>
      </c>
    </row>
    <row r="25" spans="1:1" x14ac:dyDescent="0.25">
      <c r="A25" s="1">
        <v>43458</v>
      </c>
    </row>
    <row r="26" spans="1:1" x14ac:dyDescent="0.25">
      <c r="A26" s="1">
        <v>43459</v>
      </c>
    </row>
    <row r="27" spans="1:1" x14ac:dyDescent="0.25">
      <c r="A27" s="1">
        <v>43460</v>
      </c>
    </row>
    <row r="28" spans="1:1" x14ac:dyDescent="0.25">
      <c r="A28" s="1">
        <v>43461</v>
      </c>
    </row>
    <row r="29" spans="1:1" x14ac:dyDescent="0.25">
      <c r="A29" s="1">
        <v>43462</v>
      </c>
    </row>
    <row r="30" spans="1:1" x14ac:dyDescent="0.25">
      <c r="A30" s="1">
        <v>43463</v>
      </c>
    </row>
    <row r="31" spans="1:1" x14ac:dyDescent="0.25">
      <c r="A31" s="1">
        <v>43464</v>
      </c>
    </row>
    <row r="32" spans="1:1" x14ac:dyDescent="0.25">
      <c r="A32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D0036 Modeling SF</vt:lpstr>
      <vt:lpstr>D0036 Modeling 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2019-02-28T08:14:23Z</dcterms:created>
  <dcterms:modified xsi:type="dcterms:W3CDTF">2019-02-28T15:55:57Z</dcterms:modified>
</cp:coreProperties>
</file>