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oceryStoreDataSet Calculation" sheetId="1" r:id="rId4"/>
  </sheets>
  <definedNames/>
  <calcPr/>
  <extLst>
    <ext uri="GoogleSheetsCustomDataVersion2">
      <go:sheetsCustomData xmlns:go="http://customooxmlschemas.google.com/" r:id="rId5" roundtripDataChecksum="jpu+UbQSCLMHIe72h+2zS2BwvHI+YqTsPX3rY8hssdM="/>
    </ext>
  </extLst>
</workbook>
</file>

<file path=xl/sharedStrings.xml><?xml version="1.0" encoding="utf-8"?>
<sst xmlns="http://schemas.openxmlformats.org/spreadsheetml/2006/main" count="227" uniqueCount="37">
  <si>
    <t>20 Transactions</t>
  </si>
  <si>
    <t>Min= 25%</t>
  </si>
  <si>
    <t>Milk</t>
  </si>
  <si>
    <t>Consider</t>
  </si>
  <si>
    <t>Frequent Item</t>
  </si>
  <si>
    <t>Bread</t>
  </si>
  <si>
    <t>Biscuit</t>
  </si>
  <si>
    <t>Cornflakes</t>
  </si>
  <si>
    <t>Bournvita</t>
  </si>
  <si>
    <t>Tea</t>
  </si>
  <si>
    <t>Jam</t>
  </si>
  <si>
    <t>Maggi</t>
  </si>
  <si>
    <t>Coffee</t>
  </si>
  <si>
    <t>Coke</t>
  </si>
  <si>
    <t>Sugar</t>
  </si>
  <si>
    <t>Number of transactions in which we have biscuit / Total number of transactions</t>
  </si>
  <si>
    <t>Suger</t>
  </si>
  <si>
    <t>Support</t>
  </si>
  <si>
    <t>Transactions</t>
  </si>
  <si>
    <t>Red - Antecedent</t>
  </si>
  <si>
    <t>Red</t>
  </si>
  <si>
    <t>White</t>
  </si>
  <si>
    <t>Green</t>
  </si>
  <si>
    <t>White - Consequent</t>
  </si>
  <si>
    <t>Orange</t>
  </si>
  <si>
    <t>Blue</t>
  </si>
  <si>
    <t>Yellow</t>
  </si>
  <si>
    <t>Confidence</t>
  </si>
  <si>
    <t>Lift</t>
  </si>
  <si>
    <t>Blue - A</t>
  </si>
  <si>
    <t>Red - C</t>
  </si>
  <si>
    <t>Row Colour - Antecedent</t>
  </si>
  <si>
    <t>Column Colour - Consequent</t>
  </si>
  <si>
    <t>Consequent</t>
  </si>
  <si>
    <t>Antecedent</t>
  </si>
  <si>
    <t>NA</t>
  </si>
  <si>
    <t>Lift = (Confidence Value of Antecedent &amp; Consequent) / (Support of Consequent)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</si>
</sst>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/>
  </fonts>
  <fills count="2">
    <fill>
      <patternFill patternType="none"/>
    </fill>
    <fill>
      <patternFill patternType="lightGray"/>
    </fill>
  </fills>
  <borders count="40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double">
        <color rgb="FF000000"/>
      </top>
    </border>
    <border>
      <top style="double">
        <color rgb="FF000000"/>
      </top>
    </border>
    <border>
      <right style="double">
        <color rgb="FF000000"/>
      </right>
      <top style="double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</border>
    <border>
      <right style="double">
        <color rgb="FF000000"/>
      </righ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double">
        <color rgb="FF000000"/>
      </left>
      <right style="double">
        <color rgb="FF000000"/>
      </right>
      <bottom style="double">
        <color rgb="FF000000"/>
      </bottom>
    </border>
    <border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left style="double">
        <color rgb="FF000000"/>
      </left>
      <top style="double">
        <color rgb="FF000000"/>
      </top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</border>
    <border>
      <left style="double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bottom style="double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4" fillId="0" fontId="2" numFmtId="0" xfId="0" applyBorder="1" applyFont="1"/>
    <xf borderId="1" fillId="0" fontId="2" numFmtId="0" xfId="0" applyBorder="1" applyFont="1"/>
    <xf borderId="2" fillId="0" fontId="2" numFmtId="0" xfId="0" applyBorder="1" applyFont="1"/>
    <xf borderId="3" fillId="0" fontId="2" numFmtId="0" xfId="0" applyBorder="1" applyFont="1"/>
    <xf borderId="5" fillId="0" fontId="2" numFmtId="0" xfId="0" applyBorder="1" applyFont="1"/>
    <xf borderId="0" fillId="0" fontId="2" numFmtId="0" xfId="0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1" numFmtId="0" xfId="0" applyAlignment="1" applyBorder="1" applyFont="1">
      <alignment horizontal="center" readingOrder="0"/>
    </xf>
    <xf borderId="11" fillId="0" fontId="3" numFmtId="0" xfId="0" applyBorder="1" applyFont="1"/>
    <xf borderId="12" fillId="0" fontId="3" numFmtId="0" xfId="0" applyBorder="1" applyFont="1"/>
    <xf borderId="0" fillId="0" fontId="1" numFmtId="0" xfId="0" applyAlignment="1" applyFont="1">
      <alignment readingOrder="0"/>
    </xf>
    <xf borderId="13" fillId="0" fontId="1" numFmtId="0" xfId="0" applyAlignment="1" applyBorder="1" applyFont="1">
      <alignment horizontal="center" readingOrder="0"/>
    </xf>
    <xf borderId="14" fillId="0" fontId="3" numFmtId="0" xfId="0" applyBorder="1" applyFont="1"/>
    <xf borderId="15" fillId="0" fontId="3" numFmtId="0" xfId="0" applyBorder="1" applyFont="1"/>
    <xf borderId="16" fillId="0" fontId="1" numFmtId="0" xfId="0" applyAlignment="1" applyBorder="1" applyFont="1">
      <alignment horizontal="center" readingOrder="0"/>
    </xf>
    <xf borderId="17" fillId="0" fontId="1" numFmtId="0" xfId="0" applyAlignment="1" applyBorder="1" applyFont="1">
      <alignment horizontal="center" readingOrder="0"/>
    </xf>
    <xf borderId="18" fillId="0" fontId="1" numFmtId="0" xfId="0" applyAlignment="1" applyBorder="1" applyFont="1">
      <alignment horizontal="center"/>
    </xf>
    <xf borderId="19" fillId="0" fontId="1" numFmtId="0" xfId="0" applyBorder="1" applyFont="1"/>
    <xf borderId="20" fillId="0" fontId="1" numFmtId="0" xfId="0" applyAlignment="1" applyBorder="1" applyFont="1">
      <alignment horizontal="center" readingOrder="0"/>
    </xf>
    <xf borderId="21" fillId="0" fontId="3" numFmtId="0" xfId="0" applyBorder="1" applyFont="1"/>
    <xf borderId="22" fillId="0" fontId="3" numFmtId="0" xfId="0" applyBorder="1" applyFont="1"/>
    <xf borderId="23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24" fillId="0" fontId="1" numFmtId="0" xfId="0" applyAlignment="1" applyBorder="1" applyFont="1">
      <alignment horizontal="center"/>
    </xf>
    <xf borderId="19" fillId="0" fontId="1" numFmtId="0" xfId="0" applyAlignment="1" applyBorder="1" applyFont="1">
      <alignment horizontal="center"/>
    </xf>
    <xf borderId="21" fillId="0" fontId="1" numFmtId="0" xfId="0" applyAlignment="1" applyBorder="1" applyFont="1">
      <alignment horizontal="center" readingOrder="0"/>
    </xf>
    <xf borderId="22" fillId="0" fontId="1" numFmtId="0" xfId="0" applyAlignment="1" applyBorder="1" applyFont="1">
      <alignment horizontal="center" readingOrder="0"/>
    </xf>
    <xf borderId="0" fillId="0" fontId="1" numFmtId="2" xfId="0" applyFont="1" applyNumberFormat="1"/>
    <xf borderId="0" fillId="0" fontId="1" numFmtId="0" xfId="0" applyAlignment="1" applyFont="1">
      <alignment horizontal="center" readingOrder="0" vertical="center"/>
    </xf>
    <xf borderId="25" fillId="0" fontId="1" numFmtId="0" xfId="0" applyAlignment="1" applyBorder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26" fillId="0" fontId="1" numFmtId="0" xfId="0" applyAlignment="1" applyBorder="1" applyFont="1">
      <alignment horizontal="center"/>
    </xf>
    <xf borderId="24" fillId="0" fontId="1" numFmtId="0" xfId="0" applyAlignment="1" applyBorder="1" applyFont="1">
      <alignment horizontal="center" readingOrder="0"/>
    </xf>
    <xf borderId="27" fillId="0" fontId="1" numFmtId="0" xfId="0" applyAlignment="1" applyBorder="1" applyFont="1">
      <alignment horizontal="center" readingOrder="0"/>
    </xf>
    <xf borderId="28" fillId="0" fontId="1" numFmtId="0" xfId="0" applyAlignment="1" applyBorder="1" applyFont="1">
      <alignment horizontal="center"/>
    </xf>
    <xf borderId="29" fillId="0" fontId="1" numFmtId="0" xfId="0" applyAlignment="1" applyBorder="1" applyFont="1">
      <alignment horizontal="center"/>
    </xf>
    <xf borderId="30" fillId="0" fontId="1" numFmtId="0" xfId="0" applyAlignment="1" applyBorder="1" applyFont="1">
      <alignment horizontal="center" readingOrder="0"/>
    </xf>
    <xf borderId="31" fillId="0" fontId="1" numFmtId="0" xfId="0" applyAlignment="1" applyBorder="1" applyFont="1">
      <alignment horizontal="center" readingOrder="0"/>
    </xf>
    <xf borderId="31" fillId="0" fontId="1" numFmtId="0" xfId="0" applyAlignment="1" applyBorder="1" applyFont="1">
      <alignment horizontal="center"/>
    </xf>
    <xf borderId="32" fillId="0" fontId="1" numFmtId="0" xfId="0" applyAlignment="1" applyBorder="1" applyFont="1">
      <alignment horizontal="center"/>
    </xf>
    <xf borderId="33" fillId="0" fontId="1" numFmtId="0" xfId="0" applyAlignment="1" applyBorder="1" applyFont="1">
      <alignment horizontal="center" readingOrder="0"/>
    </xf>
    <xf borderId="17" fillId="0" fontId="3" numFmtId="0" xfId="0" applyBorder="1" applyFont="1"/>
    <xf borderId="18" fillId="0" fontId="3" numFmtId="0" xfId="0" applyBorder="1" applyFont="1"/>
    <xf borderId="34" fillId="0" fontId="1" numFmtId="0" xfId="0" applyAlignment="1" applyBorder="1" applyFont="1">
      <alignment horizontal="center"/>
    </xf>
    <xf borderId="35" fillId="0" fontId="1" numFmtId="0" xfId="0" applyAlignment="1" applyBorder="1" applyFont="1">
      <alignment horizontal="center" readingOrder="0"/>
    </xf>
    <xf borderId="36" fillId="0" fontId="1" numFmtId="0" xfId="0" applyAlignment="1" applyBorder="1" applyFont="1">
      <alignment horizontal="center" readingOrder="0"/>
    </xf>
    <xf borderId="37" fillId="0" fontId="1" numFmtId="0" xfId="0" applyAlignment="1" applyBorder="1" applyFont="1">
      <alignment horizontal="center" readingOrder="0"/>
    </xf>
    <xf borderId="38" fillId="0" fontId="1" numFmtId="0" xfId="0" applyAlignment="1" applyBorder="1" applyFont="1">
      <alignment horizontal="center"/>
    </xf>
    <xf borderId="24" fillId="0" fontId="3" numFmtId="0" xfId="0" applyBorder="1" applyFont="1"/>
    <xf borderId="27" fillId="0" fontId="3" numFmtId="0" xfId="0" applyBorder="1" applyFont="1"/>
    <xf borderId="38" fillId="0" fontId="1" numFmtId="0" xfId="0" applyAlignment="1" applyBorder="1" applyFont="1">
      <alignment horizontal="center" readingOrder="0" vertical="center"/>
    </xf>
    <xf borderId="26" fillId="0" fontId="1" numFmtId="0" xfId="0" applyAlignment="1" applyBorder="1" applyFont="1">
      <alignment horizontal="center" readingOrder="0"/>
    </xf>
    <xf borderId="0" fillId="0" fontId="1" numFmtId="2" xfId="0" applyAlignment="1" applyFont="1" applyNumberFormat="1">
      <alignment horizontal="center" readingOrder="0"/>
    </xf>
    <xf borderId="0" fillId="0" fontId="1" numFmtId="2" xfId="0" applyAlignment="1" applyFont="1" applyNumberFormat="1">
      <alignment horizontal="center"/>
    </xf>
    <xf borderId="24" fillId="0" fontId="1" numFmtId="2" xfId="0" applyAlignment="1" applyBorder="1" applyFont="1" applyNumberFormat="1">
      <alignment horizontal="center" readingOrder="0"/>
    </xf>
    <xf borderId="25" fillId="0" fontId="3" numFmtId="0" xfId="0" applyBorder="1" applyFont="1"/>
    <xf borderId="39" fillId="0" fontId="1" numFmtId="0" xfId="0" applyAlignment="1" applyBorder="1" applyFont="1">
      <alignment horizontal="center" readingOrder="0"/>
    </xf>
    <xf borderId="31" fillId="0" fontId="1" numFmtId="2" xfId="0" applyAlignment="1" applyBorder="1" applyFont="1" applyNumberFormat="1">
      <alignment horizontal="center" readingOrder="0"/>
    </xf>
    <xf borderId="32" fillId="0" fontId="1" numFmtId="2" xfId="0" applyAlignment="1" applyBorder="1" applyFont="1" applyNumberFormat="1">
      <alignment horizontal="center" readingOrder="0"/>
    </xf>
    <xf borderId="0" fillId="0" fontId="1" numFmtId="0" xfId="0" applyAlignment="1" applyFont="1">
      <alignment horizontal="left" readingOrder="0"/>
    </xf>
    <xf borderId="26" fillId="0" fontId="3" numFmtId="0" xfId="0" applyBorder="1" applyFont="1"/>
    <xf borderId="26" fillId="0" fontId="1" numFmtId="2" xfId="0" applyAlignment="1" applyBorder="1" applyFont="1" applyNumberFormat="1">
      <alignment horizontal="center" readingOrder="0"/>
    </xf>
    <xf borderId="26" fillId="0" fontId="1" numFmtId="2" xfId="0" applyAlignment="1" applyBorder="1" applyFont="1" applyNumberFormat="1">
      <alignment horizontal="center"/>
    </xf>
    <xf borderId="28" fillId="0" fontId="1" numFmtId="2" xfId="0" applyAlignment="1" applyBorder="1" applyFont="1" applyNumberFormat="1">
      <alignment horizontal="center"/>
    </xf>
    <xf borderId="29" fillId="0" fontId="1" numFmtId="2" xfId="0" applyAlignment="1" applyBorder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6" width="8.71"/>
  </cols>
  <sheetData>
    <row r="1">
      <c r="A1" s="1" t="s">
        <v>0</v>
      </c>
      <c r="C1" s="1" t="s">
        <v>1</v>
      </c>
    </row>
    <row r="2">
      <c r="A2" s="1" t="s">
        <v>2</v>
      </c>
      <c r="C2" s="1">
        <v>0.25</v>
      </c>
      <c r="D2" s="1" t="s">
        <v>3</v>
      </c>
      <c r="E2" s="1" t="s">
        <v>4</v>
      </c>
    </row>
    <row r="3">
      <c r="A3" s="1" t="s">
        <v>5</v>
      </c>
      <c r="C3" s="1">
        <v>0.65</v>
      </c>
      <c r="D3" s="1" t="s">
        <v>3</v>
      </c>
    </row>
    <row r="4">
      <c r="A4" s="1" t="s">
        <v>6</v>
      </c>
      <c r="C4" s="1">
        <v>0.25</v>
      </c>
      <c r="D4" s="1" t="s">
        <v>3</v>
      </c>
    </row>
    <row r="5">
      <c r="A5" s="1" t="s">
        <v>7</v>
      </c>
    </row>
    <row r="6">
      <c r="A6" s="1" t="s">
        <v>8</v>
      </c>
    </row>
    <row r="7">
      <c r="A7" s="1" t="s">
        <v>9</v>
      </c>
    </row>
    <row r="8">
      <c r="A8" s="1" t="s">
        <v>10</v>
      </c>
      <c r="E8" s="1">
        <f>0.35*20</f>
        <v>7</v>
      </c>
    </row>
    <row r="9">
      <c r="A9" s="1" t="s">
        <v>11</v>
      </c>
    </row>
    <row r="10">
      <c r="A10" s="1" t="s">
        <v>12</v>
      </c>
    </row>
    <row r="11">
      <c r="A11" s="1" t="s">
        <v>13</v>
      </c>
    </row>
    <row r="12">
      <c r="A12" s="1" t="s">
        <v>14</v>
      </c>
    </row>
    <row r="16">
      <c r="A16" s="1" t="s">
        <v>15</v>
      </c>
    </row>
    <row r="18">
      <c r="A18" s="1" t="s">
        <v>6</v>
      </c>
      <c r="B18" s="1">
        <f>7/20</f>
        <v>0.35</v>
      </c>
    </row>
    <row r="19">
      <c r="A19" s="1" t="s">
        <v>2</v>
      </c>
      <c r="B19" s="1">
        <f>5/20</f>
        <v>0.25</v>
      </c>
    </row>
    <row r="20">
      <c r="A20" s="1" t="s">
        <v>5</v>
      </c>
      <c r="B20" s="1">
        <f>13/20</f>
        <v>0.65</v>
      </c>
    </row>
    <row r="21" ht="15.75" customHeight="1">
      <c r="A21" s="1" t="s">
        <v>7</v>
      </c>
      <c r="B21" s="1">
        <f>6/20</f>
        <v>0.3</v>
      </c>
    </row>
    <row r="22" ht="15.75" customHeight="1">
      <c r="A22" s="1" t="s">
        <v>9</v>
      </c>
      <c r="B22" s="1">
        <f>7/20</f>
        <v>0.35</v>
      </c>
    </row>
    <row r="23" ht="15.75" customHeight="1">
      <c r="A23" s="1" t="s">
        <v>8</v>
      </c>
      <c r="B23" s="1">
        <f>4/20</f>
        <v>0.2</v>
      </c>
    </row>
    <row r="24" ht="15.75" customHeight="1">
      <c r="A24" s="1" t="s">
        <v>10</v>
      </c>
      <c r="B24" s="1">
        <f>2/20</f>
        <v>0.1</v>
      </c>
    </row>
    <row r="25" ht="15.75" customHeight="1">
      <c r="A25" s="1" t="s">
        <v>11</v>
      </c>
      <c r="B25" s="1">
        <f>5/20</f>
        <v>0.25</v>
      </c>
    </row>
    <row r="26" ht="15.75" customHeight="1">
      <c r="A26" s="1" t="s">
        <v>12</v>
      </c>
      <c r="B26" s="1">
        <f>8/20</f>
        <v>0.4</v>
      </c>
    </row>
    <row r="27" ht="15.75" customHeight="1">
      <c r="A27" s="1" t="s">
        <v>13</v>
      </c>
      <c r="B27" s="1">
        <f>3/20</f>
        <v>0.15</v>
      </c>
    </row>
    <row r="28" ht="15.75" customHeight="1">
      <c r="A28" s="1" t="s">
        <v>16</v>
      </c>
      <c r="B28" s="1">
        <f>6/20</f>
        <v>0.3</v>
      </c>
    </row>
    <row r="29" ht="15.75" customHeight="1"/>
    <row r="30" ht="15.75" customHeight="1">
      <c r="B30" s="2" t="s">
        <v>17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4"/>
    </row>
    <row r="31" ht="15.75" customHeight="1">
      <c r="B31" s="5"/>
      <c r="C31" s="6" t="s">
        <v>6</v>
      </c>
      <c r="D31" s="7" t="s">
        <v>2</v>
      </c>
      <c r="E31" s="7" t="s">
        <v>5</v>
      </c>
      <c r="F31" s="7" t="s">
        <v>7</v>
      </c>
      <c r="G31" s="7" t="s">
        <v>9</v>
      </c>
      <c r="H31" s="7" t="s">
        <v>8</v>
      </c>
      <c r="I31" s="7" t="s">
        <v>10</v>
      </c>
      <c r="J31" s="7" t="s">
        <v>11</v>
      </c>
      <c r="K31" s="7" t="s">
        <v>12</v>
      </c>
      <c r="L31" s="7" t="s">
        <v>13</v>
      </c>
      <c r="M31" s="8" t="s">
        <v>16</v>
      </c>
    </row>
    <row r="32" ht="15.75" customHeight="1">
      <c r="B32" s="9" t="s">
        <v>6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1"/>
    </row>
    <row r="33" ht="15.75" customHeight="1">
      <c r="B33" s="9" t="s">
        <v>2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1"/>
    </row>
    <row r="34" ht="15.75" customHeight="1">
      <c r="B34" s="9" t="s">
        <v>5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1"/>
    </row>
    <row r="35" ht="15.75" customHeight="1">
      <c r="B35" s="9" t="s">
        <v>7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1"/>
    </row>
    <row r="36" ht="15.75" customHeight="1">
      <c r="B36" s="9" t="s">
        <v>9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1"/>
    </row>
    <row r="37" ht="15.75" customHeight="1">
      <c r="B37" s="9" t="s">
        <v>8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1"/>
    </row>
    <row r="38" ht="15.75" customHeight="1">
      <c r="B38" s="9" t="s">
        <v>10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1"/>
    </row>
    <row r="39" ht="15.75" customHeight="1">
      <c r="B39" s="9" t="s">
        <v>11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1"/>
    </row>
    <row r="40" ht="15.75" customHeight="1">
      <c r="B40" s="9" t="s">
        <v>12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1"/>
    </row>
    <row r="41" ht="15.75" customHeight="1">
      <c r="B41" s="9" t="s">
        <v>13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1"/>
    </row>
    <row r="42" ht="15.75" customHeight="1">
      <c r="B42" s="12" t="s">
        <v>16</v>
      </c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4"/>
    </row>
    <row r="43" ht="15.75" customHeight="1"/>
    <row r="44" ht="15.75" customHeight="1">
      <c r="J44" s="15" t="s">
        <v>18</v>
      </c>
      <c r="K44" s="16"/>
      <c r="L44" s="16"/>
      <c r="M44" s="16"/>
      <c r="N44" s="17"/>
      <c r="Q44" s="18" t="s">
        <v>19</v>
      </c>
    </row>
    <row r="45" ht="15.75" customHeight="1">
      <c r="B45" s="19" t="s">
        <v>17</v>
      </c>
      <c r="C45" s="20"/>
      <c r="D45" s="20"/>
      <c r="E45" s="20"/>
      <c r="F45" s="20"/>
      <c r="G45" s="20"/>
      <c r="H45" s="21"/>
      <c r="J45" s="22">
        <v>1.0</v>
      </c>
      <c r="K45" s="23" t="s">
        <v>20</v>
      </c>
      <c r="L45" s="23" t="s">
        <v>21</v>
      </c>
      <c r="M45" s="23" t="s">
        <v>22</v>
      </c>
      <c r="N45" s="24"/>
      <c r="Q45" s="18" t="s">
        <v>23</v>
      </c>
    </row>
    <row r="46" ht="15.75" customHeight="1">
      <c r="B46" s="25"/>
      <c r="C46" s="26"/>
      <c r="D46" s="27"/>
      <c r="E46" s="27"/>
      <c r="F46" s="27"/>
      <c r="G46" s="27"/>
      <c r="H46" s="28"/>
      <c r="J46" s="29">
        <v>2.0</v>
      </c>
      <c r="K46" s="30" t="s">
        <v>21</v>
      </c>
      <c r="L46" s="30" t="s">
        <v>24</v>
      </c>
      <c r="M46" s="31"/>
      <c r="N46" s="32"/>
    </row>
    <row r="47" ht="15.75" customHeight="1">
      <c r="B47" s="33"/>
      <c r="C47" s="34" t="s">
        <v>20</v>
      </c>
      <c r="D47" s="34" t="s">
        <v>21</v>
      </c>
      <c r="E47" s="34" t="s">
        <v>22</v>
      </c>
      <c r="F47" s="34" t="s">
        <v>25</v>
      </c>
      <c r="G47" s="34" t="s">
        <v>24</v>
      </c>
      <c r="H47" s="35" t="s">
        <v>26</v>
      </c>
      <c r="J47" s="29">
        <v>3.0</v>
      </c>
      <c r="K47" s="30" t="s">
        <v>21</v>
      </c>
      <c r="L47" s="30" t="s">
        <v>25</v>
      </c>
      <c r="M47" s="31"/>
      <c r="N47" s="32"/>
      <c r="Q47" s="1">
        <f>4/5</f>
        <v>0.8</v>
      </c>
      <c r="R47" s="36">
        <f>Q47/0.8</f>
        <v>1</v>
      </c>
    </row>
    <row r="48" ht="15.75" customHeight="1">
      <c r="A48" s="37"/>
      <c r="B48" s="38" t="s">
        <v>20</v>
      </c>
      <c r="C48" s="31"/>
      <c r="D48" s="31"/>
      <c r="E48" s="31"/>
      <c r="F48" s="31"/>
      <c r="G48" s="39"/>
      <c r="H48" s="40"/>
      <c r="J48" s="29">
        <v>4.0</v>
      </c>
      <c r="K48" s="30" t="s">
        <v>20</v>
      </c>
      <c r="L48" s="30" t="s">
        <v>21</v>
      </c>
      <c r="M48" s="30" t="s">
        <v>24</v>
      </c>
      <c r="N48" s="32"/>
      <c r="Q48" s="18" t="s">
        <v>27</v>
      </c>
      <c r="R48" s="18" t="s">
        <v>28</v>
      </c>
    </row>
    <row r="49" ht="15.75" customHeight="1">
      <c r="B49" s="38" t="s">
        <v>21</v>
      </c>
      <c r="C49" s="30"/>
      <c r="D49" s="31"/>
      <c r="E49" s="31"/>
      <c r="F49" s="31"/>
      <c r="G49" s="31"/>
      <c r="H49" s="40"/>
      <c r="J49" s="29">
        <v>5.0</v>
      </c>
      <c r="K49" s="30" t="s">
        <v>20</v>
      </c>
      <c r="L49" s="30" t="s">
        <v>25</v>
      </c>
      <c r="M49" s="31"/>
      <c r="N49" s="32"/>
    </row>
    <row r="50" ht="15.75" customHeight="1">
      <c r="B50" s="38" t="s">
        <v>22</v>
      </c>
      <c r="C50" s="31"/>
      <c r="D50" s="31"/>
      <c r="E50" s="31"/>
      <c r="F50" s="31"/>
      <c r="G50" s="31"/>
      <c r="H50" s="40"/>
      <c r="J50" s="29">
        <v>6.0</v>
      </c>
      <c r="K50" s="30" t="s">
        <v>21</v>
      </c>
      <c r="L50" s="30" t="s">
        <v>25</v>
      </c>
      <c r="M50" s="31"/>
      <c r="N50" s="32"/>
      <c r="Q50" s="18" t="s">
        <v>29</v>
      </c>
    </row>
    <row r="51" ht="15.75" customHeight="1">
      <c r="B51" s="38" t="s">
        <v>25</v>
      </c>
      <c r="C51" s="31"/>
      <c r="D51" s="31"/>
      <c r="E51" s="31"/>
      <c r="F51" s="31"/>
      <c r="G51" s="31"/>
      <c r="H51" s="40"/>
      <c r="J51" s="29">
        <v>7.0</v>
      </c>
      <c r="K51" s="30" t="s">
        <v>21</v>
      </c>
      <c r="L51" s="30" t="s">
        <v>24</v>
      </c>
      <c r="M51" s="31"/>
      <c r="N51" s="32"/>
      <c r="Q51" s="18" t="s">
        <v>30</v>
      </c>
    </row>
    <row r="52" ht="15.75" customHeight="1">
      <c r="B52" s="38" t="s">
        <v>24</v>
      </c>
      <c r="C52" s="39"/>
      <c r="D52" s="31"/>
      <c r="E52" s="31"/>
      <c r="F52" s="31"/>
      <c r="G52" s="31"/>
      <c r="H52" s="40"/>
      <c r="J52" s="29">
        <v>8.0</v>
      </c>
      <c r="K52" s="30" t="s">
        <v>20</v>
      </c>
      <c r="L52" s="30" t="s">
        <v>21</v>
      </c>
      <c r="M52" s="30" t="s">
        <v>25</v>
      </c>
      <c r="N52" s="41" t="s">
        <v>22</v>
      </c>
    </row>
    <row r="53" ht="15.75" customHeight="1">
      <c r="B53" s="42" t="s">
        <v>26</v>
      </c>
      <c r="C53" s="43"/>
      <c r="D53" s="43"/>
      <c r="E53" s="43"/>
      <c r="F53" s="43"/>
      <c r="G53" s="43"/>
      <c r="H53" s="44"/>
      <c r="J53" s="29">
        <v>9.0</v>
      </c>
      <c r="K53" s="30" t="s">
        <v>20</v>
      </c>
      <c r="L53" s="30" t="s">
        <v>21</v>
      </c>
      <c r="M53" s="30" t="s">
        <v>25</v>
      </c>
      <c r="N53" s="32"/>
      <c r="Q53" s="1">
        <f>3/5</f>
        <v>0.6</v>
      </c>
      <c r="R53" s="1">
        <f>Q53/0.5</f>
        <v>1.2</v>
      </c>
    </row>
    <row r="54" ht="15.75" customHeight="1">
      <c r="J54" s="45">
        <v>10.0</v>
      </c>
      <c r="K54" s="46" t="s">
        <v>26</v>
      </c>
      <c r="L54" s="47"/>
      <c r="M54" s="47"/>
      <c r="N54" s="48"/>
      <c r="Q54" s="18" t="s">
        <v>27</v>
      </c>
      <c r="R54" s="18" t="s">
        <v>28</v>
      </c>
    </row>
    <row r="55" ht="15.75" customHeight="1"/>
    <row r="56" ht="15.75" customHeight="1"/>
    <row r="57" ht="15.75" customHeight="1">
      <c r="J57" s="18" t="s">
        <v>31</v>
      </c>
    </row>
    <row r="58" ht="15.75" customHeight="1">
      <c r="J58" s="18" t="s">
        <v>32</v>
      </c>
    </row>
    <row r="59" ht="15.75" customHeight="1"/>
    <row r="60" ht="15.75" customHeight="1">
      <c r="B60" s="49" t="s">
        <v>17</v>
      </c>
      <c r="C60" s="50"/>
      <c r="D60" s="50"/>
      <c r="E60" s="50"/>
      <c r="F60" s="50"/>
      <c r="G60" s="50"/>
      <c r="H60" s="51"/>
    </row>
    <row r="61" ht="15.75" customHeight="1">
      <c r="B61" s="52"/>
      <c r="C61" s="34" t="s">
        <v>20</v>
      </c>
      <c r="D61" s="34" t="s">
        <v>21</v>
      </c>
      <c r="E61" s="34" t="s">
        <v>22</v>
      </c>
      <c r="F61" s="34" t="s">
        <v>25</v>
      </c>
      <c r="G61" s="34" t="s">
        <v>24</v>
      </c>
      <c r="H61" s="53" t="s">
        <v>26</v>
      </c>
    </row>
    <row r="62" ht="15.75" customHeight="1">
      <c r="B62" s="54" t="s">
        <v>20</v>
      </c>
      <c r="C62" s="31">
        <f>5/10</f>
        <v>0.5</v>
      </c>
      <c r="D62" s="31">
        <f>4/10</f>
        <v>0.4</v>
      </c>
      <c r="E62" s="31">
        <f t="shared" ref="E62:E63" si="1">2/10</f>
        <v>0.2</v>
      </c>
      <c r="F62" s="31">
        <f>3/10</f>
        <v>0.3</v>
      </c>
      <c r="G62" s="39">
        <f>1/10</f>
        <v>0.1</v>
      </c>
      <c r="H62" s="32">
        <f t="shared" ref="H62:H63" si="2">0/10</f>
        <v>0</v>
      </c>
    </row>
    <row r="63" ht="15.75" customHeight="1">
      <c r="B63" s="54" t="s">
        <v>21</v>
      </c>
      <c r="C63" s="30">
        <v>0.4</v>
      </c>
      <c r="D63" s="31">
        <f>8/10</f>
        <v>0.8</v>
      </c>
      <c r="E63" s="31">
        <f t="shared" si="1"/>
        <v>0.2</v>
      </c>
      <c r="F63" s="31">
        <f>4/10</f>
        <v>0.4</v>
      </c>
      <c r="G63" s="31">
        <f>3/10</f>
        <v>0.3</v>
      </c>
      <c r="H63" s="32">
        <f t="shared" si="2"/>
        <v>0</v>
      </c>
    </row>
    <row r="64" ht="15.75" customHeight="1">
      <c r="B64" s="54" t="s">
        <v>22</v>
      </c>
      <c r="C64" s="31">
        <f t="shared" ref="C64:E64" si="3">2/10</f>
        <v>0.2</v>
      </c>
      <c r="D64" s="31">
        <f t="shared" si="3"/>
        <v>0.2</v>
      </c>
      <c r="E64" s="31">
        <f t="shared" si="3"/>
        <v>0.2</v>
      </c>
      <c r="F64" s="31">
        <f>1/10</f>
        <v>0.1</v>
      </c>
      <c r="G64" s="31">
        <f t="shared" ref="G64:H64" si="4">0/10</f>
        <v>0</v>
      </c>
      <c r="H64" s="32">
        <f t="shared" si="4"/>
        <v>0</v>
      </c>
    </row>
    <row r="65" ht="15.75" customHeight="1">
      <c r="B65" s="54" t="s">
        <v>25</v>
      </c>
      <c r="C65" s="31">
        <f>3/10</f>
        <v>0.3</v>
      </c>
      <c r="D65" s="31">
        <f>4/10</f>
        <v>0.4</v>
      </c>
      <c r="E65" s="31">
        <f>1/10</f>
        <v>0.1</v>
      </c>
      <c r="F65" s="31">
        <f>5/10</f>
        <v>0.5</v>
      </c>
      <c r="G65" s="31">
        <f t="shared" ref="G65:H65" si="5">0/10</f>
        <v>0</v>
      </c>
      <c r="H65" s="32">
        <f t="shared" si="5"/>
        <v>0</v>
      </c>
    </row>
    <row r="66" ht="15.75" customHeight="1">
      <c r="B66" s="54" t="s">
        <v>24</v>
      </c>
      <c r="C66" s="39">
        <f>1/10</f>
        <v>0.1</v>
      </c>
      <c r="D66" s="31">
        <f>3/10</f>
        <v>0.3</v>
      </c>
      <c r="E66" s="31">
        <f t="shared" ref="E66:F66" si="6">0/10</f>
        <v>0</v>
      </c>
      <c r="F66" s="31">
        <f t="shared" si="6"/>
        <v>0</v>
      </c>
      <c r="G66" s="31">
        <f>3/10</f>
        <v>0.3</v>
      </c>
      <c r="H66" s="32">
        <f>0/10</f>
        <v>0</v>
      </c>
    </row>
    <row r="67" ht="15.75" customHeight="1">
      <c r="B67" s="55" t="s">
        <v>26</v>
      </c>
      <c r="C67" s="47">
        <f t="shared" ref="C67:G67" si="7">0/10</f>
        <v>0</v>
      </c>
      <c r="D67" s="47">
        <f t="shared" si="7"/>
        <v>0</v>
      </c>
      <c r="E67" s="47">
        <f t="shared" si="7"/>
        <v>0</v>
      </c>
      <c r="F67" s="47">
        <f t="shared" si="7"/>
        <v>0</v>
      </c>
      <c r="G67" s="47">
        <f t="shared" si="7"/>
        <v>0</v>
      </c>
      <c r="H67" s="48">
        <f>1/10</f>
        <v>0.1</v>
      </c>
    </row>
    <row r="68" ht="15.75" customHeight="1">
      <c r="B68" s="31"/>
      <c r="C68" s="31"/>
      <c r="D68" s="31"/>
      <c r="E68" s="31"/>
      <c r="F68" s="31"/>
      <c r="G68" s="31"/>
      <c r="H68" s="31"/>
    </row>
    <row r="69" ht="15.75" customHeight="1">
      <c r="B69" s="30"/>
      <c r="C69" s="30"/>
      <c r="D69" s="30"/>
      <c r="E69" s="30"/>
      <c r="F69" s="30"/>
      <c r="G69" s="30"/>
      <c r="H69" s="30"/>
      <c r="J69" s="30"/>
      <c r="K69" s="30"/>
      <c r="L69" s="30"/>
      <c r="M69" s="30"/>
      <c r="N69" s="30"/>
    </row>
    <row r="70" ht="15.75" customHeight="1">
      <c r="C70" s="26" t="s">
        <v>28</v>
      </c>
      <c r="D70" s="27"/>
      <c r="E70" s="27"/>
      <c r="F70" s="27"/>
      <c r="G70" s="27"/>
      <c r="H70" s="27"/>
      <c r="I70" s="28"/>
      <c r="J70" s="30"/>
      <c r="K70" s="15" t="s">
        <v>18</v>
      </c>
      <c r="L70" s="16"/>
      <c r="M70" s="16"/>
      <c r="N70" s="16"/>
      <c r="O70" s="17"/>
    </row>
    <row r="71" ht="15.75" customHeight="1">
      <c r="C71" s="56"/>
      <c r="D71" s="30" t="s">
        <v>33</v>
      </c>
      <c r="I71" s="57"/>
      <c r="J71" s="30"/>
      <c r="K71" s="22">
        <v>1.0</v>
      </c>
      <c r="L71" s="23" t="s">
        <v>20</v>
      </c>
      <c r="M71" s="23" t="s">
        <v>21</v>
      </c>
      <c r="N71" s="23" t="s">
        <v>22</v>
      </c>
      <c r="O71" s="24"/>
    </row>
    <row r="72" ht="15.75" customHeight="1">
      <c r="C72" s="58"/>
      <c r="D72" s="34" t="s">
        <v>20</v>
      </c>
      <c r="E72" s="34" t="s">
        <v>21</v>
      </c>
      <c r="F72" s="34" t="s">
        <v>22</v>
      </c>
      <c r="G72" s="34" t="s">
        <v>25</v>
      </c>
      <c r="H72" s="34" t="s">
        <v>24</v>
      </c>
      <c r="I72" s="53" t="s">
        <v>26</v>
      </c>
      <c r="J72" s="30"/>
      <c r="K72" s="29">
        <v>2.0</v>
      </c>
      <c r="L72" s="30" t="s">
        <v>21</v>
      </c>
      <c r="M72" s="30" t="s">
        <v>24</v>
      </c>
      <c r="N72" s="31"/>
      <c r="O72" s="32"/>
    </row>
    <row r="73" ht="15.75" customHeight="1">
      <c r="B73" s="59" t="s">
        <v>34</v>
      </c>
      <c r="C73" s="60" t="s">
        <v>20</v>
      </c>
      <c r="D73" s="61" t="s">
        <v>35</v>
      </c>
      <c r="E73" s="62"/>
      <c r="F73" s="62"/>
      <c r="G73" s="62"/>
      <c r="H73" s="62"/>
      <c r="I73" s="63"/>
      <c r="J73" s="30"/>
      <c r="K73" s="29">
        <v>3.0</v>
      </c>
      <c r="L73" s="30" t="s">
        <v>21</v>
      </c>
      <c r="M73" s="30" t="s">
        <v>25</v>
      </c>
      <c r="N73" s="31"/>
      <c r="O73" s="32"/>
    </row>
    <row r="74" ht="15.75" customHeight="1">
      <c r="B74" s="64"/>
      <c r="C74" s="60" t="s">
        <v>21</v>
      </c>
      <c r="D74" s="62"/>
      <c r="E74" s="61" t="s">
        <v>35</v>
      </c>
      <c r="F74" s="62"/>
      <c r="G74" s="62"/>
      <c r="H74" s="62"/>
      <c r="I74" s="63"/>
      <c r="J74" s="30"/>
      <c r="K74" s="29">
        <v>4.0</v>
      </c>
      <c r="L74" s="30" t="s">
        <v>20</v>
      </c>
      <c r="M74" s="30" t="s">
        <v>21</v>
      </c>
      <c r="N74" s="30" t="s">
        <v>24</v>
      </c>
      <c r="O74" s="32"/>
    </row>
    <row r="75" ht="15.75" customHeight="1">
      <c r="B75" s="64"/>
      <c r="C75" s="60" t="s">
        <v>22</v>
      </c>
      <c r="D75" s="62"/>
      <c r="E75" s="62"/>
      <c r="F75" s="61" t="s">
        <v>35</v>
      </c>
      <c r="G75" s="62"/>
      <c r="H75" s="62"/>
      <c r="I75" s="63"/>
      <c r="J75" s="30"/>
      <c r="K75" s="29">
        <v>5.0</v>
      </c>
      <c r="L75" s="30" t="s">
        <v>20</v>
      </c>
      <c r="M75" s="30" t="s">
        <v>25</v>
      </c>
      <c r="N75" s="31"/>
      <c r="O75" s="32"/>
    </row>
    <row r="76" ht="15.75" customHeight="1">
      <c r="B76" s="64"/>
      <c r="C76" s="60" t="s">
        <v>25</v>
      </c>
      <c r="D76" s="62"/>
      <c r="E76" s="62"/>
      <c r="F76" s="62"/>
      <c r="G76" s="61" t="s">
        <v>35</v>
      </c>
      <c r="H76" s="61"/>
      <c r="I76" s="63"/>
      <c r="J76" s="30"/>
      <c r="K76" s="29">
        <v>6.0</v>
      </c>
      <c r="L76" s="30" t="s">
        <v>21</v>
      </c>
      <c r="M76" s="30" t="s">
        <v>25</v>
      </c>
      <c r="N76" s="31"/>
      <c r="O76" s="32"/>
    </row>
    <row r="77" ht="15.75" customHeight="1">
      <c r="B77" s="64"/>
      <c r="C77" s="60" t="s">
        <v>24</v>
      </c>
      <c r="D77" s="62"/>
      <c r="E77" s="62"/>
      <c r="F77" s="61"/>
      <c r="G77" s="61"/>
      <c r="H77" s="61" t="s">
        <v>35</v>
      </c>
      <c r="I77" s="63"/>
      <c r="J77" s="30"/>
      <c r="K77" s="29">
        <v>7.0</v>
      </c>
      <c r="L77" s="30" t="s">
        <v>21</v>
      </c>
      <c r="M77" s="30" t="s">
        <v>24</v>
      </c>
      <c r="N77" s="31"/>
      <c r="O77" s="32"/>
    </row>
    <row r="78" ht="15.75" customHeight="1">
      <c r="B78" s="58"/>
      <c r="C78" s="65" t="s">
        <v>26</v>
      </c>
      <c r="D78" s="66"/>
      <c r="E78" s="66"/>
      <c r="F78" s="66"/>
      <c r="G78" s="66"/>
      <c r="H78" s="66"/>
      <c r="I78" s="67" t="s">
        <v>35</v>
      </c>
      <c r="J78" s="30"/>
      <c r="K78" s="29">
        <v>8.0</v>
      </c>
      <c r="L78" s="30" t="s">
        <v>20</v>
      </c>
      <c r="M78" s="30" t="s">
        <v>21</v>
      </c>
      <c r="N78" s="30" t="s">
        <v>25</v>
      </c>
      <c r="O78" s="41" t="s">
        <v>22</v>
      </c>
    </row>
    <row r="79" ht="15.75" customHeight="1">
      <c r="B79" s="30"/>
      <c r="C79" s="30"/>
      <c r="D79" s="30"/>
      <c r="E79" s="30"/>
      <c r="F79" s="30"/>
      <c r="G79" s="30"/>
      <c r="H79" s="30"/>
      <c r="J79" s="30"/>
      <c r="K79" s="29">
        <v>9.0</v>
      </c>
      <c r="L79" s="30" t="s">
        <v>20</v>
      </c>
      <c r="M79" s="30" t="s">
        <v>21</v>
      </c>
      <c r="N79" s="30" t="s">
        <v>25</v>
      </c>
      <c r="O79" s="32"/>
    </row>
    <row r="80" ht="15.75" customHeight="1">
      <c r="B80" s="30"/>
      <c r="C80" s="30"/>
      <c r="D80" s="30"/>
      <c r="E80" s="30"/>
      <c r="F80" s="30"/>
      <c r="G80" s="30"/>
      <c r="H80" s="30"/>
      <c r="J80" s="30"/>
      <c r="K80" s="45">
        <v>10.0</v>
      </c>
      <c r="L80" s="46" t="s">
        <v>26</v>
      </c>
      <c r="M80" s="47"/>
      <c r="N80" s="47"/>
      <c r="O80" s="48"/>
    </row>
    <row r="81" ht="15.75" customHeight="1">
      <c r="A81" s="31"/>
      <c r="B81" s="30"/>
      <c r="C81" s="68" t="s">
        <v>36</v>
      </c>
      <c r="D81" s="30"/>
      <c r="E81" s="30"/>
      <c r="F81" s="30"/>
      <c r="G81" s="30"/>
      <c r="H81" s="30"/>
      <c r="J81" s="30"/>
      <c r="K81" s="30"/>
      <c r="L81" s="30"/>
      <c r="M81" s="30"/>
      <c r="N81" s="30"/>
    </row>
    <row r="82" ht="15.75" customHeight="1">
      <c r="B82" s="30"/>
      <c r="C82" s="30"/>
      <c r="D82" s="30"/>
      <c r="E82" s="30"/>
      <c r="F82" s="30"/>
      <c r="G82" s="30"/>
      <c r="H82" s="30"/>
      <c r="J82" s="30"/>
      <c r="K82" s="30"/>
      <c r="L82" s="30"/>
      <c r="M82" s="30"/>
      <c r="N82" s="30"/>
    </row>
    <row r="83" ht="15.75" customHeight="1">
      <c r="B83" s="30"/>
      <c r="C83" s="30"/>
      <c r="D83" s="30"/>
      <c r="E83" s="30"/>
      <c r="F83" s="30"/>
      <c r="G83" s="30"/>
      <c r="H83" s="30"/>
      <c r="J83" s="30"/>
      <c r="K83" s="30"/>
      <c r="L83" s="30"/>
      <c r="M83" s="30"/>
      <c r="N83" s="30"/>
    </row>
    <row r="84" ht="15.75" customHeight="1">
      <c r="B84" s="30"/>
      <c r="C84" s="30"/>
      <c r="D84" s="30"/>
      <c r="E84" s="30"/>
      <c r="F84" s="30"/>
      <c r="G84" s="30"/>
      <c r="H84" s="30"/>
      <c r="J84" s="30"/>
      <c r="K84" s="30"/>
      <c r="L84" s="30"/>
      <c r="M84" s="30"/>
      <c r="N84" s="30"/>
    </row>
    <row r="85" ht="15.75" customHeight="1">
      <c r="B85" s="30"/>
      <c r="C85" s="30"/>
      <c r="D85" s="30"/>
      <c r="E85" s="30"/>
      <c r="F85" s="30"/>
      <c r="G85" s="30"/>
      <c r="H85" s="30"/>
      <c r="J85" s="30"/>
      <c r="K85" s="30"/>
      <c r="L85" s="30"/>
      <c r="M85" s="30"/>
      <c r="N85" s="30"/>
    </row>
    <row r="86" ht="15.75" customHeight="1">
      <c r="B86" s="26" t="s">
        <v>27</v>
      </c>
      <c r="C86" s="27"/>
      <c r="D86" s="27"/>
      <c r="E86" s="27"/>
      <c r="F86" s="27"/>
      <c r="G86" s="27"/>
      <c r="H86" s="28"/>
    </row>
    <row r="87" ht="15.75" customHeight="1">
      <c r="B87" s="56"/>
      <c r="C87" s="30" t="s">
        <v>33</v>
      </c>
      <c r="H87" s="57"/>
    </row>
    <row r="88" ht="15.75" customHeight="1">
      <c r="B88" s="58"/>
      <c r="C88" s="34" t="s">
        <v>20</v>
      </c>
      <c r="D88" s="34" t="s">
        <v>21</v>
      </c>
      <c r="E88" s="34" t="s">
        <v>22</v>
      </c>
      <c r="F88" s="34" t="s">
        <v>25</v>
      </c>
      <c r="G88" s="34" t="s">
        <v>24</v>
      </c>
      <c r="H88" s="53" t="s">
        <v>26</v>
      </c>
    </row>
    <row r="89" ht="15.75" customHeight="1">
      <c r="A89" s="37" t="s">
        <v>34</v>
      </c>
      <c r="B89" s="54" t="s">
        <v>20</v>
      </c>
      <c r="C89" s="61" t="s">
        <v>35</v>
      </c>
      <c r="D89" s="62">
        <f>4/5</f>
        <v>0.8</v>
      </c>
      <c r="E89" s="62">
        <f>2/5</f>
        <v>0.4</v>
      </c>
      <c r="F89" s="62">
        <f>3/5</f>
        <v>0.6</v>
      </c>
      <c r="G89" s="62">
        <f>1/5</f>
        <v>0.2</v>
      </c>
      <c r="H89" s="63">
        <v>0.0</v>
      </c>
    </row>
    <row r="90" ht="15.75" customHeight="1">
      <c r="B90" s="54" t="s">
        <v>21</v>
      </c>
      <c r="C90" s="62">
        <f>4/8</f>
        <v>0.5</v>
      </c>
      <c r="D90" s="61" t="s">
        <v>35</v>
      </c>
      <c r="E90" s="62">
        <f>2/8</f>
        <v>0.25</v>
      </c>
      <c r="F90" s="62">
        <f>4/8</f>
        <v>0.5</v>
      </c>
      <c r="G90" s="62">
        <f>3/8</f>
        <v>0.375</v>
      </c>
      <c r="H90" s="63">
        <v>0.0</v>
      </c>
      <c r="J90" s="15" t="s">
        <v>18</v>
      </c>
      <c r="K90" s="16"/>
      <c r="L90" s="16"/>
      <c r="M90" s="16"/>
      <c r="N90" s="17"/>
    </row>
    <row r="91" ht="15.75" customHeight="1">
      <c r="B91" s="54" t="s">
        <v>22</v>
      </c>
      <c r="C91" s="62">
        <f t="shared" ref="C91:D91" si="8">2/2</f>
        <v>1</v>
      </c>
      <c r="D91" s="62">
        <f t="shared" si="8"/>
        <v>1</v>
      </c>
      <c r="E91" s="61" t="s">
        <v>35</v>
      </c>
      <c r="F91" s="62">
        <f>1/2</f>
        <v>0.5</v>
      </c>
      <c r="G91" s="62">
        <f>0</f>
        <v>0</v>
      </c>
      <c r="H91" s="63">
        <v>0.0</v>
      </c>
      <c r="J91" s="22">
        <v>1.0</v>
      </c>
      <c r="K91" s="23" t="s">
        <v>20</v>
      </c>
      <c r="L91" s="23" t="s">
        <v>21</v>
      </c>
      <c r="M91" s="23" t="s">
        <v>22</v>
      </c>
      <c r="N91" s="24"/>
    </row>
    <row r="92" ht="15.75" customHeight="1">
      <c r="B92" s="54" t="s">
        <v>25</v>
      </c>
      <c r="C92" s="62">
        <f>3/5</f>
        <v>0.6</v>
      </c>
      <c r="D92" s="62">
        <f>4/5</f>
        <v>0.8</v>
      </c>
      <c r="E92" s="62">
        <f>1/5</f>
        <v>0.2</v>
      </c>
      <c r="F92" s="61" t="s">
        <v>35</v>
      </c>
      <c r="G92" s="61">
        <v>0.0</v>
      </c>
      <c r="H92" s="63">
        <v>0.0</v>
      </c>
      <c r="J92" s="29">
        <v>2.0</v>
      </c>
      <c r="K92" s="30" t="s">
        <v>21</v>
      </c>
      <c r="L92" s="30" t="s">
        <v>24</v>
      </c>
      <c r="M92" s="31"/>
      <c r="N92" s="32"/>
    </row>
    <row r="93" ht="15.75" customHeight="1">
      <c r="B93" s="54" t="s">
        <v>24</v>
      </c>
      <c r="C93" s="62">
        <f>1/3</f>
        <v>0.3333333333</v>
      </c>
      <c r="D93" s="62">
        <f>3/3</f>
        <v>1</v>
      </c>
      <c r="E93" s="61">
        <v>0.0</v>
      </c>
      <c r="F93" s="61">
        <v>0.0</v>
      </c>
      <c r="G93" s="61" t="s">
        <v>35</v>
      </c>
      <c r="H93" s="63">
        <v>0.0</v>
      </c>
      <c r="J93" s="29">
        <v>3.0</v>
      </c>
      <c r="K93" s="30" t="s">
        <v>21</v>
      </c>
      <c r="L93" s="30" t="s">
        <v>25</v>
      </c>
      <c r="M93" s="31"/>
      <c r="N93" s="32"/>
    </row>
    <row r="94" ht="15.75" customHeight="1">
      <c r="B94" s="55" t="s">
        <v>26</v>
      </c>
      <c r="C94" s="66">
        <v>0.0</v>
      </c>
      <c r="D94" s="66">
        <v>0.0</v>
      </c>
      <c r="E94" s="66">
        <v>0.0</v>
      </c>
      <c r="F94" s="66">
        <v>0.0</v>
      </c>
      <c r="G94" s="66">
        <v>0.0</v>
      </c>
      <c r="H94" s="67" t="s">
        <v>35</v>
      </c>
      <c r="J94" s="29">
        <v>4.0</v>
      </c>
      <c r="K94" s="30" t="s">
        <v>20</v>
      </c>
      <c r="L94" s="30" t="s">
        <v>21</v>
      </c>
      <c r="M94" s="30" t="s">
        <v>24</v>
      </c>
      <c r="N94" s="32"/>
    </row>
    <row r="95" ht="15.75" customHeight="1">
      <c r="J95" s="29">
        <v>5.0</v>
      </c>
      <c r="K95" s="30" t="s">
        <v>20</v>
      </c>
      <c r="L95" s="30" t="s">
        <v>25</v>
      </c>
      <c r="M95" s="31"/>
      <c r="N95" s="32"/>
    </row>
    <row r="96" ht="15.75" customHeight="1">
      <c r="B96" s="26" t="s">
        <v>28</v>
      </c>
      <c r="C96" s="27"/>
      <c r="D96" s="27"/>
      <c r="E96" s="27"/>
      <c r="F96" s="27"/>
      <c r="G96" s="27"/>
      <c r="H96" s="28"/>
      <c r="J96" s="29">
        <v>6.0</v>
      </c>
      <c r="K96" s="30" t="s">
        <v>21</v>
      </c>
      <c r="L96" s="30" t="s">
        <v>25</v>
      </c>
      <c r="M96" s="31"/>
      <c r="N96" s="32"/>
    </row>
    <row r="97" ht="15.75" customHeight="1">
      <c r="B97" s="56"/>
      <c r="C97" s="30" t="s">
        <v>33</v>
      </c>
      <c r="H97" s="69"/>
      <c r="J97" s="29">
        <v>7.0</v>
      </c>
      <c r="K97" s="30" t="s">
        <v>21</v>
      </c>
      <c r="L97" s="30" t="s">
        <v>24</v>
      </c>
      <c r="M97" s="31"/>
      <c r="N97" s="32"/>
    </row>
    <row r="98" ht="15.75" customHeight="1">
      <c r="B98" s="58"/>
      <c r="C98" s="34" t="s">
        <v>20</v>
      </c>
      <c r="D98" s="34" t="s">
        <v>21</v>
      </c>
      <c r="E98" s="34" t="s">
        <v>22</v>
      </c>
      <c r="F98" s="34" t="s">
        <v>25</v>
      </c>
      <c r="G98" s="34" t="s">
        <v>24</v>
      </c>
      <c r="H98" s="35" t="s">
        <v>26</v>
      </c>
      <c r="J98" s="29">
        <v>8.0</v>
      </c>
      <c r="K98" s="30" t="s">
        <v>20</v>
      </c>
      <c r="L98" s="30" t="s">
        <v>21</v>
      </c>
      <c r="M98" s="30" t="s">
        <v>25</v>
      </c>
      <c r="N98" s="41" t="s">
        <v>22</v>
      </c>
    </row>
    <row r="99" ht="15.75" customHeight="1">
      <c r="A99" s="37" t="s">
        <v>34</v>
      </c>
      <c r="B99" s="38" t="s">
        <v>20</v>
      </c>
      <c r="C99" s="61" t="s">
        <v>35</v>
      </c>
      <c r="D99" s="62">
        <f>D89/D63</f>
        <v>1</v>
      </c>
      <c r="E99" s="62">
        <f>E89/E64</f>
        <v>2</v>
      </c>
      <c r="F99" s="62">
        <f>F89/F65</f>
        <v>1.2</v>
      </c>
      <c r="G99" s="62">
        <f>G89/G66</f>
        <v>0.6666666667</v>
      </c>
      <c r="H99" s="70">
        <f>H89/H67</f>
        <v>0</v>
      </c>
      <c r="J99" s="29">
        <v>9.0</v>
      </c>
      <c r="K99" s="30" t="s">
        <v>20</v>
      </c>
      <c r="L99" s="30" t="s">
        <v>21</v>
      </c>
      <c r="M99" s="30" t="s">
        <v>25</v>
      </c>
      <c r="N99" s="32"/>
    </row>
    <row r="100" ht="15.75" customHeight="1">
      <c r="B100" s="38" t="s">
        <v>21</v>
      </c>
      <c r="C100" s="62">
        <f>C90/C62</f>
        <v>1</v>
      </c>
      <c r="D100" s="61" t="s">
        <v>35</v>
      </c>
      <c r="E100" s="62">
        <f>E90/E64</f>
        <v>1.25</v>
      </c>
      <c r="F100" s="62">
        <f>F90/F65</f>
        <v>1</v>
      </c>
      <c r="G100" s="62">
        <f>G90/G66</f>
        <v>1.25</v>
      </c>
      <c r="H100" s="70">
        <f>H90/H67</f>
        <v>0</v>
      </c>
      <c r="J100" s="45">
        <v>10.0</v>
      </c>
      <c r="K100" s="46" t="s">
        <v>26</v>
      </c>
      <c r="L100" s="47"/>
      <c r="M100" s="47"/>
      <c r="N100" s="48"/>
    </row>
    <row r="101" ht="15.75" customHeight="1">
      <c r="B101" s="38" t="s">
        <v>22</v>
      </c>
      <c r="C101" s="62">
        <f t="shared" ref="C101:C104" si="9">C91/$C$62</f>
        <v>2</v>
      </c>
      <c r="D101" s="62">
        <f t="shared" ref="D101:D104" si="10">D91/$D$63</f>
        <v>1.25</v>
      </c>
      <c r="E101" s="61" t="s">
        <v>35</v>
      </c>
      <c r="F101" s="62">
        <f>F91/$F$65</f>
        <v>1</v>
      </c>
      <c r="G101" s="62">
        <f t="shared" ref="G101:G102" si="11">G91/$G$66</f>
        <v>0</v>
      </c>
      <c r="H101" s="71">
        <f t="shared" ref="H101:H103" si="12">H91/$H$67</f>
        <v>0</v>
      </c>
    </row>
    <row r="102" ht="15.75" customHeight="1">
      <c r="B102" s="38" t="s">
        <v>25</v>
      </c>
      <c r="C102" s="62">
        <f t="shared" si="9"/>
        <v>1.2</v>
      </c>
      <c r="D102" s="62">
        <f t="shared" si="10"/>
        <v>1</v>
      </c>
      <c r="E102" s="62">
        <f t="shared" ref="E102:E104" si="13">E92/$E$64</f>
        <v>1</v>
      </c>
      <c r="F102" s="61" t="s">
        <v>35</v>
      </c>
      <c r="G102" s="62">
        <f t="shared" si="11"/>
        <v>0</v>
      </c>
      <c r="H102" s="71">
        <f t="shared" si="12"/>
        <v>0</v>
      </c>
    </row>
    <row r="103" ht="15.75" customHeight="1">
      <c r="B103" s="38" t="s">
        <v>24</v>
      </c>
      <c r="C103" s="62">
        <f t="shared" si="9"/>
        <v>0.6666666667</v>
      </c>
      <c r="D103" s="62">
        <f t="shared" si="10"/>
        <v>1.25</v>
      </c>
      <c r="E103" s="62">
        <f t="shared" si="13"/>
        <v>0</v>
      </c>
      <c r="F103" s="62">
        <f t="shared" ref="F103:F104" si="14">F93/$F$65</f>
        <v>0</v>
      </c>
      <c r="G103" s="61" t="s">
        <v>35</v>
      </c>
      <c r="H103" s="71">
        <f t="shared" si="12"/>
        <v>0</v>
      </c>
    </row>
    <row r="104" ht="15.75" customHeight="1">
      <c r="B104" s="42" t="s">
        <v>26</v>
      </c>
      <c r="C104" s="72">
        <f t="shared" si="9"/>
        <v>0</v>
      </c>
      <c r="D104" s="72">
        <f t="shared" si="10"/>
        <v>0</v>
      </c>
      <c r="E104" s="72">
        <f t="shared" si="13"/>
        <v>0</v>
      </c>
      <c r="F104" s="72">
        <f t="shared" si="14"/>
        <v>0</v>
      </c>
      <c r="G104" s="72">
        <f>G94/$G$66</f>
        <v>0</v>
      </c>
      <c r="H104" s="73" t="s">
        <v>35</v>
      </c>
    </row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</sheetData>
  <mergeCells count="20">
    <mergeCell ref="B86:H86"/>
    <mergeCell ref="B87:B88"/>
    <mergeCell ref="C87:H87"/>
    <mergeCell ref="A89:A94"/>
    <mergeCell ref="B96:H96"/>
    <mergeCell ref="B97:B98"/>
    <mergeCell ref="C97:H97"/>
    <mergeCell ref="A99:A104"/>
    <mergeCell ref="C70:I70"/>
    <mergeCell ref="C71:C72"/>
    <mergeCell ref="D71:I71"/>
    <mergeCell ref="K70:O70"/>
    <mergeCell ref="B30:M30"/>
    <mergeCell ref="J44:N44"/>
    <mergeCell ref="B45:H45"/>
    <mergeCell ref="C46:H46"/>
    <mergeCell ref="A48:A53"/>
    <mergeCell ref="B60:H60"/>
    <mergeCell ref="B73:B78"/>
    <mergeCell ref="J90:N90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2021-08-31T13:33:25Z</dcterms:created>
  <dc:creator>Neha</dc:creator>
</cp:coreProperties>
</file>