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F1HTCYA2yzsfq/0Lu1tT7mZ9t+B5jpnbZFzCozXO6UM="/>
    </ext>
  </extLst>
</workbook>
</file>

<file path=xl/sharedStrings.xml><?xml version="1.0" encoding="utf-8"?>
<sst xmlns="http://schemas.openxmlformats.org/spreadsheetml/2006/main" count="116" uniqueCount="48">
  <si>
    <t>Univ</t>
  </si>
  <si>
    <t>SAT</t>
  </si>
  <si>
    <t>Top10</t>
  </si>
  <si>
    <t>Accept</t>
  </si>
  <si>
    <t>SFRatio</t>
  </si>
  <si>
    <t>Expenses</t>
  </si>
  <si>
    <t>GradRate</t>
  </si>
  <si>
    <t>SAT - Mean</t>
  </si>
  <si>
    <t>Top10 - Mean</t>
  </si>
  <si>
    <t>(SAT - Mean) * (Top10 - Mean)</t>
  </si>
  <si>
    <t>Var1 - Mean</t>
  </si>
  <si>
    <t>Var2 - Mean</t>
  </si>
  <si>
    <t>Var1 - Mean) * (Var2 - Mean)</t>
  </si>
  <si>
    <t>Brown</t>
  </si>
  <si>
    <t>a</t>
  </si>
  <si>
    <t>CalTech</t>
  </si>
  <si>
    <t>b</t>
  </si>
  <si>
    <t>CMU</t>
  </si>
  <si>
    <t>c</t>
  </si>
  <si>
    <t>Columbia</t>
  </si>
  <si>
    <t>d</t>
  </si>
  <si>
    <t>Cornell</t>
  </si>
  <si>
    <t>e</t>
  </si>
  <si>
    <t>Dartmouth</t>
  </si>
  <si>
    <t>f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</si>
  <si>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</si>
  <si>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</si>
  <si>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</si>
  <si>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</si>
  <si>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</si>
  <si>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</si>
  <si>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</si>
  <si>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</si>
  <si>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</si>
  <si>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</si>
  <si>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</si>
  <si>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</si>
  <si>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</si>
  <si>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</si>
  <si>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</si>
  <si>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</si>
  <si>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</si>
  <si>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</si>
  <si>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</si>
  <si>
    <t>X - Mean</t>
  </si>
  <si>
    <t>Y - Mean</t>
  </si>
  <si>
    <t>(X-Mean)*(Y-Mean)</t>
  </si>
  <si>
    <t>Covariance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</si>
</sst>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1" numFmtId="0" xfId="0" applyBorder="1" applyFont="1"/>
    <xf borderId="7" fillId="0" fontId="2" numFmtId="0" xfId="0" applyBorder="1" applyFont="1"/>
    <xf borderId="8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13" width="15.71"/>
    <col customWidth="1" min="14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</v>
      </c>
      <c r="J1" s="1" t="s">
        <v>2</v>
      </c>
      <c r="K1" s="2" t="s">
        <v>7</v>
      </c>
      <c r="L1" s="2" t="s">
        <v>8</v>
      </c>
      <c r="M1" s="3" t="s">
        <v>9</v>
      </c>
      <c r="O1" s="4"/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6" t="s">
        <v>6</v>
      </c>
      <c r="Y1" s="1" t="s">
        <v>6</v>
      </c>
      <c r="Z1" s="1" t="s">
        <v>4</v>
      </c>
      <c r="AA1" s="3" t="s">
        <v>10</v>
      </c>
      <c r="AB1" s="3" t="s">
        <v>11</v>
      </c>
      <c r="AC1" s="3" t="s">
        <v>12</v>
      </c>
    </row>
    <row r="2">
      <c r="A2" s="1" t="s">
        <v>13</v>
      </c>
      <c r="B2" s="1">
        <v>1310.0</v>
      </c>
      <c r="C2" s="1">
        <v>89.0</v>
      </c>
      <c r="D2" s="1">
        <v>22.0</v>
      </c>
      <c r="E2" s="1">
        <v>13.0</v>
      </c>
      <c r="F2" s="1">
        <v>22704.0</v>
      </c>
      <c r="G2" s="1">
        <v>94.0</v>
      </c>
      <c r="I2" s="1">
        <v>1310.0</v>
      </c>
      <c r="J2" s="1">
        <v>89.0</v>
      </c>
      <c r="K2" s="2">
        <f t="shared" ref="K2:L2" si="1">I2-I$28</f>
        <v>43.56</v>
      </c>
      <c r="L2" s="1">
        <f t="shared" si="1"/>
        <v>12.52</v>
      </c>
      <c r="M2" s="2">
        <f t="shared" ref="M2:M26" si="4">K2*L2</f>
        <v>545.3712</v>
      </c>
      <c r="O2" s="7" t="s">
        <v>1</v>
      </c>
      <c r="P2" s="1">
        <v>0.0</v>
      </c>
      <c r="Q2" s="1">
        <f>M28</f>
        <v>1942.696667</v>
      </c>
      <c r="R2" s="1">
        <v>-1893.6333333333332</v>
      </c>
      <c r="S2" s="1">
        <v>-358.12166666666667</v>
      </c>
      <c r="T2" s="1">
        <v>1217599.4583333333</v>
      </c>
      <c r="U2" s="8">
        <v>733.8783333333334</v>
      </c>
      <c r="W2" s="3" t="s">
        <v>14</v>
      </c>
      <c r="Y2" s="1">
        <v>94.0</v>
      </c>
      <c r="Z2" s="1">
        <v>13.0</v>
      </c>
      <c r="AA2" s="2">
        <f t="shared" ref="AA2:AB2" si="2">Y2-Y$28</f>
        <v>7.28</v>
      </c>
      <c r="AB2" s="1">
        <f t="shared" si="2"/>
        <v>0.28</v>
      </c>
      <c r="AC2" s="2">
        <f t="shared" ref="AC2:AC26" si="6">AA2*AB2</f>
        <v>2.0384</v>
      </c>
    </row>
    <row r="3">
      <c r="A3" s="1" t="s">
        <v>15</v>
      </c>
      <c r="B3" s="1">
        <v>1415.0</v>
      </c>
      <c r="C3" s="1">
        <v>100.0</v>
      </c>
      <c r="D3" s="1">
        <v>25.0</v>
      </c>
      <c r="E3" s="1">
        <v>6.0</v>
      </c>
      <c r="F3" s="1">
        <v>63575.0</v>
      </c>
      <c r="G3" s="1">
        <v>81.0</v>
      </c>
      <c r="I3" s="1">
        <v>1415.0</v>
      </c>
      <c r="J3" s="1">
        <v>100.0</v>
      </c>
      <c r="K3" s="2">
        <f t="shared" ref="K3:L3" si="3">I3-I$28</f>
        <v>148.56</v>
      </c>
      <c r="L3" s="1">
        <f t="shared" si="3"/>
        <v>23.52</v>
      </c>
      <c r="M3" s="1">
        <f t="shared" si="4"/>
        <v>3494.1312</v>
      </c>
      <c r="O3" s="7" t="s">
        <v>2</v>
      </c>
      <c r="P3" s="1">
        <v>1942.6966666666667</v>
      </c>
      <c r="Q3" s="1">
        <v>0.0</v>
      </c>
      <c r="R3" s="1">
        <v>-329.3916666666667</v>
      </c>
      <c r="S3" s="1">
        <v>-50.859999999999985</v>
      </c>
      <c r="T3" s="1">
        <v>171413.5416666666</v>
      </c>
      <c r="U3" s="8">
        <v>131.30666666666667</v>
      </c>
      <c r="W3" s="3" t="s">
        <v>16</v>
      </c>
      <c r="Y3" s="1">
        <v>81.0</v>
      </c>
      <c r="Z3" s="1">
        <v>6.0</v>
      </c>
      <c r="AA3" s="2">
        <f t="shared" ref="AA3:AB3" si="5">Y3-Y$28</f>
        <v>-5.72</v>
      </c>
      <c r="AB3" s="1">
        <f t="shared" si="5"/>
        <v>-6.72</v>
      </c>
      <c r="AC3" s="1">
        <f t="shared" si="6"/>
        <v>38.4384</v>
      </c>
    </row>
    <row r="4">
      <c r="A4" s="1" t="s">
        <v>17</v>
      </c>
      <c r="B4" s="1">
        <v>1260.0</v>
      </c>
      <c r="C4" s="1">
        <v>62.0</v>
      </c>
      <c r="D4" s="1">
        <v>59.0</v>
      </c>
      <c r="E4" s="1">
        <v>9.0</v>
      </c>
      <c r="F4" s="1">
        <v>25026.0</v>
      </c>
      <c r="G4" s="1">
        <v>72.0</v>
      </c>
      <c r="I4" s="1">
        <v>1260.0</v>
      </c>
      <c r="J4" s="1">
        <v>62.0</v>
      </c>
      <c r="K4" s="2">
        <f t="shared" ref="K4:L4" si="7">I4-I$28</f>
        <v>-6.44</v>
      </c>
      <c r="L4" s="1">
        <f t="shared" si="7"/>
        <v>-14.48</v>
      </c>
      <c r="M4" s="1">
        <f t="shared" si="4"/>
        <v>93.2512</v>
      </c>
      <c r="O4" s="7" t="s">
        <v>3</v>
      </c>
      <c r="P4" s="1">
        <v>-1893.6333333333332</v>
      </c>
      <c r="Q4" s="1">
        <v>-329.3916666666667</v>
      </c>
      <c r="R4" s="1">
        <v>0.0</v>
      </c>
      <c r="S4" s="1">
        <v>50.68333333333334</v>
      </c>
      <c r="T4" s="1">
        <v>-158911.83333333328</v>
      </c>
      <c r="U4" s="8">
        <v>-146.4416666666667</v>
      </c>
      <c r="W4" s="3" t="s">
        <v>18</v>
      </c>
      <c r="Y4" s="1">
        <v>72.0</v>
      </c>
      <c r="Z4" s="1">
        <v>9.0</v>
      </c>
      <c r="AA4" s="2">
        <f t="shared" ref="AA4:AB4" si="8">Y4-Y$28</f>
        <v>-14.72</v>
      </c>
      <c r="AB4" s="1">
        <f t="shared" si="8"/>
        <v>-3.72</v>
      </c>
      <c r="AC4" s="1">
        <f t="shared" si="6"/>
        <v>54.7584</v>
      </c>
    </row>
    <row r="5">
      <c r="A5" s="1" t="s">
        <v>19</v>
      </c>
      <c r="B5" s="1">
        <v>1310.0</v>
      </c>
      <c r="C5" s="1">
        <v>76.0</v>
      </c>
      <c r="D5" s="1">
        <v>24.0</v>
      </c>
      <c r="E5" s="1">
        <v>12.0</v>
      </c>
      <c r="F5" s="1">
        <v>31510.0</v>
      </c>
      <c r="G5" s="1">
        <v>88.0</v>
      </c>
      <c r="I5" s="1">
        <v>1310.0</v>
      </c>
      <c r="J5" s="1">
        <v>76.0</v>
      </c>
      <c r="K5" s="2">
        <f t="shared" ref="K5:L5" si="9">I5-I$28</f>
        <v>43.56</v>
      </c>
      <c r="L5" s="1">
        <f t="shared" si="9"/>
        <v>-0.48</v>
      </c>
      <c r="M5" s="1">
        <f t="shared" si="4"/>
        <v>-20.9088</v>
      </c>
      <c r="O5" s="7" t="s">
        <v>4</v>
      </c>
      <c r="P5" s="1">
        <v>-358.12166666666667</v>
      </c>
      <c r="Q5" s="1">
        <v>-50.859999999999985</v>
      </c>
      <c r="R5" s="1">
        <v>50.68333333333334</v>
      </c>
      <c r="S5" s="1">
        <v>0.0</v>
      </c>
      <c r="T5" s="1">
        <v>-45871.333333333336</v>
      </c>
      <c r="U5" s="9">
        <v>-20.665000000000003</v>
      </c>
      <c r="W5" s="3" t="s">
        <v>20</v>
      </c>
      <c r="Y5" s="1">
        <v>88.0</v>
      </c>
      <c r="Z5" s="1">
        <v>12.0</v>
      </c>
      <c r="AA5" s="2">
        <f t="shared" ref="AA5:AB5" si="10">Y5-Y$28</f>
        <v>1.28</v>
      </c>
      <c r="AB5" s="1">
        <f t="shared" si="10"/>
        <v>-0.72</v>
      </c>
      <c r="AC5" s="1">
        <f t="shared" si="6"/>
        <v>-0.9216</v>
      </c>
    </row>
    <row r="6">
      <c r="A6" s="1" t="s">
        <v>21</v>
      </c>
      <c r="B6" s="1">
        <v>1280.0</v>
      </c>
      <c r="C6" s="1">
        <v>83.0</v>
      </c>
      <c r="D6" s="1">
        <v>33.0</v>
      </c>
      <c r="E6" s="1">
        <v>13.0</v>
      </c>
      <c r="F6" s="1">
        <v>21864.0</v>
      </c>
      <c r="G6" s="1">
        <v>90.0</v>
      </c>
      <c r="I6" s="1">
        <v>1280.0</v>
      </c>
      <c r="J6" s="1">
        <v>83.0</v>
      </c>
      <c r="K6" s="2">
        <f t="shared" ref="K6:L6" si="11">I6-I$28</f>
        <v>13.56</v>
      </c>
      <c r="L6" s="1">
        <f t="shared" si="11"/>
        <v>6.52</v>
      </c>
      <c r="M6" s="1">
        <f t="shared" si="4"/>
        <v>88.4112</v>
      </c>
      <c r="O6" s="7" t="s">
        <v>5</v>
      </c>
      <c r="P6" s="1">
        <v>1217599.4583333333</v>
      </c>
      <c r="Q6" s="1">
        <v>171413.5416666666</v>
      </c>
      <c r="R6" s="1">
        <v>-158911.83333333328</v>
      </c>
      <c r="S6" s="1">
        <v>-45871.333333333336</v>
      </c>
      <c r="T6" s="1">
        <v>0.0</v>
      </c>
      <c r="U6" s="8">
        <v>51425.62499999999</v>
      </c>
      <c r="W6" s="3" t="s">
        <v>22</v>
      </c>
      <c r="Y6" s="1">
        <v>90.0</v>
      </c>
      <c r="Z6" s="1">
        <v>13.0</v>
      </c>
      <c r="AA6" s="2">
        <f t="shared" ref="AA6:AB6" si="12">Y6-Y$28</f>
        <v>3.28</v>
      </c>
      <c r="AB6" s="1">
        <f t="shared" si="12"/>
        <v>0.28</v>
      </c>
      <c r="AC6" s="1">
        <f t="shared" si="6"/>
        <v>0.9184</v>
      </c>
    </row>
    <row r="7">
      <c r="A7" s="1" t="s">
        <v>23</v>
      </c>
      <c r="B7" s="1">
        <v>1340.0</v>
      </c>
      <c r="C7" s="1">
        <v>89.0</v>
      </c>
      <c r="D7" s="1">
        <v>23.0</v>
      </c>
      <c r="E7" s="1">
        <v>10.0</v>
      </c>
      <c r="F7" s="1">
        <v>32162.0</v>
      </c>
      <c r="G7" s="1">
        <v>95.0</v>
      </c>
      <c r="I7" s="1">
        <v>1340.0</v>
      </c>
      <c r="J7" s="1">
        <v>89.0</v>
      </c>
      <c r="K7" s="2">
        <f t="shared" ref="K7:L7" si="13">I7-I$28</f>
        <v>73.56</v>
      </c>
      <c r="L7" s="1">
        <f t="shared" si="13"/>
        <v>12.52</v>
      </c>
      <c r="M7" s="1">
        <f t="shared" si="4"/>
        <v>920.9712</v>
      </c>
      <c r="O7" s="10" t="s">
        <v>6</v>
      </c>
      <c r="P7" s="11">
        <v>733.8783333333334</v>
      </c>
      <c r="Q7" s="11">
        <v>131.30666666666667</v>
      </c>
      <c r="R7" s="11">
        <v>-146.4416666666667</v>
      </c>
      <c r="S7" s="12">
        <v>-20.665000000000003</v>
      </c>
      <c r="T7" s="11">
        <v>51425.62499999999</v>
      </c>
      <c r="U7" s="13">
        <v>0.0</v>
      </c>
      <c r="W7" s="3" t="s">
        <v>24</v>
      </c>
      <c r="Y7" s="1">
        <v>95.0</v>
      </c>
      <c r="Z7" s="1">
        <v>10.0</v>
      </c>
      <c r="AA7" s="2">
        <f t="shared" ref="AA7:AB7" si="14">Y7-Y$28</f>
        <v>8.28</v>
      </c>
      <c r="AB7" s="1">
        <f t="shared" si="14"/>
        <v>-2.72</v>
      </c>
      <c r="AC7" s="1">
        <f t="shared" si="6"/>
        <v>-22.5216</v>
      </c>
    </row>
    <row r="8">
      <c r="A8" s="1" t="s">
        <v>25</v>
      </c>
      <c r="B8" s="1">
        <v>1315.0</v>
      </c>
      <c r="C8" s="1">
        <v>90.0</v>
      </c>
      <c r="D8" s="1">
        <v>30.0</v>
      </c>
      <c r="E8" s="1">
        <v>12.0</v>
      </c>
      <c r="F8" s="1">
        <v>31585.0</v>
      </c>
      <c r="G8" s="1">
        <v>95.0</v>
      </c>
      <c r="I8" s="1">
        <v>1315.0</v>
      </c>
      <c r="J8" s="1">
        <v>90.0</v>
      </c>
      <c r="K8" s="2">
        <f t="shared" ref="K8:L8" si="15">I8-I$28</f>
        <v>48.56</v>
      </c>
      <c r="L8" s="1">
        <f t="shared" si="15"/>
        <v>13.52</v>
      </c>
      <c r="M8" s="1">
        <f t="shared" si="4"/>
        <v>656.5312</v>
      </c>
      <c r="Y8" s="1">
        <v>95.0</v>
      </c>
      <c r="Z8" s="1">
        <v>12.0</v>
      </c>
      <c r="AA8" s="2">
        <f t="shared" ref="AA8:AB8" si="16">Y8-Y$28</f>
        <v>8.28</v>
      </c>
      <c r="AB8" s="1">
        <f t="shared" si="16"/>
        <v>-0.72</v>
      </c>
      <c r="AC8" s="1">
        <f t="shared" si="6"/>
        <v>-5.9616</v>
      </c>
    </row>
    <row r="9">
      <c r="A9" s="1" t="s">
        <v>26</v>
      </c>
      <c r="B9" s="1">
        <v>1255.0</v>
      </c>
      <c r="C9" s="1">
        <v>74.0</v>
      </c>
      <c r="D9" s="1">
        <v>24.0</v>
      </c>
      <c r="E9" s="1">
        <v>12.0</v>
      </c>
      <c r="F9" s="1">
        <v>20126.0</v>
      </c>
      <c r="G9" s="1">
        <v>92.0</v>
      </c>
      <c r="I9" s="1">
        <v>1255.0</v>
      </c>
      <c r="J9" s="1">
        <v>74.0</v>
      </c>
      <c r="K9" s="2">
        <f t="shared" ref="K9:L9" si="17">I9-I$28</f>
        <v>-11.44</v>
      </c>
      <c r="L9" s="1">
        <f t="shared" si="17"/>
        <v>-2.48</v>
      </c>
      <c r="M9" s="1">
        <f t="shared" si="4"/>
        <v>28.3712</v>
      </c>
      <c r="Y9" s="1">
        <v>92.0</v>
      </c>
      <c r="Z9" s="1">
        <v>12.0</v>
      </c>
      <c r="AA9" s="2">
        <f t="shared" ref="AA9:AB9" si="18">Y9-Y$28</f>
        <v>5.28</v>
      </c>
      <c r="AB9" s="1">
        <f t="shared" si="18"/>
        <v>-0.72</v>
      </c>
      <c r="AC9" s="1">
        <f t="shared" si="6"/>
        <v>-3.8016</v>
      </c>
    </row>
    <row r="10">
      <c r="A10" s="1" t="s">
        <v>27</v>
      </c>
      <c r="B10" s="1">
        <v>1400.0</v>
      </c>
      <c r="C10" s="1">
        <v>91.0</v>
      </c>
      <c r="D10" s="1">
        <v>14.0</v>
      </c>
      <c r="E10" s="1">
        <v>11.0</v>
      </c>
      <c r="F10" s="1">
        <v>39525.0</v>
      </c>
      <c r="G10" s="1">
        <v>97.0</v>
      </c>
      <c r="I10" s="1">
        <v>1400.0</v>
      </c>
      <c r="J10" s="1">
        <v>91.0</v>
      </c>
      <c r="K10" s="2">
        <f t="shared" ref="K10:L10" si="19">I10-I$28</f>
        <v>133.56</v>
      </c>
      <c r="L10" s="1">
        <f t="shared" si="19"/>
        <v>14.52</v>
      </c>
      <c r="M10" s="1">
        <f t="shared" si="4"/>
        <v>1939.2912</v>
      </c>
      <c r="Y10" s="1">
        <v>97.0</v>
      </c>
      <c r="Z10" s="1">
        <v>11.0</v>
      </c>
      <c r="AA10" s="2">
        <f t="shared" ref="AA10:AB10" si="20">Y10-Y$28</f>
        <v>10.28</v>
      </c>
      <c r="AB10" s="1">
        <f t="shared" si="20"/>
        <v>-1.72</v>
      </c>
      <c r="AC10" s="1">
        <f t="shared" si="6"/>
        <v>-17.6816</v>
      </c>
    </row>
    <row r="11">
      <c r="A11" s="1" t="s">
        <v>28</v>
      </c>
      <c r="B11" s="1">
        <v>1305.0</v>
      </c>
      <c r="C11" s="1">
        <v>75.0</v>
      </c>
      <c r="D11" s="1">
        <v>44.0</v>
      </c>
      <c r="E11" s="1">
        <v>7.0</v>
      </c>
      <c r="F11" s="1">
        <v>58691.0</v>
      </c>
      <c r="G11" s="1">
        <v>87.0</v>
      </c>
      <c r="I11" s="1">
        <v>1305.0</v>
      </c>
      <c r="J11" s="1">
        <v>75.0</v>
      </c>
      <c r="K11" s="2">
        <f t="shared" ref="K11:L11" si="21">I11-I$28</f>
        <v>38.56</v>
      </c>
      <c r="L11" s="1">
        <f t="shared" si="21"/>
        <v>-1.48</v>
      </c>
      <c r="M11" s="1">
        <f t="shared" si="4"/>
        <v>-57.0688</v>
      </c>
      <c r="Y11" s="1">
        <v>87.0</v>
      </c>
      <c r="Z11" s="1">
        <v>7.0</v>
      </c>
      <c r="AA11" s="2">
        <f t="shared" ref="AA11:AB11" si="22">Y11-Y$28</f>
        <v>0.28</v>
      </c>
      <c r="AB11" s="1">
        <f t="shared" si="22"/>
        <v>-5.72</v>
      </c>
      <c r="AC11" s="1">
        <f t="shared" si="6"/>
        <v>-1.6016</v>
      </c>
    </row>
    <row r="12">
      <c r="A12" s="1" t="s">
        <v>29</v>
      </c>
      <c r="B12" s="1">
        <v>1380.0</v>
      </c>
      <c r="C12" s="1">
        <v>94.0</v>
      </c>
      <c r="D12" s="1">
        <v>30.0</v>
      </c>
      <c r="E12" s="1">
        <v>10.0</v>
      </c>
      <c r="F12" s="1">
        <v>34870.0</v>
      </c>
      <c r="G12" s="1">
        <v>91.0</v>
      </c>
      <c r="I12" s="1">
        <v>1380.0</v>
      </c>
      <c r="J12" s="1">
        <v>94.0</v>
      </c>
      <c r="K12" s="2">
        <f t="shared" ref="K12:L12" si="23">I12-I$28</f>
        <v>113.56</v>
      </c>
      <c r="L12" s="1">
        <f t="shared" si="23"/>
        <v>17.52</v>
      </c>
      <c r="M12" s="1">
        <f t="shared" si="4"/>
        <v>1989.5712</v>
      </c>
      <c r="Y12" s="1">
        <v>91.0</v>
      </c>
      <c r="Z12" s="1">
        <v>10.0</v>
      </c>
      <c r="AA12" s="2">
        <f t="shared" ref="AA12:AB12" si="24">Y12-Y$28</f>
        <v>4.28</v>
      </c>
      <c r="AB12" s="1">
        <f t="shared" si="24"/>
        <v>-2.72</v>
      </c>
      <c r="AC12" s="1">
        <f t="shared" si="6"/>
        <v>-11.6416</v>
      </c>
    </row>
    <row r="13">
      <c r="A13" s="1" t="s">
        <v>30</v>
      </c>
      <c r="B13" s="1">
        <v>1260.0</v>
      </c>
      <c r="C13" s="1">
        <v>85.0</v>
      </c>
      <c r="D13" s="1">
        <v>39.0</v>
      </c>
      <c r="E13" s="1">
        <v>11.0</v>
      </c>
      <c r="F13" s="1">
        <v>28052.0</v>
      </c>
      <c r="G13" s="1">
        <v>89.0</v>
      </c>
      <c r="I13" s="1">
        <v>1260.0</v>
      </c>
      <c r="J13" s="1">
        <v>85.0</v>
      </c>
      <c r="K13" s="2">
        <f t="shared" ref="K13:L13" si="25">I13-I$28</f>
        <v>-6.44</v>
      </c>
      <c r="L13" s="1">
        <f t="shared" si="25"/>
        <v>8.52</v>
      </c>
      <c r="M13" s="1">
        <f t="shared" si="4"/>
        <v>-54.8688</v>
      </c>
      <c r="Y13" s="1">
        <v>89.0</v>
      </c>
      <c r="Z13" s="1">
        <v>11.0</v>
      </c>
      <c r="AA13" s="2">
        <f t="shared" ref="AA13:AB13" si="26">Y13-Y$28</f>
        <v>2.28</v>
      </c>
      <c r="AB13" s="1">
        <f t="shared" si="26"/>
        <v>-1.72</v>
      </c>
      <c r="AC13" s="1">
        <f t="shared" si="6"/>
        <v>-3.9216</v>
      </c>
    </row>
    <row r="14">
      <c r="A14" s="1" t="s">
        <v>31</v>
      </c>
      <c r="B14" s="1">
        <v>1255.0</v>
      </c>
      <c r="C14" s="1">
        <v>81.0</v>
      </c>
      <c r="D14" s="1">
        <v>42.0</v>
      </c>
      <c r="E14" s="1">
        <v>13.0</v>
      </c>
      <c r="F14" s="1">
        <v>15122.0</v>
      </c>
      <c r="G14" s="1">
        <v>94.0</v>
      </c>
      <c r="I14" s="1">
        <v>1255.0</v>
      </c>
      <c r="J14" s="1">
        <v>81.0</v>
      </c>
      <c r="K14" s="2">
        <f t="shared" ref="K14:L14" si="27">I14-I$28</f>
        <v>-11.44</v>
      </c>
      <c r="L14" s="1">
        <f t="shared" si="27"/>
        <v>4.52</v>
      </c>
      <c r="M14" s="1">
        <f t="shared" si="4"/>
        <v>-51.7088</v>
      </c>
      <c r="Y14" s="1">
        <v>94.0</v>
      </c>
      <c r="Z14" s="1">
        <v>13.0</v>
      </c>
      <c r="AA14" s="2">
        <f t="shared" ref="AA14:AB14" si="28">Y14-Y$28</f>
        <v>7.28</v>
      </c>
      <c r="AB14" s="1">
        <f t="shared" si="28"/>
        <v>0.28</v>
      </c>
      <c r="AC14" s="1">
        <f t="shared" si="6"/>
        <v>2.0384</v>
      </c>
    </row>
    <row r="15">
      <c r="A15" s="1" t="s">
        <v>32</v>
      </c>
      <c r="B15" s="1">
        <v>1081.0</v>
      </c>
      <c r="C15" s="1">
        <v>38.0</v>
      </c>
      <c r="D15" s="1">
        <v>54.0</v>
      </c>
      <c r="E15" s="1">
        <v>18.0</v>
      </c>
      <c r="F15" s="1">
        <v>10185.0</v>
      </c>
      <c r="G15" s="1">
        <v>80.0</v>
      </c>
      <c r="I15" s="1">
        <v>1081.0</v>
      </c>
      <c r="J15" s="1">
        <v>38.0</v>
      </c>
      <c r="K15" s="2">
        <f t="shared" ref="K15:L15" si="29">I15-I$28</f>
        <v>-185.44</v>
      </c>
      <c r="L15" s="1">
        <f t="shared" si="29"/>
        <v>-38.48</v>
      </c>
      <c r="M15" s="1">
        <f t="shared" si="4"/>
        <v>7135.7312</v>
      </c>
      <c r="Y15" s="1">
        <v>80.0</v>
      </c>
      <c r="Z15" s="1">
        <v>18.0</v>
      </c>
      <c r="AA15" s="2">
        <f t="shared" ref="AA15:AB15" si="30">Y15-Y$28</f>
        <v>-6.72</v>
      </c>
      <c r="AB15" s="1">
        <f t="shared" si="30"/>
        <v>5.28</v>
      </c>
      <c r="AC15" s="1">
        <f t="shared" si="6"/>
        <v>-35.4816</v>
      </c>
    </row>
    <row r="16">
      <c r="A16" s="1" t="s">
        <v>33</v>
      </c>
      <c r="B16" s="1">
        <v>1375.0</v>
      </c>
      <c r="C16" s="1">
        <v>91.0</v>
      </c>
      <c r="D16" s="1">
        <v>14.0</v>
      </c>
      <c r="E16" s="1">
        <v>8.0</v>
      </c>
      <c r="F16" s="1">
        <v>30220.0</v>
      </c>
      <c r="G16" s="1">
        <v>95.0</v>
      </c>
      <c r="I16" s="1">
        <v>1375.0</v>
      </c>
      <c r="J16" s="1">
        <v>91.0</v>
      </c>
      <c r="K16" s="2">
        <f t="shared" ref="K16:L16" si="31">I16-I$28</f>
        <v>108.56</v>
      </c>
      <c r="L16" s="1">
        <f t="shared" si="31"/>
        <v>14.52</v>
      </c>
      <c r="M16" s="1">
        <f t="shared" si="4"/>
        <v>1576.2912</v>
      </c>
      <c r="Y16" s="1">
        <v>95.0</v>
      </c>
      <c r="Z16" s="1">
        <v>8.0</v>
      </c>
      <c r="AA16" s="2">
        <f t="shared" ref="AA16:AB16" si="32">Y16-Y$28</f>
        <v>8.28</v>
      </c>
      <c r="AB16" s="1">
        <f t="shared" si="32"/>
        <v>-4.72</v>
      </c>
      <c r="AC16" s="1">
        <f t="shared" si="6"/>
        <v>-39.0816</v>
      </c>
    </row>
    <row r="17">
      <c r="A17" s="1" t="s">
        <v>34</v>
      </c>
      <c r="B17" s="1">
        <v>1005.0</v>
      </c>
      <c r="C17" s="1">
        <v>28.0</v>
      </c>
      <c r="D17" s="1">
        <v>90.0</v>
      </c>
      <c r="E17" s="1">
        <v>19.0</v>
      </c>
      <c r="F17" s="1">
        <v>9066.0</v>
      </c>
      <c r="G17" s="1">
        <v>69.0</v>
      </c>
      <c r="I17" s="1">
        <v>1005.0</v>
      </c>
      <c r="J17" s="1">
        <v>28.0</v>
      </c>
      <c r="K17" s="2">
        <f t="shared" ref="K17:L17" si="33">I17-I$28</f>
        <v>-261.44</v>
      </c>
      <c r="L17" s="1">
        <f t="shared" si="33"/>
        <v>-48.48</v>
      </c>
      <c r="M17" s="1">
        <f t="shared" si="4"/>
        <v>12674.6112</v>
      </c>
      <c r="Y17" s="1">
        <v>69.0</v>
      </c>
      <c r="Z17" s="1">
        <v>19.0</v>
      </c>
      <c r="AA17" s="2">
        <f t="shared" ref="AA17:AB17" si="34">Y17-Y$28</f>
        <v>-17.72</v>
      </c>
      <c r="AB17" s="1">
        <f t="shared" si="34"/>
        <v>6.28</v>
      </c>
      <c r="AC17" s="1">
        <f t="shared" si="6"/>
        <v>-111.2816</v>
      </c>
    </row>
    <row r="18">
      <c r="A18" s="1" t="s">
        <v>35</v>
      </c>
      <c r="B18" s="1">
        <v>1360.0</v>
      </c>
      <c r="C18" s="1">
        <v>90.0</v>
      </c>
      <c r="D18" s="1">
        <v>20.0</v>
      </c>
      <c r="E18" s="1">
        <v>12.0</v>
      </c>
      <c r="F18" s="1">
        <v>36450.0</v>
      </c>
      <c r="G18" s="1">
        <v>93.0</v>
      </c>
      <c r="I18" s="1">
        <v>1360.0</v>
      </c>
      <c r="J18" s="1">
        <v>90.0</v>
      </c>
      <c r="K18" s="2">
        <f t="shared" ref="K18:L18" si="35">I18-I$28</f>
        <v>93.56</v>
      </c>
      <c r="L18" s="1">
        <f t="shared" si="35"/>
        <v>13.52</v>
      </c>
      <c r="M18" s="1">
        <f t="shared" si="4"/>
        <v>1264.9312</v>
      </c>
      <c r="Y18" s="1">
        <v>93.0</v>
      </c>
      <c r="Z18" s="1">
        <v>12.0</v>
      </c>
      <c r="AA18" s="2">
        <f t="shared" ref="AA18:AB18" si="36">Y18-Y$28</f>
        <v>6.28</v>
      </c>
      <c r="AB18" s="1">
        <f t="shared" si="36"/>
        <v>-0.72</v>
      </c>
      <c r="AC18" s="1">
        <f t="shared" si="6"/>
        <v>-4.5216</v>
      </c>
    </row>
    <row r="19">
      <c r="A19" s="1" t="s">
        <v>36</v>
      </c>
      <c r="B19" s="1">
        <v>1075.0</v>
      </c>
      <c r="C19" s="1">
        <v>49.0</v>
      </c>
      <c r="D19" s="1">
        <v>67.0</v>
      </c>
      <c r="E19" s="1">
        <v>25.0</v>
      </c>
      <c r="F19" s="1">
        <v>8704.0</v>
      </c>
      <c r="G19" s="1">
        <v>67.0</v>
      </c>
      <c r="I19" s="1">
        <v>1075.0</v>
      </c>
      <c r="J19" s="1">
        <v>49.0</v>
      </c>
      <c r="K19" s="2">
        <f t="shared" ref="K19:L19" si="37">I19-I$28</f>
        <v>-191.44</v>
      </c>
      <c r="L19" s="1">
        <f t="shared" si="37"/>
        <v>-27.48</v>
      </c>
      <c r="M19" s="1">
        <f t="shared" si="4"/>
        <v>5260.7712</v>
      </c>
      <c r="Y19" s="1">
        <v>67.0</v>
      </c>
      <c r="Z19" s="1">
        <v>25.0</v>
      </c>
      <c r="AA19" s="2">
        <f t="shared" ref="AA19:AB19" si="38">Y19-Y$28</f>
        <v>-19.72</v>
      </c>
      <c r="AB19" s="1">
        <f t="shared" si="38"/>
        <v>12.28</v>
      </c>
      <c r="AC19" s="1">
        <f t="shared" si="6"/>
        <v>-242.1616</v>
      </c>
    </row>
    <row r="20">
      <c r="A20" s="1" t="s">
        <v>37</v>
      </c>
      <c r="B20" s="1">
        <v>1240.0</v>
      </c>
      <c r="C20" s="1">
        <v>95.0</v>
      </c>
      <c r="D20" s="1">
        <v>40.0</v>
      </c>
      <c r="E20" s="1">
        <v>17.0</v>
      </c>
      <c r="F20" s="1">
        <v>15140.0</v>
      </c>
      <c r="G20" s="1">
        <v>78.0</v>
      </c>
      <c r="I20" s="1">
        <v>1240.0</v>
      </c>
      <c r="J20" s="1">
        <v>95.0</v>
      </c>
      <c r="K20" s="2">
        <f t="shared" ref="K20:L20" si="39">I20-I$28</f>
        <v>-26.44</v>
      </c>
      <c r="L20" s="1">
        <f t="shared" si="39"/>
        <v>18.52</v>
      </c>
      <c r="M20" s="1">
        <f t="shared" si="4"/>
        <v>-489.6688</v>
      </c>
      <c r="Y20" s="1">
        <v>78.0</v>
      </c>
      <c r="Z20" s="1">
        <v>17.0</v>
      </c>
      <c r="AA20" s="2">
        <f t="shared" ref="AA20:AB20" si="40">Y20-Y$28</f>
        <v>-8.72</v>
      </c>
      <c r="AB20" s="1">
        <f t="shared" si="40"/>
        <v>4.28</v>
      </c>
      <c r="AC20" s="1">
        <f t="shared" si="6"/>
        <v>-37.3216</v>
      </c>
    </row>
    <row r="21" ht="15.75" customHeight="1">
      <c r="A21" s="1" t="s">
        <v>38</v>
      </c>
      <c r="B21" s="1">
        <v>1290.0</v>
      </c>
      <c r="C21" s="1">
        <v>75.0</v>
      </c>
      <c r="D21" s="1">
        <v>50.0</v>
      </c>
      <c r="E21" s="1">
        <v>13.0</v>
      </c>
      <c r="F21" s="1">
        <v>38380.0</v>
      </c>
      <c r="G21" s="1">
        <v>87.0</v>
      </c>
      <c r="I21" s="1">
        <v>1290.0</v>
      </c>
      <c r="J21" s="1">
        <v>75.0</v>
      </c>
      <c r="K21" s="2">
        <f t="shared" ref="K21:L21" si="41">I21-I$28</f>
        <v>23.56</v>
      </c>
      <c r="L21" s="1">
        <f t="shared" si="41"/>
        <v>-1.48</v>
      </c>
      <c r="M21" s="1">
        <f t="shared" si="4"/>
        <v>-34.8688</v>
      </c>
      <c r="Y21" s="1">
        <v>87.0</v>
      </c>
      <c r="Z21" s="1">
        <v>13.0</v>
      </c>
      <c r="AA21" s="2">
        <f t="shared" ref="AA21:AB21" si="42">Y21-Y$28</f>
        <v>0.28</v>
      </c>
      <c r="AB21" s="1">
        <f t="shared" si="42"/>
        <v>0.28</v>
      </c>
      <c r="AC21" s="1">
        <f t="shared" si="6"/>
        <v>0.0784</v>
      </c>
    </row>
    <row r="22" ht="15.75" customHeight="1">
      <c r="A22" s="1" t="s">
        <v>39</v>
      </c>
      <c r="B22" s="1">
        <v>1180.0</v>
      </c>
      <c r="C22" s="1">
        <v>65.0</v>
      </c>
      <c r="D22" s="1">
        <v>68.0</v>
      </c>
      <c r="E22" s="1">
        <v>16.0</v>
      </c>
      <c r="F22" s="1">
        <v>15470.0</v>
      </c>
      <c r="G22" s="1">
        <v>85.0</v>
      </c>
      <c r="I22" s="1">
        <v>1180.0</v>
      </c>
      <c r="J22" s="1">
        <v>65.0</v>
      </c>
      <c r="K22" s="2">
        <f t="shared" ref="K22:L22" si="43">I22-I$28</f>
        <v>-86.44</v>
      </c>
      <c r="L22" s="1">
        <f t="shared" si="43"/>
        <v>-11.48</v>
      </c>
      <c r="M22" s="1">
        <f t="shared" si="4"/>
        <v>992.3312</v>
      </c>
      <c r="Y22" s="1">
        <v>85.0</v>
      </c>
      <c r="Z22" s="1">
        <v>16.0</v>
      </c>
      <c r="AA22" s="2">
        <f t="shared" ref="AA22:AB22" si="44">Y22-Y$28</f>
        <v>-1.72</v>
      </c>
      <c r="AB22" s="1">
        <f t="shared" si="44"/>
        <v>3.28</v>
      </c>
      <c r="AC22" s="1">
        <f t="shared" si="6"/>
        <v>-5.6416</v>
      </c>
    </row>
    <row r="23" ht="15.75" customHeight="1">
      <c r="A23" s="1" t="s">
        <v>40</v>
      </c>
      <c r="B23" s="1">
        <v>1285.0</v>
      </c>
      <c r="C23" s="1">
        <v>80.0</v>
      </c>
      <c r="D23" s="1">
        <v>36.0</v>
      </c>
      <c r="E23" s="1">
        <v>11.0</v>
      </c>
      <c r="F23" s="1">
        <v>27553.0</v>
      </c>
      <c r="G23" s="1">
        <v>90.0</v>
      </c>
      <c r="I23" s="1">
        <v>1285.0</v>
      </c>
      <c r="J23" s="1">
        <v>80.0</v>
      </c>
      <c r="K23" s="2">
        <f t="shared" ref="K23:L23" si="45">I23-I$28</f>
        <v>18.56</v>
      </c>
      <c r="L23" s="1">
        <f t="shared" si="45"/>
        <v>3.52</v>
      </c>
      <c r="M23" s="1">
        <f t="shared" si="4"/>
        <v>65.3312</v>
      </c>
      <c r="Y23" s="1">
        <v>90.0</v>
      </c>
      <c r="Z23" s="1">
        <v>11.0</v>
      </c>
      <c r="AA23" s="2">
        <f t="shared" ref="AA23:AB23" si="46">Y23-Y$28</f>
        <v>3.28</v>
      </c>
      <c r="AB23" s="1">
        <f t="shared" si="46"/>
        <v>-1.72</v>
      </c>
      <c r="AC23" s="1">
        <f t="shared" si="6"/>
        <v>-5.6416</v>
      </c>
    </row>
    <row r="24" ht="15.75" customHeight="1">
      <c r="A24" s="1" t="s">
        <v>41</v>
      </c>
      <c r="B24" s="1">
        <v>1225.0</v>
      </c>
      <c r="C24" s="1">
        <v>77.0</v>
      </c>
      <c r="D24" s="1">
        <v>44.0</v>
      </c>
      <c r="E24" s="1">
        <v>14.0</v>
      </c>
      <c r="F24" s="1">
        <v>13349.0</v>
      </c>
      <c r="G24" s="1">
        <v>92.0</v>
      </c>
      <c r="I24" s="1">
        <v>1225.0</v>
      </c>
      <c r="J24" s="1">
        <v>77.0</v>
      </c>
      <c r="K24" s="2">
        <f t="shared" ref="K24:L24" si="47">I24-I$28</f>
        <v>-41.44</v>
      </c>
      <c r="L24" s="1">
        <f t="shared" si="47"/>
        <v>0.52</v>
      </c>
      <c r="M24" s="1">
        <f t="shared" si="4"/>
        <v>-21.5488</v>
      </c>
      <c r="Y24" s="1">
        <v>92.0</v>
      </c>
      <c r="Z24" s="1">
        <v>14.0</v>
      </c>
      <c r="AA24" s="2">
        <f t="shared" ref="AA24:AB24" si="48">Y24-Y$28</f>
        <v>5.28</v>
      </c>
      <c r="AB24" s="1">
        <f t="shared" si="48"/>
        <v>1.28</v>
      </c>
      <c r="AC24" s="1">
        <f t="shared" si="6"/>
        <v>6.7584</v>
      </c>
    </row>
    <row r="25" ht="15.75" customHeight="1">
      <c r="A25" s="1" t="s">
        <v>42</v>
      </c>
      <c r="B25" s="1">
        <v>1085.0</v>
      </c>
      <c r="C25" s="1">
        <v>40.0</v>
      </c>
      <c r="D25" s="1">
        <v>69.0</v>
      </c>
      <c r="E25" s="1">
        <v>15.0</v>
      </c>
      <c r="F25" s="1">
        <v>11857.0</v>
      </c>
      <c r="G25" s="1">
        <v>71.0</v>
      </c>
      <c r="I25" s="1">
        <v>1085.0</v>
      </c>
      <c r="J25" s="1">
        <v>40.0</v>
      </c>
      <c r="K25" s="2">
        <f t="shared" ref="K25:L25" si="49">I25-I$28</f>
        <v>-181.44</v>
      </c>
      <c r="L25" s="1">
        <f t="shared" si="49"/>
        <v>-36.48</v>
      </c>
      <c r="M25" s="1">
        <f t="shared" si="4"/>
        <v>6618.9312</v>
      </c>
      <c r="Y25" s="1">
        <v>71.0</v>
      </c>
      <c r="Z25" s="1">
        <v>15.0</v>
      </c>
      <c r="AA25" s="2">
        <f t="shared" ref="AA25:AB25" si="50">Y25-Y$28</f>
        <v>-15.72</v>
      </c>
      <c r="AB25" s="1">
        <f t="shared" si="50"/>
        <v>2.28</v>
      </c>
      <c r="AC25" s="1">
        <f t="shared" si="6"/>
        <v>-35.8416</v>
      </c>
    </row>
    <row r="26" ht="15.75" customHeight="1">
      <c r="A26" s="1" t="s">
        <v>43</v>
      </c>
      <c r="B26" s="1">
        <v>1375.0</v>
      </c>
      <c r="C26" s="1">
        <v>95.0</v>
      </c>
      <c r="D26" s="1">
        <v>19.0</v>
      </c>
      <c r="E26" s="1">
        <v>11.0</v>
      </c>
      <c r="F26" s="1">
        <v>43514.0</v>
      </c>
      <c r="G26" s="1">
        <v>96.0</v>
      </c>
      <c r="I26" s="1">
        <v>1375.0</v>
      </c>
      <c r="J26" s="1">
        <v>95.0</v>
      </c>
      <c r="K26" s="2">
        <f t="shared" ref="K26:L26" si="51">I26-I$28</f>
        <v>108.56</v>
      </c>
      <c r="L26" s="1">
        <f t="shared" si="51"/>
        <v>18.52</v>
      </c>
      <c r="M26" s="1">
        <f t="shared" si="4"/>
        <v>2010.5312</v>
      </c>
      <c r="Y26" s="1">
        <v>96.0</v>
      </c>
      <c r="Z26" s="1">
        <v>11.0</v>
      </c>
      <c r="AA26" s="2">
        <f t="shared" ref="AA26:AB26" si="52">Y26-Y$28</f>
        <v>9.28</v>
      </c>
      <c r="AB26" s="1">
        <f t="shared" si="52"/>
        <v>-1.72</v>
      </c>
      <c r="AC26" s="1">
        <f t="shared" si="6"/>
        <v>-15.9616</v>
      </c>
    </row>
    <row r="27" ht="15.75" customHeight="1"/>
    <row r="28" ht="15.75" customHeight="1">
      <c r="I28" s="2">
        <f t="shared" ref="I28:J28" si="53">AVERAGE(I2:I26)</f>
        <v>1266.44</v>
      </c>
      <c r="J28" s="2">
        <f t="shared" si="53"/>
        <v>76.48</v>
      </c>
      <c r="M28" s="2">
        <f>SUM(M2:M26)/(COUNT(M2:M26)-1)</f>
        <v>1942.696667</v>
      </c>
      <c r="Y28" s="2">
        <f t="shared" ref="Y28:Z28" si="54">AVERAGE(Y2:Y26)</f>
        <v>86.72</v>
      </c>
      <c r="Z28" s="2">
        <f t="shared" si="54"/>
        <v>12.72</v>
      </c>
      <c r="AC28" s="2">
        <f>SUM(AC2:AC26)/(COUNT(AC2:AC26)-1)</f>
        <v>-20.665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1</v>
      </c>
      <c r="K1" s="1" t="s">
        <v>4</v>
      </c>
      <c r="L1" s="3" t="s">
        <v>44</v>
      </c>
      <c r="M1" s="3" t="s">
        <v>45</v>
      </c>
      <c r="N1" s="3" t="s">
        <v>46</v>
      </c>
    </row>
    <row r="2">
      <c r="A2" s="1" t="s">
        <v>13</v>
      </c>
      <c r="B2" s="1">
        <v>1310.0</v>
      </c>
      <c r="C2" s="1">
        <v>89.0</v>
      </c>
      <c r="D2" s="1">
        <v>22.0</v>
      </c>
      <c r="E2" s="1">
        <v>13.0</v>
      </c>
      <c r="F2" s="1">
        <v>22704.0</v>
      </c>
      <c r="G2" s="1">
        <v>94.0</v>
      </c>
      <c r="J2" s="1">
        <v>1310.0</v>
      </c>
      <c r="K2" s="1">
        <v>13.0</v>
      </c>
      <c r="L2" s="2">
        <f t="shared" ref="L2:M2" si="1">(J2 - J$28)</f>
        <v>43.56</v>
      </c>
      <c r="M2" s="2">
        <f t="shared" si="1"/>
        <v>0.28</v>
      </c>
      <c r="N2" s="2">
        <f t="shared" ref="N2:N26" si="3">L2*M2</f>
        <v>12.1968</v>
      </c>
    </row>
    <row r="3">
      <c r="A3" s="1" t="s">
        <v>15</v>
      </c>
      <c r="B3" s="1">
        <v>1415.0</v>
      </c>
      <c r="C3" s="1">
        <v>100.0</v>
      </c>
      <c r="D3" s="1">
        <v>25.0</v>
      </c>
      <c r="E3" s="1">
        <v>6.0</v>
      </c>
      <c r="F3" s="1">
        <v>63575.0</v>
      </c>
      <c r="G3" s="1">
        <v>81.0</v>
      </c>
      <c r="J3" s="1">
        <v>1415.0</v>
      </c>
      <c r="K3" s="1">
        <v>6.0</v>
      </c>
      <c r="L3" s="2">
        <f t="shared" ref="L3:M3" si="2">(J3 - J$28)</f>
        <v>148.56</v>
      </c>
      <c r="M3" s="2">
        <f t="shared" si="2"/>
        <v>-6.72</v>
      </c>
      <c r="N3" s="2">
        <f t="shared" si="3"/>
        <v>-998.3232</v>
      </c>
    </row>
    <row r="4">
      <c r="A4" s="1" t="s">
        <v>17</v>
      </c>
      <c r="B4" s="1">
        <v>1260.0</v>
      </c>
      <c r="C4" s="1">
        <v>62.0</v>
      </c>
      <c r="D4" s="1">
        <v>59.0</v>
      </c>
      <c r="E4" s="1">
        <v>9.0</v>
      </c>
      <c r="F4" s="1">
        <v>25026.0</v>
      </c>
      <c r="G4" s="1">
        <v>72.0</v>
      </c>
      <c r="J4" s="1">
        <v>1260.0</v>
      </c>
      <c r="K4" s="1">
        <v>9.0</v>
      </c>
      <c r="L4" s="2">
        <f t="shared" ref="L4:M4" si="4">(J4 - J$28)</f>
        <v>-6.44</v>
      </c>
      <c r="M4" s="2">
        <f t="shared" si="4"/>
        <v>-3.72</v>
      </c>
      <c r="N4" s="2">
        <f t="shared" si="3"/>
        <v>23.9568</v>
      </c>
    </row>
    <row r="5">
      <c r="A5" s="1" t="s">
        <v>19</v>
      </c>
      <c r="B5" s="1">
        <v>1310.0</v>
      </c>
      <c r="C5" s="1">
        <v>76.0</v>
      </c>
      <c r="D5" s="1">
        <v>24.0</v>
      </c>
      <c r="E5" s="1">
        <v>12.0</v>
      </c>
      <c r="F5" s="1">
        <v>31510.0</v>
      </c>
      <c r="G5" s="1">
        <v>88.0</v>
      </c>
      <c r="J5" s="1">
        <v>1310.0</v>
      </c>
      <c r="K5" s="1">
        <v>12.0</v>
      </c>
      <c r="L5" s="2">
        <f t="shared" ref="L5:M5" si="5">(J5 - J$28)</f>
        <v>43.56</v>
      </c>
      <c r="M5" s="2">
        <f t="shared" si="5"/>
        <v>-0.72</v>
      </c>
      <c r="N5" s="2">
        <f t="shared" si="3"/>
        <v>-31.3632</v>
      </c>
    </row>
    <row r="6">
      <c r="A6" s="1" t="s">
        <v>21</v>
      </c>
      <c r="B6" s="1">
        <v>1280.0</v>
      </c>
      <c r="C6" s="1">
        <v>83.0</v>
      </c>
      <c r="D6" s="1">
        <v>33.0</v>
      </c>
      <c r="E6" s="1">
        <v>13.0</v>
      </c>
      <c r="F6" s="1">
        <v>21864.0</v>
      </c>
      <c r="G6" s="1">
        <v>90.0</v>
      </c>
      <c r="J6" s="1">
        <v>1280.0</v>
      </c>
      <c r="K6" s="1">
        <v>13.0</v>
      </c>
      <c r="L6" s="2">
        <f t="shared" ref="L6:M6" si="6">(J6 - J$28)</f>
        <v>13.56</v>
      </c>
      <c r="M6" s="2">
        <f t="shared" si="6"/>
        <v>0.28</v>
      </c>
      <c r="N6" s="2">
        <f t="shared" si="3"/>
        <v>3.7968</v>
      </c>
    </row>
    <row r="7">
      <c r="A7" s="1" t="s">
        <v>23</v>
      </c>
      <c r="B7" s="1">
        <v>1340.0</v>
      </c>
      <c r="C7" s="1">
        <v>89.0</v>
      </c>
      <c r="D7" s="1">
        <v>23.0</v>
      </c>
      <c r="E7" s="1">
        <v>10.0</v>
      </c>
      <c r="F7" s="1">
        <v>32162.0</v>
      </c>
      <c r="G7" s="1">
        <v>95.0</v>
      </c>
      <c r="J7" s="1">
        <v>1340.0</v>
      </c>
      <c r="K7" s="1">
        <v>10.0</v>
      </c>
      <c r="L7" s="2">
        <f t="shared" ref="L7:M7" si="7">(J7 - J$28)</f>
        <v>73.56</v>
      </c>
      <c r="M7" s="2">
        <f t="shared" si="7"/>
        <v>-2.72</v>
      </c>
      <c r="N7" s="2">
        <f t="shared" si="3"/>
        <v>-200.0832</v>
      </c>
    </row>
    <row r="8">
      <c r="A8" s="1" t="s">
        <v>25</v>
      </c>
      <c r="B8" s="1">
        <v>1315.0</v>
      </c>
      <c r="C8" s="1">
        <v>90.0</v>
      </c>
      <c r="D8" s="1">
        <v>30.0</v>
      </c>
      <c r="E8" s="1">
        <v>12.0</v>
      </c>
      <c r="F8" s="1">
        <v>31585.0</v>
      </c>
      <c r="G8" s="1">
        <v>95.0</v>
      </c>
      <c r="J8" s="1">
        <v>1315.0</v>
      </c>
      <c r="K8" s="1">
        <v>12.0</v>
      </c>
      <c r="L8" s="2">
        <f t="shared" ref="L8:M8" si="8">(J8 - J$28)</f>
        <v>48.56</v>
      </c>
      <c r="M8" s="2">
        <f t="shared" si="8"/>
        <v>-0.72</v>
      </c>
      <c r="N8" s="2">
        <f t="shared" si="3"/>
        <v>-34.9632</v>
      </c>
    </row>
    <row r="9">
      <c r="A9" s="1" t="s">
        <v>26</v>
      </c>
      <c r="B9" s="1">
        <v>1255.0</v>
      </c>
      <c r="C9" s="1">
        <v>74.0</v>
      </c>
      <c r="D9" s="1">
        <v>24.0</v>
      </c>
      <c r="E9" s="1">
        <v>12.0</v>
      </c>
      <c r="F9" s="1">
        <v>20126.0</v>
      </c>
      <c r="G9" s="1">
        <v>92.0</v>
      </c>
      <c r="J9" s="1">
        <v>1255.0</v>
      </c>
      <c r="K9" s="1">
        <v>12.0</v>
      </c>
      <c r="L9" s="2">
        <f t="shared" ref="L9:M9" si="9">(J9 - J$28)</f>
        <v>-11.44</v>
      </c>
      <c r="M9" s="2">
        <f t="shared" si="9"/>
        <v>-0.72</v>
      </c>
      <c r="N9" s="2">
        <f t="shared" si="3"/>
        <v>8.2368</v>
      </c>
    </row>
    <row r="10">
      <c r="A10" s="1" t="s">
        <v>27</v>
      </c>
      <c r="B10" s="1">
        <v>1400.0</v>
      </c>
      <c r="C10" s="1">
        <v>91.0</v>
      </c>
      <c r="D10" s="1">
        <v>14.0</v>
      </c>
      <c r="E10" s="1">
        <v>11.0</v>
      </c>
      <c r="F10" s="1">
        <v>39525.0</v>
      </c>
      <c r="G10" s="1">
        <v>97.0</v>
      </c>
      <c r="J10" s="1">
        <v>1400.0</v>
      </c>
      <c r="K10" s="1">
        <v>11.0</v>
      </c>
      <c r="L10" s="2">
        <f t="shared" ref="L10:M10" si="10">(J10 - J$28)</f>
        <v>133.56</v>
      </c>
      <c r="M10" s="2">
        <f t="shared" si="10"/>
        <v>-1.72</v>
      </c>
      <c r="N10" s="2">
        <f t="shared" si="3"/>
        <v>-229.7232</v>
      </c>
    </row>
    <row r="11">
      <c r="A11" s="1" t="s">
        <v>28</v>
      </c>
      <c r="B11" s="1">
        <v>1305.0</v>
      </c>
      <c r="C11" s="1">
        <v>75.0</v>
      </c>
      <c r="D11" s="1">
        <v>44.0</v>
      </c>
      <c r="E11" s="1">
        <v>7.0</v>
      </c>
      <c r="F11" s="1">
        <v>58691.0</v>
      </c>
      <c r="G11" s="1">
        <v>87.0</v>
      </c>
      <c r="J11" s="1">
        <v>1305.0</v>
      </c>
      <c r="K11" s="1">
        <v>7.0</v>
      </c>
      <c r="L11" s="2">
        <f t="shared" ref="L11:M11" si="11">(J11 - J$28)</f>
        <v>38.56</v>
      </c>
      <c r="M11" s="2">
        <f t="shared" si="11"/>
        <v>-5.72</v>
      </c>
      <c r="N11" s="2">
        <f t="shared" si="3"/>
        <v>-220.5632</v>
      </c>
    </row>
    <row r="12">
      <c r="A12" s="1" t="s">
        <v>29</v>
      </c>
      <c r="B12" s="1">
        <v>1380.0</v>
      </c>
      <c r="C12" s="1">
        <v>94.0</v>
      </c>
      <c r="D12" s="1">
        <v>30.0</v>
      </c>
      <c r="E12" s="1">
        <v>10.0</v>
      </c>
      <c r="F12" s="1">
        <v>34870.0</v>
      </c>
      <c r="G12" s="1">
        <v>91.0</v>
      </c>
      <c r="J12" s="1">
        <v>1380.0</v>
      </c>
      <c r="K12" s="1">
        <v>10.0</v>
      </c>
      <c r="L12" s="2">
        <f t="shared" ref="L12:M12" si="12">(J12 - J$28)</f>
        <v>113.56</v>
      </c>
      <c r="M12" s="2">
        <f t="shared" si="12"/>
        <v>-2.72</v>
      </c>
      <c r="N12" s="2">
        <f t="shared" si="3"/>
        <v>-308.8832</v>
      </c>
    </row>
    <row r="13">
      <c r="A13" s="1" t="s">
        <v>30</v>
      </c>
      <c r="B13" s="1">
        <v>1260.0</v>
      </c>
      <c r="C13" s="1">
        <v>85.0</v>
      </c>
      <c r="D13" s="1">
        <v>39.0</v>
      </c>
      <c r="E13" s="1">
        <v>11.0</v>
      </c>
      <c r="F13" s="1">
        <v>28052.0</v>
      </c>
      <c r="G13" s="1">
        <v>89.0</v>
      </c>
      <c r="J13" s="1">
        <v>1260.0</v>
      </c>
      <c r="K13" s="1">
        <v>11.0</v>
      </c>
      <c r="L13" s="2">
        <f t="shared" ref="L13:M13" si="13">(J13 - J$28)</f>
        <v>-6.44</v>
      </c>
      <c r="M13" s="2">
        <f t="shared" si="13"/>
        <v>-1.72</v>
      </c>
      <c r="N13" s="2">
        <f t="shared" si="3"/>
        <v>11.0768</v>
      </c>
    </row>
    <row r="14">
      <c r="A14" s="1" t="s">
        <v>31</v>
      </c>
      <c r="B14" s="1">
        <v>1255.0</v>
      </c>
      <c r="C14" s="1">
        <v>81.0</v>
      </c>
      <c r="D14" s="1">
        <v>42.0</v>
      </c>
      <c r="E14" s="1">
        <v>13.0</v>
      </c>
      <c r="F14" s="1">
        <v>15122.0</v>
      </c>
      <c r="G14" s="1">
        <v>94.0</v>
      </c>
      <c r="J14" s="1">
        <v>1255.0</v>
      </c>
      <c r="K14" s="1">
        <v>13.0</v>
      </c>
      <c r="L14" s="2">
        <f t="shared" ref="L14:M14" si="14">(J14 - J$28)</f>
        <v>-11.44</v>
      </c>
      <c r="M14" s="2">
        <f t="shared" si="14"/>
        <v>0.28</v>
      </c>
      <c r="N14" s="2">
        <f t="shared" si="3"/>
        <v>-3.2032</v>
      </c>
    </row>
    <row r="15">
      <c r="A15" s="1" t="s">
        <v>32</v>
      </c>
      <c r="B15" s="1">
        <v>1081.0</v>
      </c>
      <c r="C15" s="1">
        <v>38.0</v>
      </c>
      <c r="D15" s="1">
        <v>54.0</v>
      </c>
      <c r="E15" s="1">
        <v>18.0</v>
      </c>
      <c r="F15" s="1">
        <v>10185.0</v>
      </c>
      <c r="G15" s="1">
        <v>80.0</v>
      </c>
      <c r="J15" s="1">
        <v>1081.0</v>
      </c>
      <c r="K15" s="1">
        <v>18.0</v>
      </c>
      <c r="L15" s="2">
        <f t="shared" ref="L15:M15" si="15">(J15 - J$28)</f>
        <v>-185.44</v>
      </c>
      <c r="M15" s="2">
        <f t="shared" si="15"/>
        <v>5.28</v>
      </c>
      <c r="N15" s="2">
        <f t="shared" si="3"/>
        <v>-979.1232</v>
      </c>
    </row>
    <row r="16">
      <c r="A16" s="1" t="s">
        <v>33</v>
      </c>
      <c r="B16" s="1">
        <v>1375.0</v>
      </c>
      <c r="C16" s="1">
        <v>91.0</v>
      </c>
      <c r="D16" s="1">
        <v>14.0</v>
      </c>
      <c r="E16" s="1">
        <v>8.0</v>
      </c>
      <c r="F16" s="1">
        <v>30220.0</v>
      </c>
      <c r="G16" s="1">
        <v>95.0</v>
      </c>
      <c r="J16" s="1">
        <v>1375.0</v>
      </c>
      <c r="K16" s="1">
        <v>8.0</v>
      </c>
      <c r="L16" s="2">
        <f t="shared" ref="L16:M16" si="16">(J16 - J$28)</f>
        <v>108.56</v>
      </c>
      <c r="M16" s="2">
        <f t="shared" si="16"/>
        <v>-4.72</v>
      </c>
      <c r="N16" s="2">
        <f t="shared" si="3"/>
        <v>-512.4032</v>
      </c>
    </row>
    <row r="17">
      <c r="A17" s="1" t="s">
        <v>34</v>
      </c>
      <c r="B17" s="1">
        <v>1005.0</v>
      </c>
      <c r="C17" s="1">
        <v>28.0</v>
      </c>
      <c r="D17" s="1">
        <v>90.0</v>
      </c>
      <c r="E17" s="1">
        <v>19.0</v>
      </c>
      <c r="F17" s="1">
        <v>9066.0</v>
      </c>
      <c r="G17" s="1">
        <v>69.0</v>
      </c>
      <c r="J17" s="1">
        <v>1005.0</v>
      </c>
      <c r="K17" s="1">
        <v>19.0</v>
      </c>
      <c r="L17" s="2">
        <f t="shared" ref="L17:M17" si="17">(J17 - J$28)</f>
        <v>-261.44</v>
      </c>
      <c r="M17" s="2">
        <f t="shared" si="17"/>
        <v>6.28</v>
      </c>
      <c r="N17" s="2">
        <f t="shared" si="3"/>
        <v>-1641.8432</v>
      </c>
    </row>
    <row r="18">
      <c r="A18" s="1" t="s">
        <v>35</v>
      </c>
      <c r="B18" s="1">
        <v>1360.0</v>
      </c>
      <c r="C18" s="1">
        <v>90.0</v>
      </c>
      <c r="D18" s="1">
        <v>20.0</v>
      </c>
      <c r="E18" s="1">
        <v>12.0</v>
      </c>
      <c r="F18" s="1">
        <v>36450.0</v>
      </c>
      <c r="G18" s="1">
        <v>93.0</v>
      </c>
      <c r="J18" s="1">
        <v>1360.0</v>
      </c>
      <c r="K18" s="1">
        <v>12.0</v>
      </c>
      <c r="L18" s="2">
        <f t="shared" ref="L18:M18" si="18">(J18 - J$28)</f>
        <v>93.56</v>
      </c>
      <c r="M18" s="2">
        <f t="shared" si="18"/>
        <v>-0.72</v>
      </c>
      <c r="N18" s="2">
        <f t="shared" si="3"/>
        <v>-67.3632</v>
      </c>
    </row>
    <row r="19">
      <c r="A19" s="1" t="s">
        <v>36</v>
      </c>
      <c r="B19" s="1">
        <v>1075.0</v>
      </c>
      <c r="C19" s="1">
        <v>49.0</v>
      </c>
      <c r="D19" s="1">
        <v>67.0</v>
      </c>
      <c r="E19" s="1">
        <v>25.0</v>
      </c>
      <c r="F19" s="1">
        <v>8704.0</v>
      </c>
      <c r="G19" s="1">
        <v>67.0</v>
      </c>
      <c r="J19" s="1">
        <v>1075.0</v>
      </c>
      <c r="K19" s="1">
        <v>25.0</v>
      </c>
      <c r="L19" s="2">
        <f t="shared" ref="L19:M19" si="19">(J19 - J$28)</f>
        <v>-191.44</v>
      </c>
      <c r="M19" s="2">
        <f t="shared" si="19"/>
        <v>12.28</v>
      </c>
      <c r="N19" s="2">
        <f t="shared" si="3"/>
        <v>-2350.8832</v>
      </c>
    </row>
    <row r="20">
      <c r="A20" s="1" t="s">
        <v>37</v>
      </c>
      <c r="B20" s="1">
        <v>1240.0</v>
      </c>
      <c r="C20" s="1">
        <v>95.0</v>
      </c>
      <c r="D20" s="1">
        <v>40.0</v>
      </c>
      <c r="E20" s="1">
        <v>17.0</v>
      </c>
      <c r="F20" s="1">
        <v>15140.0</v>
      </c>
      <c r="G20" s="1">
        <v>78.0</v>
      </c>
      <c r="J20" s="1">
        <v>1240.0</v>
      </c>
      <c r="K20" s="1">
        <v>17.0</v>
      </c>
      <c r="L20" s="2">
        <f t="shared" ref="L20:M20" si="20">(J20 - J$28)</f>
        <v>-26.44</v>
      </c>
      <c r="M20" s="2">
        <f t="shared" si="20"/>
        <v>4.28</v>
      </c>
      <c r="N20" s="2">
        <f t="shared" si="3"/>
        <v>-113.1632</v>
      </c>
    </row>
    <row r="21">
      <c r="A21" s="1" t="s">
        <v>38</v>
      </c>
      <c r="B21" s="1">
        <v>1290.0</v>
      </c>
      <c r="C21" s="1">
        <v>75.0</v>
      </c>
      <c r="D21" s="1">
        <v>50.0</v>
      </c>
      <c r="E21" s="1">
        <v>13.0</v>
      </c>
      <c r="F21" s="1">
        <v>38380.0</v>
      </c>
      <c r="G21" s="1">
        <v>87.0</v>
      </c>
      <c r="J21" s="1">
        <v>1290.0</v>
      </c>
      <c r="K21" s="1">
        <v>13.0</v>
      </c>
      <c r="L21" s="2">
        <f t="shared" ref="L21:M21" si="21">(J21 - J$28)</f>
        <v>23.56</v>
      </c>
      <c r="M21" s="2">
        <f t="shared" si="21"/>
        <v>0.28</v>
      </c>
      <c r="N21" s="2">
        <f t="shared" si="3"/>
        <v>6.5968</v>
      </c>
    </row>
    <row r="22">
      <c r="A22" s="1" t="s">
        <v>39</v>
      </c>
      <c r="B22" s="1">
        <v>1180.0</v>
      </c>
      <c r="C22" s="1">
        <v>65.0</v>
      </c>
      <c r="D22" s="1">
        <v>68.0</v>
      </c>
      <c r="E22" s="1">
        <v>16.0</v>
      </c>
      <c r="F22" s="1">
        <v>15470.0</v>
      </c>
      <c r="G22" s="1">
        <v>85.0</v>
      </c>
      <c r="J22" s="1">
        <v>1180.0</v>
      </c>
      <c r="K22" s="1">
        <v>16.0</v>
      </c>
      <c r="L22" s="2">
        <f t="shared" ref="L22:M22" si="22">(J22 - J$28)</f>
        <v>-86.44</v>
      </c>
      <c r="M22" s="2">
        <f t="shared" si="22"/>
        <v>3.28</v>
      </c>
      <c r="N22" s="2">
        <f t="shared" si="3"/>
        <v>-283.5232</v>
      </c>
    </row>
    <row r="23">
      <c r="A23" s="1" t="s">
        <v>40</v>
      </c>
      <c r="B23" s="1">
        <v>1285.0</v>
      </c>
      <c r="C23" s="1">
        <v>80.0</v>
      </c>
      <c r="D23" s="1">
        <v>36.0</v>
      </c>
      <c r="E23" s="1">
        <v>11.0</v>
      </c>
      <c r="F23" s="1">
        <v>27553.0</v>
      </c>
      <c r="G23" s="1">
        <v>90.0</v>
      </c>
      <c r="J23" s="1">
        <v>1285.0</v>
      </c>
      <c r="K23" s="1">
        <v>11.0</v>
      </c>
      <c r="L23" s="2">
        <f t="shared" ref="L23:M23" si="23">(J23 - J$28)</f>
        <v>18.56</v>
      </c>
      <c r="M23" s="2">
        <f t="shared" si="23"/>
        <v>-1.72</v>
      </c>
      <c r="N23" s="2">
        <f t="shared" si="3"/>
        <v>-31.9232</v>
      </c>
    </row>
    <row r="24">
      <c r="A24" s="1" t="s">
        <v>41</v>
      </c>
      <c r="B24" s="1">
        <v>1225.0</v>
      </c>
      <c r="C24" s="1">
        <v>77.0</v>
      </c>
      <c r="D24" s="1">
        <v>44.0</v>
      </c>
      <c r="E24" s="1">
        <v>14.0</v>
      </c>
      <c r="F24" s="1">
        <v>13349.0</v>
      </c>
      <c r="G24" s="1">
        <v>92.0</v>
      </c>
      <c r="J24" s="1">
        <v>1225.0</v>
      </c>
      <c r="K24" s="1">
        <v>14.0</v>
      </c>
      <c r="L24" s="2">
        <f t="shared" ref="L24:M24" si="24">(J24 - J$28)</f>
        <v>-41.44</v>
      </c>
      <c r="M24" s="2">
        <f t="shared" si="24"/>
        <v>1.28</v>
      </c>
      <c r="N24" s="2">
        <f t="shared" si="3"/>
        <v>-53.0432</v>
      </c>
    </row>
    <row r="25">
      <c r="A25" s="1" t="s">
        <v>42</v>
      </c>
      <c r="B25" s="1">
        <v>1085.0</v>
      </c>
      <c r="C25" s="1">
        <v>40.0</v>
      </c>
      <c r="D25" s="1">
        <v>69.0</v>
      </c>
      <c r="E25" s="1">
        <v>15.0</v>
      </c>
      <c r="F25" s="1">
        <v>11857.0</v>
      </c>
      <c r="G25" s="1">
        <v>71.0</v>
      </c>
      <c r="J25" s="1">
        <v>1085.0</v>
      </c>
      <c r="K25" s="1">
        <v>15.0</v>
      </c>
      <c r="L25" s="2">
        <f t="shared" ref="L25:M25" si="25">(J25 - J$28)</f>
        <v>-181.44</v>
      </c>
      <c r="M25" s="2">
        <f t="shared" si="25"/>
        <v>2.28</v>
      </c>
      <c r="N25" s="2">
        <f t="shared" si="3"/>
        <v>-413.6832</v>
      </c>
    </row>
    <row r="26">
      <c r="A26" s="1" t="s">
        <v>43</v>
      </c>
      <c r="B26" s="1">
        <v>1375.0</v>
      </c>
      <c r="C26" s="1">
        <v>95.0</v>
      </c>
      <c r="D26" s="1">
        <v>19.0</v>
      </c>
      <c r="E26" s="1">
        <v>11.0</v>
      </c>
      <c r="F26" s="1">
        <v>43514.0</v>
      </c>
      <c r="G26" s="1">
        <v>96.0</v>
      </c>
      <c r="J26" s="1">
        <v>1375.0</v>
      </c>
      <c r="K26" s="1">
        <v>11.0</v>
      </c>
      <c r="L26" s="2">
        <f t="shared" ref="L26:M26" si="26">(J26 - J$28)</f>
        <v>108.56</v>
      </c>
      <c r="M26" s="2">
        <f t="shared" si="26"/>
        <v>-1.72</v>
      </c>
      <c r="N26" s="2">
        <f t="shared" si="3"/>
        <v>-186.7232</v>
      </c>
    </row>
    <row r="28">
      <c r="J28" s="2">
        <f t="shared" ref="J28:K28" si="27">AVERAGE(J2:J26)</f>
        <v>1266.44</v>
      </c>
      <c r="K28" s="2">
        <f t="shared" si="27"/>
        <v>12.72</v>
      </c>
      <c r="N28" s="2">
        <f>SUM(N2:N26)</f>
        <v>-8594.92</v>
      </c>
    </row>
    <row r="29">
      <c r="A29" s="14"/>
      <c r="B29" s="15" t="s">
        <v>1</v>
      </c>
      <c r="C29" s="15" t="s">
        <v>2</v>
      </c>
      <c r="D29" s="15" t="s">
        <v>3</v>
      </c>
      <c r="E29" s="15" t="s">
        <v>4</v>
      </c>
      <c r="F29" s="15" t="s">
        <v>5</v>
      </c>
      <c r="G29" s="16" t="s">
        <v>6</v>
      </c>
      <c r="N29" s="2">
        <f>COUNT(J2:J26) - 1</f>
        <v>24</v>
      </c>
    </row>
    <row r="30">
      <c r="A30" s="17" t="s">
        <v>1</v>
      </c>
      <c r="B30" s="18">
        <v>0.0</v>
      </c>
      <c r="C30" s="19">
        <v>1942.6966666666667</v>
      </c>
      <c r="D30" s="19">
        <v>-1893.6333333333332</v>
      </c>
      <c r="E30" s="19">
        <v>-358.12166666666667</v>
      </c>
      <c r="F30" s="19"/>
      <c r="G30" s="20"/>
      <c r="I30" s="3" t="s">
        <v>14</v>
      </c>
    </row>
    <row r="31">
      <c r="A31" s="17" t="s">
        <v>2</v>
      </c>
      <c r="B31" s="19">
        <v>1942.6966666666667</v>
      </c>
      <c r="C31" s="18">
        <v>0.0</v>
      </c>
      <c r="D31" s="19"/>
      <c r="E31" s="19"/>
      <c r="F31" s="19"/>
      <c r="G31" s="20"/>
      <c r="I31" s="3" t="s">
        <v>16</v>
      </c>
      <c r="N31" s="2">
        <f>N28/N29</f>
        <v>-358.1216667</v>
      </c>
      <c r="O31" s="3" t="s">
        <v>47</v>
      </c>
    </row>
    <row r="32">
      <c r="A32" s="17" t="s">
        <v>3</v>
      </c>
      <c r="B32" s="19">
        <v>-1893.6333333333332</v>
      </c>
      <c r="C32" s="19"/>
      <c r="D32" s="18">
        <v>0.0</v>
      </c>
      <c r="E32" s="19"/>
      <c r="F32" s="19"/>
      <c r="G32" s="20"/>
      <c r="I32" s="3" t="s">
        <v>18</v>
      </c>
    </row>
    <row r="33">
      <c r="A33" s="17" t="s">
        <v>4</v>
      </c>
      <c r="B33" s="19">
        <v>-358.12166666666667</v>
      </c>
      <c r="C33" s="19"/>
      <c r="D33" s="19"/>
      <c r="E33" s="18">
        <v>0.0</v>
      </c>
      <c r="F33" s="19"/>
      <c r="G33" s="20"/>
      <c r="I33" s="3" t="s">
        <v>20</v>
      </c>
    </row>
    <row r="34">
      <c r="A34" s="17" t="s">
        <v>5</v>
      </c>
      <c r="B34" s="19"/>
      <c r="C34" s="19"/>
      <c r="D34" s="19"/>
      <c r="E34" s="19"/>
      <c r="F34" s="18">
        <v>0.0</v>
      </c>
      <c r="G34" s="20"/>
      <c r="I34" s="3" t="s">
        <v>22</v>
      </c>
    </row>
    <row r="35">
      <c r="A35" s="21" t="s">
        <v>6</v>
      </c>
      <c r="B35" s="22"/>
      <c r="C35" s="22"/>
      <c r="D35" s="22"/>
      <c r="E35" s="22"/>
      <c r="F35" s="22"/>
      <c r="G35" s="23">
        <v>0.0</v>
      </c>
      <c r="I35" s="3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</cp:coreProperties>
</file>