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ha Excelr\Data Science Student Share Folder\"/>
    </mc:Choice>
  </mc:AlternateContent>
  <xr:revisionPtr revIDLastSave="0" documentId="13_ncr:1_{814EAF76-526C-42FA-9EC2-47E62A4614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Naive Bayes Data" sheetId="3" r:id="rId1"/>
    <sheet name="Blank Tables" sheetId="4" r:id="rId2"/>
    <sheet name="Naive Bayes Calculations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zeV0ATaeJCld4jjrbK1bIpPcYuPWg9+sAqf7Vm9RYkA="/>
    </ext>
  </extLst>
</workbook>
</file>

<file path=xl/calcChain.xml><?xml version="1.0" encoding="utf-8"?>
<calcChain xmlns="http://schemas.openxmlformats.org/spreadsheetml/2006/main">
  <c r="D108" i="5" l="1"/>
  <c r="C108" i="5"/>
  <c r="D107" i="5"/>
  <c r="C107" i="5"/>
  <c r="D106" i="5"/>
  <c r="C106" i="5"/>
  <c r="D105" i="5"/>
  <c r="C105" i="5"/>
  <c r="B105" i="5"/>
  <c r="G110" i="5" s="1"/>
  <c r="D99" i="5"/>
  <c r="C99" i="5"/>
  <c r="D98" i="5"/>
  <c r="C98" i="5"/>
  <c r="D97" i="5"/>
  <c r="C97" i="5"/>
  <c r="D96" i="5"/>
  <c r="C96" i="5"/>
  <c r="B96" i="5"/>
  <c r="G101" i="5" s="1"/>
  <c r="D88" i="5"/>
  <c r="C88" i="5"/>
  <c r="D87" i="5"/>
  <c r="C87" i="5"/>
  <c r="D86" i="5"/>
  <c r="C86" i="5"/>
  <c r="D85" i="5"/>
  <c r="C85" i="5"/>
  <c r="B85" i="5"/>
  <c r="G90" i="5" s="1"/>
  <c r="D79" i="5"/>
  <c r="C79" i="5"/>
  <c r="D78" i="5"/>
  <c r="C78" i="5"/>
  <c r="C77" i="5"/>
  <c r="D76" i="5"/>
  <c r="C76" i="5"/>
  <c r="B76" i="5"/>
  <c r="G81" i="5" s="1"/>
  <c r="D66" i="5"/>
  <c r="C66" i="5"/>
  <c r="D65" i="5"/>
  <c r="C65" i="5"/>
  <c r="D64" i="5"/>
  <c r="C64" i="5"/>
  <c r="D63" i="5"/>
  <c r="C63" i="5"/>
  <c r="G68" i="5" s="1"/>
  <c r="B63" i="5"/>
  <c r="D57" i="5"/>
  <c r="C57" i="5"/>
  <c r="D56" i="5"/>
  <c r="C56" i="5"/>
  <c r="D55" i="5"/>
  <c r="C55" i="5"/>
  <c r="D54" i="5"/>
  <c r="C54" i="5"/>
  <c r="B54" i="5"/>
  <c r="G59" i="5" s="1"/>
  <c r="D45" i="5"/>
  <c r="C45" i="5"/>
  <c r="D44" i="5"/>
  <c r="C44" i="5"/>
  <c r="D43" i="5"/>
  <c r="C43" i="5"/>
  <c r="D42" i="5"/>
  <c r="C42" i="5"/>
  <c r="B42" i="5"/>
  <c r="G47" i="5" s="1"/>
  <c r="D36" i="5"/>
  <c r="C36" i="5"/>
  <c r="D35" i="5"/>
  <c r="C35" i="5"/>
  <c r="D34" i="5"/>
  <c r="C34" i="5"/>
  <c r="D33" i="5"/>
  <c r="C33" i="5"/>
  <c r="G38" i="5" s="1"/>
  <c r="I38" i="5" s="1"/>
  <c r="B33" i="5"/>
  <c r="P26" i="5"/>
  <c r="O26" i="5"/>
  <c r="N26" i="5"/>
  <c r="P25" i="5"/>
  <c r="O25" i="5"/>
  <c r="N25" i="5"/>
  <c r="P24" i="5"/>
  <c r="O24" i="5"/>
  <c r="N24" i="5"/>
  <c r="P20" i="5"/>
  <c r="O20" i="5"/>
  <c r="N20" i="5"/>
  <c r="P19" i="5"/>
  <c r="O19" i="5"/>
  <c r="N19" i="5"/>
  <c r="P18" i="5"/>
  <c r="O18" i="5"/>
  <c r="N18" i="5"/>
  <c r="P14" i="5"/>
  <c r="O14" i="5"/>
  <c r="N14" i="5"/>
  <c r="P13" i="5"/>
  <c r="O13" i="5"/>
  <c r="N13" i="5"/>
  <c r="P12" i="5"/>
  <c r="O12" i="5"/>
  <c r="N12" i="5"/>
  <c r="P11" i="5"/>
  <c r="O11" i="5"/>
  <c r="E25" i="5" s="1"/>
  <c r="N11" i="5"/>
  <c r="P7" i="5"/>
  <c r="O7" i="5"/>
  <c r="N7" i="5"/>
  <c r="D25" i="5" s="1"/>
  <c r="P6" i="5"/>
  <c r="O6" i="5"/>
  <c r="N6" i="5"/>
  <c r="P5" i="5"/>
  <c r="O5" i="5"/>
  <c r="N5" i="5"/>
  <c r="P4" i="5"/>
  <c r="O4" i="5"/>
  <c r="N4" i="5"/>
  <c r="D66" i="4"/>
  <c r="C66" i="4"/>
  <c r="D65" i="4"/>
  <c r="C65" i="4"/>
  <c r="D64" i="4"/>
  <c r="C64" i="4"/>
  <c r="D63" i="4"/>
  <c r="C63" i="4"/>
  <c r="B63" i="4"/>
  <c r="G68" i="4" s="1"/>
  <c r="D57" i="4"/>
  <c r="C57" i="4"/>
  <c r="D56" i="4"/>
  <c r="C56" i="4"/>
  <c r="D55" i="4"/>
  <c r="C55" i="4"/>
  <c r="D54" i="4"/>
  <c r="C54" i="4"/>
  <c r="G59" i="4" s="1"/>
  <c r="B54" i="4"/>
  <c r="D45" i="4"/>
  <c r="C45" i="4"/>
  <c r="D44" i="4"/>
  <c r="C44" i="4"/>
  <c r="D43" i="4"/>
  <c r="C43" i="4"/>
  <c r="D42" i="4"/>
  <c r="C42" i="4"/>
  <c r="B42" i="4"/>
  <c r="G47" i="4" s="1"/>
  <c r="D36" i="4"/>
  <c r="C36" i="4"/>
  <c r="D35" i="4"/>
  <c r="C35" i="4"/>
  <c r="D34" i="4"/>
  <c r="C34" i="4"/>
  <c r="D33" i="4"/>
  <c r="C33" i="4"/>
  <c r="B33" i="4"/>
  <c r="G38" i="4" s="1"/>
  <c r="I38" i="4" s="1"/>
  <c r="E25" i="4"/>
  <c r="P7" i="4"/>
  <c r="O7" i="4"/>
  <c r="N7" i="4"/>
  <c r="D25" i="4" s="1"/>
  <c r="P6" i="4"/>
  <c r="O6" i="4"/>
  <c r="N6" i="4"/>
  <c r="P5" i="4"/>
  <c r="O5" i="4"/>
  <c r="N5" i="4"/>
  <c r="P4" i="4"/>
  <c r="O4" i="4"/>
  <c r="N4" i="4"/>
  <c r="I47" i="5" l="1"/>
  <c r="I47" i="4"/>
</calcChain>
</file>

<file path=xl/sharedStrings.xml><?xml version="1.0" encoding="utf-8"?>
<sst xmlns="http://schemas.openxmlformats.org/spreadsheetml/2006/main" count="538" uniqueCount="41">
  <si>
    <t>Outlook</t>
  </si>
  <si>
    <t>Temperature</t>
  </si>
  <si>
    <t>Humidity</t>
  </si>
  <si>
    <t>Windy</t>
  </si>
  <si>
    <t>Play</t>
  </si>
  <si>
    <t>Sunny</t>
  </si>
  <si>
    <t>Hot</t>
  </si>
  <si>
    <t>High</t>
  </si>
  <si>
    <t>No</t>
  </si>
  <si>
    <t>Yes</t>
  </si>
  <si>
    <t>Total</t>
  </si>
  <si>
    <t>Overcast</t>
  </si>
  <si>
    <t>Rainy</t>
  </si>
  <si>
    <t>Mild</t>
  </si>
  <si>
    <t>Cool</t>
  </si>
  <si>
    <t>Normal</t>
  </si>
  <si>
    <t>Frequency Counts</t>
  </si>
  <si>
    <t>Probability Tables</t>
  </si>
  <si>
    <t>Response</t>
  </si>
  <si>
    <t>New 1</t>
  </si>
  <si>
    <t>? No</t>
  </si>
  <si>
    <t>New 2</t>
  </si>
  <si>
    <t>New 3</t>
  </si>
  <si>
    <t>New 4</t>
  </si>
  <si>
    <t>New 5</t>
  </si>
  <si>
    <t>Naïve Bayes Probability for Play=Yes</t>
  </si>
  <si>
    <t>P(Class)</t>
  </si>
  <si>
    <t>P(Feature/Class)</t>
  </si>
  <si>
    <t>P(Feature)</t>
  </si>
  <si>
    <t>Outlook = Sunny</t>
  </si>
  <si>
    <t>Temperature = Cool</t>
  </si>
  <si>
    <t>Humidity = High</t>
  </si>
  <si>
    <t>Windy = Yes</t>
  </si>
  <si>
    <t>Naïve Bayes probability that John will play</t>
  </si>
  <si>
    <t>Naïve Bayes Probability for Play=No</t>
  </si>
  <si>
    <t>High Humidity</t>
  </si>
  <si>
    <t>Naïve Bayes probability that John will NOT play</t>
  </si>
  <si>
    <t>Conclusion: John will not play if it is Sunny, Cool, High Humidity &amp; Windy.</t>
  </si>
  <si>
    <t>Humidity = Normal</t>
  </si>
  <si>
    <t>Windy = No</t>
  </si>
  <si>
    <t>P(Class/Data) = (P(Class)*P(Data/Class)) / P(Data)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</si>
</sst>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3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3" xfId="0" applyFont="1" applyBorder="1"/>
    <xf numFmtId="0" fontId="2" fillId="2" borderId="0" xfId="0" applyFont="1" applyFill="1"/>
    <xf numFmtId="0" fontId="2" fillId="2" borderId="8" xfId="0" applyFont="1" applyFill="1" applyBorder="1"/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2" fillId="3" borderId="8" xfId="0" applyFont="1" applyFill="1" applyBorder="1"/>
    <xf numFmtId="0" fontId="2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0" xfId="0" applyNumberFormat="1" applyFont="1"/>
    <xf numFmtId="2" fontId="2" fillId="0" borderId="12" xfId="0" applyNumberFormat="1" applyFont="1" applyBorder="1" applyAlignment="1">
      <alignment horizontal="center"/>
    </xf>
    <xf numFmtId="0" fontId="2" fillId="0" borderId="15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0" fontId="2" fillId="0" borderId="6" xfId="0" applyFont="1" applyBorder="1"/>
    <xf numFmtId="164" fontId="2" fillId="0" borderId="7" xfId="0" applyNumberFormat="1" applyFont="1" applyBorder="1"/>
    <xf numFmtId="164" fontId="2" fillId="0" borderId="0" xfId="0" applyNumberFormat="1" applyFont="1"/>
    <xf numFmtId="0" fontId="2" fillId="0" borderId="8" xfId="0" applyFont="1" applyBorder="1"/>
    <xf numFmtId="164" fontId="2" fillId="0" borderId="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9" xfId="0" applyNumberFormat="1" applyFont="1" applyBorder="1"/>
    <xf numFmtId="164" fontId="2" fillId="0" borderId="10" xfId="0" applyNumberFormat="1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12" xfId="0" applyFont="1" applyBorder="1"/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58A9C17-9F74-4E29-AE38-7D96AD2B83D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defaultColWidth="14.44140625" defaultRowHeight="15" customHeight="1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8</v>
      </c>
    </row>
    <row r="3" spans="1:6">
      <c r="A3" s="1">
        <v>2</v>
      </c>
      <c r="B3" s="1" t="s">
        <v>5</v>
      </c>
      <c r="C3" s="1" t="s">
        <v>6</v>
      </c>
      <c r="D3" s="1" t="s">
        <v>7</v>
      </c>
      <c r="E3" s="1" t="s">
        <v>9</v>
      </c>
      <c r="F3" s="1" t="s">
        <v>8</v>
      </c>
    </row>
    <row r="4" spans="1:6">
      <c r="A4" s="1">
        <v>3</v>
      </c>
      <c r="B4" s="1" t="s">
        <v>11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>
      <c r="A5" s="1">
        <v>4</v>
      </c>
      <c r="B5" s="1" t="s">
        <v>12</v>
      </c>
      <c r="C5" s="1" t="s">
        <v>13</v>
      </c>
      <c r="D5" s="1" t="s">
        <v>7</v>
      </c>
      <c r="E5" s="1" t="s">
        <v>8</v>
      </c>
      <c r="F5" s="1" t="s">
        <v>9</v>
      </c>
    </row>
    <row r="6" spans="1:6">
      <c r="A6" s="1">
        <v>5</v>
      </c>
      <c r="B6" s="1" t="s">
        <v>12</v>
      </c>
      <c r="C6" s="1" t="s">
        <v>14</v>
      </c>
      <c r="D6" s="1" t="s">
        <v>15</v>
      </c>
      <c r="E6" s="1" t="s">
        <v>8</v>
      </c>
      <c r="F6" s="1" t="s">
        <v>9</v>
      </c>
    </row>
    <row r="7" spans="1:6">
      <c r="A7" s="1">
        <v>6</v>
      </c>
      <c r="B7" s="1" t="s">
        <v>12</v>
      </c>
      <c r="C7" s="1" t="s">
        <v>14</v>
      </c>
      <c r="D7" s="1" t="s">
        <v>15</v>
      </c>
      <c r="E7" s="1" t="s">
        <v>9</v>
      </c>
      <c r="F7" s="1" t="s">
        <v>8</v>
      </c>
    </row>
    <row r="8" spans="1:6">
      <c r="A8" s="1">
        <v>7</v>
      </c>
      <c r="B8" s="1" t="s">
        <v>11</v>
      </c>
      <c r="C8" s="1" t="s">
        <v>14</v>
      </c>
      <c r="D8" s="1" t="s">
        <v>15</v>
      </c>
      <c r="E8" s="1" t="s">
        <v>9</v>
      </c>
      <c r="F8" s="1" t="s">
        <v>9</v>
      </c>
    </row>
    <row r="9" spans="1:6">
      <c r="A9" s="1">
        <v>8</v>
      </c>
      <c r="B9" s="1" t="s">
        <v>5</v>
      </c>
      <c r="C9" s="1" t="s">
        <v>13</v>
      </c>
      <c r="D9" s="1" t="s">
        <v>7</v>
      </c>
      <c r="E9" s="1" t="s">
        <v>8</v>
      </c>
      <c r="F9" s="1" t="s">
        <v>8</v>
      </c>
    </row>
    <row r="10" spans="1:6">
      <c r="A10" s="1">
        <v>9</v>
      </c>
      <c r="B10" s="1" t="s">
        <v>5</v>
      </c>
      <c r="C10" s="1" t="s">
        <v>14</v>
      </c>
      <c r="D10" s="1" t="s">
        <v>15</v>
      </c>
      <c r="E10" s="1" t="s">
        <v>8</v>
      </c>
      <c r="F10" s="1" t="s">
        <v>9</v>
      </c>
    </row>
    <row r="11" spans="1:6">
      <c r="A11" s="1">
        <v>10</v>
      </c>
      <c r="B11" s="1" t="s">
        <v>12</v>
      </c>
      <c r="C11" s="1" t="s">
        <v>13</v>
      </c>
      <c r="D11" s="1" t="s">
        <v>15</v>
      </c>
      <c r="E11" s="1" t="s">
        <v>8</v>
      </c>
      <c r="F11" s="1" t="s">
        <v>9</v>
      </c>
    </row>
    <row r="12" spans="1:6">
      <c r="A12" s="1">
        <v>11</v>
      </c>
      <c r="B12" s="1" t="s">
        <v>5</v>
      </c>
      <c r="C12" s="1" t="s">
        <v>13</v>
      </c>
      <c r="D12" s="1" t="s">
        <v>15</v>
      </c>
      <c r="E12" s="1" t="s">
        <v>9</v>
      </c>
      <c r="F12" s="1" t="s">
        <v>9</v>
      </c>
    </row>
    <row r="13" spans="1:6">
      <c r="A13" s="1">
        <v>12</v>
      </c>
      <c r="B13" s="1" t="s">
        <v>11</v>
      </c>
      <c r="C13" s="1" t="s">
        <v>13</v>
      </c>
      <c r="D13" s="1" t="s">
        <v>7</v>
      </c>
      <c r="E13" s="1" t="s">
        <v>9</v>
      </c>
      <c r="F13" s="1" t="s">
        <v>9</v>
      </c>
    </row>
    <row r="14" spans="1:6">
      <c r="A14" s="1">
        <v>13</v>
      </c>
      <c r="B14" s="1" t="s">
        <v>11</v>
      </c>
      <c r="C14" s="1" t="s">
        <v>6</v>
      </c>
      <c r="D14" s="1" t="s">
        <v>15</v>
      </c>
      <c r="E14" s="1" t="s">
        <v>8</v>
      </c>
      <c r="F14" s="1" t="s">
        <v>9</v>
      </c>
    </row>
    <row r="15" spans="1:6">
      <c r="A15" s="1">
        <v>14</v>
      </c>
      <c r="B15" s="1" t="s">
        <v>12</v>
      </c>
      <c r="C15" s="1" t="s">
        <v>13</v>
      </c>
      <c r="D15" s="1" t="s">
        <v>7</v>
      </c>
      <c r="E15" s="1" t="s">
        <v>9</v>
      </c>
      <c r="F15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70"/>
  <sheetViews>
    <sheetView workbookViewId="0"/>
  </sheetViews>
  <sheetFormatPr defaultColWidth="14.44140625" defaultRowHeight="15" customHeight="1"/>
  <cols>
    <col min="1" max="1" width="6.44140625" customWidth="1"/>
    <col min="2" max="6" width="12.33203125" customWidth="1"/>
    <col min="7" max="7" width="12.88671875" customWidth="1"/>
    <col min="8" max="11" width="10.33203125" customWidth="1"/>
    <col min="12" max="12" width="4.6640625" customWidth="1"/>
  </cols>
  <sheetData>
    <row r="1" spans="1:16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H1" s="47" t="s">
        <v>16</v>
      </c>
      <c r="I1" s="44"/>
      <c r="J1" s="44"/>
      <c r="K1" s="42"/>
      <c r="M1" s="47" t="s">
        <v>17</v>
      </c>
      <c r="N1" s="44"/>
      <c r="O1" s="44"/>
      <c r="P1" s="42"/>
    </row>
    <row r="2" spans="1:16">
      <c r="A2" s="5">
        <v>1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8</v>
      </c>
      <c r="H2" s="8"/>
      <c r="I2" s="45" t="s">
        <v>18</v>
      </c>
      <c r="J2" s="43"/>
      <c r="K2" s="8"/>
      <c r="M2" s="9"/>
      <c r="N2" s="46" t="s">
        <v>18</v>
      </c>
      <c r="O2" s="43"/>
      <c r="P2" s="9"/>
    </row>
    <row r="3" spans="1:16">
      <c r="A3" s="5">
        <v>2</v>
      </c>
      <c r="B3" s="6" t="s">
        <v>5</v>
      </c>
      <c r="C3" s="6" t="s">
        <v>6</v>
      </c>
      <c r="D3" s="6" t="s">
        <v>7</v>
      </c>
      <c r="E3" s="6" t="s">
        <v>9</v>
      </c>
      <c r="F3" s="7" t="s">
        <v>8</v>
      </c>
      <c r="H3" s="11" t="s">
        <v>0</v>
      </c>
      <c r="I3" s="12" t="s">
        <v>9</v>
      </c>
      <c r="J3" s="11" t="s">
        <v>8</v>
      </c>
      <c r="K3" s="11" t="s">
        <v>10</v>
      </c>
      <c r="M3" s="13" t="s">
        <v>0</v>
      </c>
      <c r="N3" s="13" t="s">
        <v>9</v>
      </c>
      <c r="O3" s="13" t="s">
        <v>8</v>
      </c>
      <c r="P3" s="13" t="s">
        <v>10</v>
      </c>
    </row>
    <row r="4" spans="1:16">
      <c r="A4" s="5">
        <v>3</v>
      </c>
      <c r="B4" s="14" t="s">
        <v>11</v>
      </c>
      <c r="C4" s="14" t="s">
        <v>6</v>
      </c>
      <c r="D4" s="14" t="s">
        <v>7</v>
      </c>
      <c r="E4" s="14" t="s">
        <v>8</v>
      </c>
      <c r="F4" s="15" t="s">
        <v>9</v>
      </c>
      <c r="H4" s="16" t="s">
        <v>5</v>
      </c>
      <c r="I4" s="17">
        <v>2</v>
      </c>
      <c r="J4" s="16">
        <v>3</v>
      </c>
      <c r="K4" s="16">
        <v>5</v>
      </c>
      <c r="M4" s="18" t="s">
        <v>5</v>
      </c>
      <c r="N4" s="9">
        <f>2/9</f>
        <v>0.22222222222222221</v>
      </c>
      <c r="O4" s="10">
        <f>3/5</f>
        <v>0.6</v>
      </c>
      <c r="P4" s="9">
        <f>5/14</f>
        <v>0.35714285714285715</v>
      </c>
    </row>
    <row r="5" spans="1:16">
      <c r="A5" s="5">
        <v>4</v>
      </c>
      <c r="B5" s="14" t="s">
        <v>12</v>
      </c>
      <c r="C5" s="14" t="s">
        <v>13</v>
      </c>
      <c r="D5" s="14" t="s">
        <v>7</v>
      </c>
      <c r="E5" s="14" t="s">
        <v>8</v>
      </c>
      <c r="F5" s="15" t="s">
        <v>9</v>
      </c>
      <c r="H5" s="16" t="s">
        <v>11</v>
      </c>
      <c r="I5" s="17">
        <v>4</v>
      </c>
      <c r="J5" s="16">
        <v>0</v>
      </c>
      <c r="K5" s="16">
        <v>4</v>
      </c>
      <c r="M5" s="18" t="s">
        <v>11</v>
      </c>
      <c r="N5" s="18">
        <f>4/9</f>
        <v>0.44444444444444442</v>
      </c>
      <c r="O5" s="19">
        <f>0/5</f>
        <v>0</v>
      </c>
      <c r="P5" s="18">
        <f>4/14</f>
        <v>0.2857142857142857</v>
      </c>
    </row>
    <row r="6" spans="1:16">
      <c r="A6" s="5">
        <v>5</v>
      </c>
      <c r="B6" s="14" t="s">
        <v>12</v>
      </c>
      <c r="C6" s="14" t="s">
        <v>14</v>
      </c>
      <c r="D6" s="14" t="s">
        <v>15</v>
      </c>
      <c r="E6" s="14" t="s">
        <v>8</v>
      </c>
      <c r="F6" s="15" t="s">
        <v>9</v>
      </c>
      <c r="H6" s="16" t="s">
        <v>12</v>
      </c>
      <c r="I6" s="17">
        <v>3</v>
      </c>
      <c r="J6" s="16">
        <v>2</v>
      </c>
      <c r="K6" s="16">
        <v>5</v>
      </c>
      <c r="M6" s="18" t="s">
        <v>12</v>
      </c>
      <c r="N6" s="20">
        <f>3/9</f>
        <v>0.33333333333333331</v>
      </c>
      <c r="O6" s="21">
        <f>2/5</f>
        <v>0.4</v>
      </c>
      <c r="P6" s="20">
        <f>5/14</f>
        <v>0.35714285714285715</v>
      </c>
    </row>
    <row r="7" spans="1:16">
      <c r="A7" s="5">
        <v>6</v>
      </c>
      <c r="B7" s="6" t="s">
        <v>12</v>
      </c>
      <c r="C7" s="6" t="s">
        <v>14</v>
      </c>
      <c r="D7" s="6" t="s">
        <v>15</v>
      </c>
      <c r="E7" s="6" t="s">
        <v>9</v>
      </c>
      <c r="F7" s="7" t="s">
        <v>8</v>
      </c>
      <c r="H7" s="11" t="s">
        <v>10</v>
      </c>
      <c r="I7" s="12">
        <v>9</v>
      </c>
      <c r="J7" s="11">
        <v>5</v>
      </c>
      <c r="K7" s="11">
        <v>14</v>
      </c>
      <c r="M7" s="13" t="s">
        <v>10</v>
      </c>
      <c r="N7" s="20">
        <f>9/14</f>
        <v>0.6428571428571429</v>
      </c>
      <c r="O7" s="21">
        <f>5/14</f>
        <v>0.35714285714285715</v>
      </c>
      <c r="P7" s="20">
        <f>14/14</f>
        <v>1</v>
      </c>
    </row>
    <row r="8" spans="1:16">
      <c r="A8" s="5">
        <v>7</v>
      </c>
      <c r="B8" s="14" t="s">
        <v>11</v>
      </c>
      <c r="C8" s="14" t="s">
        <v>14</v>
      </c>
      <c r="D8" s="14" t="s">
        <v>15</v>
      </c>
      <c r="E8" s="14" t="s">
        <v>9</v>
      </c>
      <c r="F8" s="15" t="s">
        <v>9</v>
      </c>
      <c r="M8" s="22"/>
      <c r="N8" s="22"/>
      <c r="O8" s="22"/>
      <c r="P8" s="22"/>
    </row>
    <row r="9" spans="1:16">
      <c r="A9" s="5">
        <v>8</v>
      </c>
      <c r="B9" s="6" t="s">
        <v>5</v>
      </c>
      <c r="C9" s="6" t="s">
        <v>13</v>
      </c>
      <c r="D9" s="6" t="s">
        <v>7</v>
      </c>
      <c r="E9" s="6" t="s">
        <v>8</v>
      </c>
      <c r="F9" s="7" t="s">
        <v>8</v>
      </c>
      <c r="H9" s="8"/>
      <c r="I9" s="45" t="s">
        <v>18</v>
      </c>
      <c r="J9" s="43"/>
      <c r="K9" s="8"/>
      <c r="M9" s="9"/>
      <c r="N9" s="46" t="s">
        <v>18</v>
      </c>
      <c r="O9" s="43"/>
      <c r="P9" s="9"/>
    </row>
    <row r="10" spans="1:16">
      <c r="A10" s="5">
        <v>9</v>
      </c>
      <c r="B10" s="14" t="s">
        <v>5</v>
      </c>
      <c r="C10" s="14" t="s">
        <v>14</v>
      </c>
      <c r="D10" s="14" t="s">
        <v>15</v>
      </c>
      <c r="E10" s="14" t="s">
        <v>8</v>
      </c>
      <c r="F10" s="15" t="s">
        <v>9</v>
      </c>
      <c r="H10" s="11" t="s">
        <v>1</v>
      </c>
      <c r="I10" s="12" t="s">
        <v>9</v>
      </c>
      <c r="J10" s="11" t="s">
        <v>8</v>
      </c>
      <c r="K10" s="11" t="s">
        <v>10</v>
      </c>
      <c r="M10" s="13" t="s">
        <v>1</v>
      </c>
      <c r="N10" s="23" t="s">
        <v>9</v>
      </c>
      <c r="O10" s="13" t="s">
        <v>8</v>
      </c>
      <c r="P10" s="13" t="s">
        <v>10</v>
      </c>
    </row>
    <row r="11" spans="1:16">
      <c r="A11" s="5">
        <v>10</v>
      </c>
      <c r="B11" s="14" t="s">
        <v>12</v>
      </c>
      <c r="C11" s="14" t="s">
        <v>13</v>
      </c>
      <c r="D11" s="14" t="s">
        <v>15</v>
      </c>
      <c r="E11" s="14" t="s">
        <v>8</v>
      </c>
      <c r="F11" s="15" t="s">
        <v>9</v>
      </c>
      <c r="H11" s="16" t="s">
        <v>6</v>
      </c>
      <c r="I11" s="17"/>
      <c r="J11" s="16"/>
      <c r="K11" s="16"/>
      <c r="M11" s="18" t="s">
        <v>6</v>
      </c>
      <c r="N11" s="19"/>
      <c r="O11" s="18"/>
      <c r="P11" s="18"/>
    </row>
    <row r="12" spans="1:16">
      <c r="A12" s="5">
        <v>11</v>
      </c>
      <c r="B12" s="14" t="s">
        <v>5</v>
      </c>
      <c r="C12" s="14" t="s">
        <v>13</v>
      </c>
      <c r="D12" s="14" t="s">
        <v>15</v>
      </c>
      <c r="E12" s="14" t="s">
        <v>9</v>
      </c>
      <c r="F12" s="15" t="s">
        <v>9</v>
      </c>
      <c r="H12" s="16" t="s">
        <v>13</v>
      </c>
      <c r="I12" s="17"/>
      <c r="J12" s="16"/>
      <c r="K12" s="16"/>
      <c r="M12" s="18" t="s">
        <v>13</v>
      </c>
      <c r="N12" s="19"/>
      <c r="O12" s="18"/>
      <c r="P12" s="18"/>
    </row>
    <row r="13" spans="1:16">
      <c r="A13" s="5">
        <v>12</v>
      </c>
      <c r="B13" s="14" t="s">
        <v>11</v>
      </c>
      <c r="C13" s="14" t="s">
        <v>13</v>
      </c>
      <c r="D13" s="14" t="s">
        <v>7</v>
      </c>
      <c r="E13" s="14" t="s">
        <v>9</v>
      </c>
      <c r="F13" s="15" t="s">
        <v>9</v>
      </c>
      <c r="H13" s="16" t="s">
        <v>14</v>
      </c>
      <c r="I13" s="17"/>
      <c r="J13" s="16"/>
      <c r="K13" s="16"/>
      <c r="M13" s="18" t="s">
        <v>14</v>
      </c>
      <c r="N13" s="19"/>
      <c r="O13" s="18"/>
      <c r="P13" s="18"/>
    </row>
    <row r="14" spans="1:16">
      <c r="A14" s="5">
        <v>13</v>
      </c>
      <c r="B14" s="14" t="s">
        <v>11</v>
      </c>
      <c r="C14" s="14" t="s">
        <v>6</v>
      </c>
      <c r="D14" s="14" t="s">
        <v>15</v>
      </c>
      <c r="E14" s="14" t="s">
        <v>8</v>
      </c>
      <c r="F14" s="15" t="s">
        <v>9</v>
      </c>
      <c r="H14" s="11" t="s">
        <v>10</v>
      </c>
      <c r="I14" s="12"/>
      <c r="J14" s="11"/>
      <c r="K14" s="11"/>
      <c r="M14" s="13" t="s">
        <v>10</v>
      </c>
      <c r="N14" s="23"/>
      <c r="O14" s="13"/>
      <c r="P14" s="13"/>
    </row>
    <row r="15" spans="1:16">
      <c r="A15" s="24">
        <v>14</v>
      </c>
      <c r="B15" s="25" t="s">
        <v>12</v>
      </c>
      <c r="C15" s="25" t="s">
        <v>13</v>
      </c>
      <c r="D15" s="25" t="s">
        <v>7</v>
      </c>
      <c r="E15" s="25" t="s">
        <v>9</v>
      </c>
      <c r="F15" s="26" t="s">
        <v>8</v>
      </c>
      <c r="M15" s="22"/>
      <c r="N15" s="22"/>
      <c r="O15" s="22"/>
      <c r="P15" s="22"/>
    </row>
    <row r="16" spans="1:16">
      <c r="H16" s="8"/>
      <c r="I16" s="45" t="s">
        <v>18</v>
      </c>
      <c r="J16" s="43"/>
      <c r="K16" s="8"/>
      <c r="M16" s="9"/>
      <c r="N16" s="46" t="s">
        <v>18</v>
      </c>
      <c r="O16" s="43"/>
      <c r="P16" s="9"/>
    </row>
    <row r="17" spans="1:16">
      <c r="A17" s="1" t="s">
        <v>19</v>
      </c>
      <c r="B17" s="1" t="s">
        <v>5</v>
      </c>
      <c r="C17" s="1" t="s">
        <v>14</v>
      </c>
      <c r="D17" s="1" t="s">
        <v>7</v>
      </c>
      <c r="E17" s="1" t="s">
        <v>9</v>
      </c>
      <c r="F17" s="1" t="s">
        <v>20</v>
      </c>
      <c r="H17" s="11" t="s">
        <v>2</v>
      </c>
      <c r="I17" s="12" t="s">
        <v>9</v>
      </c>
      <c r="J17" s="11" t="s">
        <v>8</v>
      </c>
      <c r="K17" s="11" t="s">
        <v>10</v>
      </c>
      <c r="M17" s="13" t="s">
        <v>2</v>
      </c>
      <c r="N17" s="23" t="s">
        <v>9</v>
      </c>
      <c r="O17" s="13" t="s">
        <v>8</v>
      </c>
      <c r="P17" s="13" t="s">
        <v>10</v>
      </c>
    </row>
    <row r="18" spans="1:16">
      <c r="A18" s="1" t="s">
        <v>21</v>
      </c>
      <c r="B18" s="1" t="s">
        <v>11</v>
      </c>
      <c r="C18" s="1" t="s">
        <v>13</v>
      </c>
      <c r="D18" s="1" t="s">
        <v>15</v>
      </c>
      <c r="E18" s="1" t="s">
        <v>8</v>
      </c>
      <c r="F18" s="1" t="s">
        <v>9</v>
      </c>
      <c r="H18" s="16" t="s">
        <v>7</v>
      </c>
      <c r="I18" s="17"/>
      <c r="J18" s="16"/>
      <c r="K18" s="16"/>
      <c r="M18" s="18" t="s">
        <v>7</v>
      </c>
      <c r="N18" s="19"/>
      <c r="O18" s="9"/>
      <c r="P18" s="18"/>
    </row>
    <row r="19" spans="1:16">
      <c r="A19" s="1" t="s">
        <v>22</v>
      </c>
      <c r="B19" s="1" t="s">
        <v>12</v>
      </c>
      <c r="C19" s="1" t="s">
        <v>6</v>
      </c>
      <c r="D19" s="1" t="s">
        <v>7</v>
      </c>
      <c r="E19" s="1" t="s">
        <v>9</v>
      </c>
      <c r="F19" s="1" t="s">
        <v>8</v>
      </c>
      <c r="H19" s="16" t="s">
        <v>15</v>
      </c>
      <c r="I19" s="17"/>
      <c r="J19" s="16"/>
      <c r="K19" s="16"/>
      <c r="M19" s="18" t="s">
        <v>15</v>
      </c>
      <c r="N19" s="19"/>
      <c r="O19" s="18"/>
      <c r="P19" s="18"/>
    </row>
    <row r="20" spans="1:16">
      <c r="A20" s="1" t="s">
        <v>23</v>
      </c>
      <c r="B20" s="1" t="s">
        <v>12</v>
      </c>
      <c r="C20" s="1" t="s">
        <v>13</v>
      </c>
      <c r="D20" s="1" t="s">
        <v>15</v>
      </c>
      <c r="E20" s="1" t="s">
        <v>8</v>
      </c>
      <c r="H20" s="11" t="s">
        <v>10</v>
      </c>
      <c r="I20" s="12"/>
      <c r="J20" s="11"/>
      <c r="K20" s="11"/>
      <c r="M20" s="13" t="s">
        <v>10</v>
      </c>
      <c r="N20" s="23"/>
      <c r="O20" s="13"/>
      <c r="P20" s="13"/>
    </row>
    <row r="21" spans="1:16">
      <c r="A21" s="1" t="s">
        <v>24</v>
      </c>
      <c r="B21" s="1" t="s">
        <v>5</v>
      </c>
      <c r="C21" s="1" t="s">
        <v>6</v>
      </c>
      <c r="D21" s="1" t="s">
        <v>7</v>
      </c>
      <c r="E21" s="1" t="s">
        <v>9</v>
      </c>
      <c r="M21" s="22"/>
      <c r="N21" s="22"/>
      <c r="O21" s="22"/>
      <c r="P21" s="22"/>
    </row>
    <row r="22" spans="1:16">
      <c r="H22" s="8"/>
      <c r="I22" s="45" t="s">
        <v>18</v>
      </c>
      <c r="J22" s="43"/>
      <c r="K22" s="8"/>
      <c r="M22" s="9"/>
      <c r="N22" s="46" t="s">
        <v>18</v>
      </c>
      <c r="O22" s="43"/>
      <c r="P22" s="9"/>
    </row>
    <row r="23" spans="1:16">
      <c r="H23" s="11" t="s">
        <v>3</v>
      </c>
      <c r="I23" s="12" t="s">
        <v>9</v>
      </c>
      <c r="J23" s="11" t="s">
        <v>8</v>
      </c>
      <c r="K23" s="11" t="s">
        <v>10</v>
      </c>
      <c r="M23" s="13" t="s">
        <v>3</v>
      </c>
      <c r="N23" s="23" t="s">
        <v>9</v>
      </c>
      <c r="O23" s="13" t="s">
        <v>8</v>
      </c>
      <c r="P23" s="13" t="s">
        <v>10</v>
      </c>
    </row>
    <row r="24" spans="1:16">
      <c r="D24" s="1" t="s">
        <v>9</v>
      </c>
      <c r="E24" s="1" t="s">
        <v>8</v>
      </c>
      <c r="H24" s="16" t="s">
        <v>9</v>
      </c>
      <c r="I24" s="17"/>
      <c r="J24" s="16"/>
      <c r="K24" s="16"/>
      <c r="M24" s="18" t="s">
        <v>9</v>
      </c>
      <c r="N24" s="19"/>
      <c r="O24" s="18"/>
      <c r="P24" s="18"/>
    </row>
    <row r="25" spans="1:16">
      <c r="D25" s="1" t="e">
        <f>(N7*N6*N11*N18*N24)/(P6*P11*P18*P24)</f>
        <v>#DIV/0!</v>
      </c>
      <c r="E25" s="1" t="e">
        <f>(O7*O6*O11*O18*O24)/(P6*P11*P18*P24)</f>
        <v>#DIV/0!</v>
      </c>
      <c r="H25" s="16" t="s">
        <v>8</v>
      </c>
      <c r="I25" s="17"/>
      <c r="J25" s="16"/>
      <c r="K25" s="16"/>
      <c r="M25" s="18" t="s">
        <v>8</v>
      </c>
      <c r="N25" s="19"/>
      <c r="O25" s="18"/>
      <c r="P25" s="18"/>
    </row>
    <row r="26" spans="1:16">
      <c r="H26" s="11" t="s">
        <v>10</v>
      </c>
      <c r="I26" s="12"/>
      <c r="J26" s="11"/>
      <c r="K26" s="11"/>
      <c r="M26" s="13" t="s">
        <v>10</v>
      </c>
      <c r="N26" s="23"/>
      <c r="O26" s="13"/>
      <c r="P26" s="13"/>
    </row>
    <row r="31" spans="1:16">
      <c r="B31" s="27" t="s">
        <v>25</v>
      </c>
      <c r="C31" s="28"/>
      <c r="D31" s="28"/>
      <c r="E31" s="28"/>
      <c r="F31" s="28"/>
      <c r="G31" s="28"/>
      <c r="H31" s="28"/>
      <c r="I31" s="29"/>
    </row>
    <row r="32" spans="1:16">
      <c r="B32" s="30" t="s">
        <v>26</v>
      </c>
      <c r="C32" s="31" t="s">
        <v>27</v>
      </c>
      <c r="D32" s="31" t="s">
        <v>28</v>
      </c>
      <c r="E32" s="31"/>
      <c r="F32" s="31"/>
      <c r="G32" s="31"/>
      <c r="H32" s="31"/>
      <c r="I32" s="32"/>
    </row>
    <row r="33" spans="2:9">
      <c r="B33" s="33">
        <f>9/14</f>
        <v>0.6428571428571429</v>
      </c>
      <c r="C33" s="34">
        <f>2/9</f>
        <v>0.22222222222222221</v>
      </c>
      <c r="D33" s="34">
        <f>5/14</f>
        <v>0.35714285714285715</v>
      </c>
      <c r="E33" s="31" t="s">
        <v>29</v>
      </c>
      <c r="F33" s="31"/>
      <c r="G33" s="31"/>
      <c r="H33" s="31"/>
      <c r="I33" s="32"/>
    </row>
    <row r="34" spans="2:9">
      <c r="B34" s="33"/>
      <c r="C34" s="34">
        <f t="shared" ref="C34:C36" si="0">3/9</f>
        <v>0.33333333333333331</v>
      </c>
      <c r="D34" s="34">
        <f>4/14</f>
        <v>0.2857142857142857</v>
      </c>
      <c r="E34" s="31" t="s">
        <v>30</v>
      </c>
      <c r="F34" s="31"/>
      <c r="G34" s="31"/>
      <c r="H34" s="31"/>
      <c r="I34" s="32"/>
    </row>
    <row r="35" spans="2:9">
      <c r="B35" s="33"/>
      <c r="C35" s="34">
        <f t="shared" si="0"/>
        <v>0.33333333333333331</v>
      </c>
      <c r="D35" s="34">
        <f>7/14</f>
        <v>0.5</v>
      </c>
      <c r="E35" s="31" t="s">
        <v>31</v>
      </c>
      <c r="F35" s="31"/>
      <c r="G35" s="31"/>
      <c r="H35" s="31"/>
      <c r="I35" s="32"/>
    </row>
    <row r="36" spans="2:9">
      <c r="B36" s="33"/>
      <c r="C36" s="34">
        <f t="shared" si="0"/>
        <v>0.33333333333333331</v>
      </c>
      <c r="D36" s="34">
        <f>6/14</f>
        <v>0.42857142857142855</v>
      </c>
      <c r="E36" s="31" t="s">
        <v>32</v>
      </c>
      <c r="F36" s="31"/>
      <c r="G36" s="31"/>
      <c r="H36" s="31"/>
      <c r="I36" s="32"/>
    </row>
    <row r="37" spans="2:9">
      <c r="B37" s="30"/>
      <c r="C37" s="31"/>
      <c r="D37" s="31"/>
      <c r="E37" s="31"/>
      <c r="F37" s="31"/>
      <c r="G37" s="31"/>
      <c r="H37" s="31"/>
      <c r="I37" s="32"/>
    </row>
    <row r="38" spans="2:9">
      <c r="B38" s="30" t="s">
        <v>33</v>
      </c>
      <c r="C38" s="31"/>
      <c r="D38" s="31"/>
      <c r="E38" s="31"/>
      <c r="F38" s="31"/>
      <c r="G38" s="31">
        <f>((B33)*(C33*C34*C35*C36))/(D33*D34*D35*D36)</f>
        <v>0.24197530864197531</v>
      </c>
      <c r="H38" s="31"/>
      <c r="I38" s="32">
        <f>G38/(G38+G47)</f>
        <v>0.20458265139116205</v>
      </c>
    </row>
    <row r="39" spans="2:9">
      <c r="B39" s="30"/>
      <c r="C39" s="31"/>
      <c r="D39" s="31"/>
      <c r="E39" s="31"/>
      <c r="F39" s="31"/>
      <c r="G39" s="31"/>
      <c r="H39" s="31"/>
      <c r="I39" s="32"/>
    </row>
    <row r="40" spans="2:9">
      <c r="B40" s="30" t="s">
        <v>34</v>
      </c>
      <c r="C40" s="31"/>
      <c r="D40" s="31"/>
      <c r="E40" s="31"/>
      <c r="F40" s="31"/>
      <c r="G40" s="31"/>
      <c r="H40" s="31"/>
      <c r="I40" s="32"/>
    </row>
    <row r="41" spans="2:9">
      <c r="B41" s="30" t="s">
        <v>26</v>
      </c>
      <c r="C41" s="31" t="s">
        <v>27</v>
      </c>
      <c r="D41" s="31" t="s">
        <v>28</v>
      </c>
      <c r="E41" s="31"/>
      <c r="F41" s="31"/>
      <c r="G41" s="31"/>
      <c r="H41" s="31"/>
      <c r="I41" s="32"/>
    </row>
    <row r="42" spans="2:9">
      <c r="B42" s="30">
        <f>5/14</f>
        <v>0.35714285714285715</v>
      </c>
      <c r="C42" s="31">
        <f>3/5</f>
        <v>0.6</v>
      </c>
      <c r="D42" s="34">
        <f>5/14</f>
        <v>0.35714285714285715</v>
      </c>
      <c r="E42" s="31" t="s">
        <v>5</v>
      </c>
      <c r="F42" s="31"/>
      <c r="G42" s="31"/>
      <c r="H42" s="31"/>
      <c r="I42" s="32"/>
    </row>
    <row r="43" spans="2:9">
      <c r="B43" s="30"/>
      <c r="C43" s="31">
        <f>1/5</f>
        <v>0.2</v>
      </c>
      <c r="D43" s="34">
        <f>4/14</f>
        <v>0.2857142857142857</v>
      </c>
      <c r="E43" s="31" t="s">
        <v>14</v>
      </c>
      <c r="F43" s="31"/>
      <c r="G43" s="31"/>
      <c r="H43" s="31"/>
      <c r="I43" s="32"/>
    </row>
    <row r="44" spans="2:9">
      <c r="B44" s="30"/>
      <c r="C44" s="31">
        <f>4/5</f>
        <v>0.8</v>
      </c>
      <c r="D44" s="34">
        <f>7/14</f>
        <v>0.5</v>
      </c>
      <c r="E44" s="31" t="s">
        <v>35</v>
      </c>
      <c r="F44" s="31"/>
      <c r="G44" s="31"/>
      <c r="H44" s="31"/>
      <c r="I44" s="32"/>
    </row>
    <row r="45" spans="2:9">
      <c r="B45" s="30"/>
      <c r="C45" s="31">
        <f>3/5</f>
        <v>0.6</v>
      </c>
      <c r="D45" s="34">
        <f>6/14</f>
        <v>0.42857142857142855</v>
      </c>
      <c r="E45" s="31" t="s">
        <v>32</v>
      </c>
      <c r="F45" s="31"/>
      <c r="G45" s="31"/>
      <c r="H45" s="31"/>
      <c r="I45" s="32"/>
    </row>
    <row r="46" spans="2:9">
      <c r="B46" s="30"/>
      <c r="C46" s="31"/>
      <c r="D46" s="31"/>
      <c r="E46" s="31"/>
      <c r="F46" s="31"/>
      <c r="G46" s="31"/>
      <c r="H46" s="31"/>
      <c r="I46" s="32"/>
    </row>
    <row r="47" spans="2:9">
      <c r="B47" s="30" t="s">
        <v>36</v>
      </c>
      <c r="C47" s="31"/>
      <c r="D47" s="31"/>
      <c r="E47" s="31"/>
      <c r="F47" s="31"/>
      <c r="G47" s="31">
        <f>((B42)*(C42*C43*C44*C45))/(D42*D43*D44*D45)</f>
        <v>0.94079999999999997</v>
      </c>
      <c r="H47" s="31"/>
      <c r="I47" s="32">
        <f>G47/(G38+G47)</f>
        <v>0.79541734860883806</v>
      </c>
    </row>
    <row r="48" spans="2:9">
      <c r="B48" s="30"/>
      <c r="C48" s="31"/>
      <c r="D48" s="31"/>
      <c r="E48" s="31"/>
      <c r="F48" s="31"/>
      <c r="G48" s="31"/>
      <c r="H48" s="31"/>
      <c r="I48" s="32"/>
    </row>
    <row r="49" spans="2:9">
      <c r="B49" s="35" t="s">
        <v>37</v>
      </c>
      <c r="C49" s="36"/>
      <c r="D49" s="36"/>
      <c r="E49" s="36"/>
      <c r="F49" s="36"/>
      <c r="G49" s="36"/>
      <c r="H49" s="36"/>
      <c r="I49" s="37"/>
    </row>
    <row r="52" spans="2:9">
      <c r="B52" s="27" t="s">
        <v>25</v>
      </c>
      <c r="C52" s="28"/>
      <c r="D52" s="28"/>
      <c r="E52" s="28"/>
      <c r="F52" s="28"/>
      <c r="G52" s="28"/>
      <c r="H52" s="38"/>
      <c r="I52" s="29"/>
    </row>
    <row r="53" spans="2:9">
      <c r="B53" s="30" t="s">
        <v>26</v>
      </c>
      <c r="C53" s="31" t="s">
        <v>27</v>
      </c>
      <c r="D53" s="31" t="s">
        <v>28</v>
      </c>
      <c r="E53" s="31"/>
      <c r="F53" s="31"/>
      <c r="G53" s="31"/>
      <c r="I53" s="32"/>
    </row>
    <row r="54" spans="2:9">
      <c r="B54" s="33">
        <f>9/14</f>
        <v>0.6428571428571429</v>
      </c>
      <c r="C54" s="34">
        <f t="shared" ref="C54:C55" si="1">4/9</f>
        <v>0.44444444444444442</v>
      </c>
      <c r="D54" s="34">
        <f>4/14</f>
        <v>0.2857142857142857</v>
      </c>
      <c r="E54" s="31" t="s">
        <v>11</v>
      </c>
      <c r="F54" s="31"/>
      <c r="G54" s="31"/>
      <c r="I54" s="32"/>
    </row>
    <row r="55" spans="2:9">
      <c r="B55" s="33"/>
      <c r="C55" s="34">
        <f t="shared" si="1"/>
        <v>0.44444444444444442</v>
      </c>
      <c r="D55" s="34">
        <f>6/14</f>
        <v>0.42857142857142855</v>
      </c>
      <c r="E55" s="31" t="s">
        <v>13</v>
      </c>
      <c r="F55" s="31"/>
      <c r="G55" s="31"/>
      <c r="I55" s="32"/>
    </row>
    <row r="56" spans="2:9">
      <c r="B56" s="33"/>
      <c r="C56" s="34">
        <f t="shared" ref="C56:C57" si="2">6/9</f>
        <v>0.66666666666666663</v>
      </c>
      <c r="D56" s="34">
        <f>7/14</f>
        <v>0.5</v>
      </c>
      <c r="E56" s="31" t="s">
        <v>38</v>
      </c>
      <c r="F56" s="31"/>
      <c r="G56" s="31"/>
      <c r="I56" s="32"/>
    </row>
    <row r="57" spans="2:9">
      <c r="B57" s="33"/>
      <c r="C57" s="34">
        <f t="shared" si="2"/>
        <v>0.66666666666666663</v>
      </c>
      <c r="D57" s="34">
        <f>8/14</f>
        <v>0.5714285714285714</v>
      </c>
      <c r="E57" s="31" t="s">
        <v>39</v>
      </c>
      <c r="F57" s="31"/>
      <c r="G57" s="31"/>
      <c r="I57" s="32"/>
    </row>
    <row r="58" spans="2:9">
      <c r="B58" s="30"/>
      <c r="C58" s="31"/>
      <c r="D58" s="31"/>
      <c r="E58" s="31"/>
      <c r="F58" s="31"/>
      <c r="G58" s="31"/>
      <c r="I58" s="32"/>
    </row>
    <row r="59" spans="2:9">
      <c r="B59" s="30" t="s">
        <v>33</v>
      </c>
      <c r="C59" s="31"/>
      <c r="D59" s="31"/>
      <c r="E59" s="31"/>
      <c r="F59" s="31"/>
      <c r="G59" s="31">
        <f>((B54)*(C54*C55*C56*C57))/(D54*D55*D56*D57)</f>
        <v>1.6131687242798354</v>
      </c>
      <c r="I59" s="32"/>
    </row>
    <row r="60" spans="2:9">
      <c r="B60" s="30"/>
      <c r="C60" s="31"/>
      <c r="D60" s="31"/>
      <c r="E60" s="31"/>
      <c r="F60" s="31"/>
      <c r="G60" s="31"/>
      <c r="I60" s="32"/>
    </row>
    <row r="61" spans="2:9">
      <c r="B61" s="30" t="s">
        <v>34</v>
      </c>
      <c r="C61" s="31"/>
      <c r="D61" s="31"/>
      <c r="E61" s="31"/>
      <c r="F61" s="31"/>
      <c r="G61" s="31"/>
      <c r="I61" s="32"/>
    </row>
    <row r="62" spans="2:9">
      <c r="B62" s="30" t="s">
        <v>26</v>
      </c>
      <c r="C62" s="31" t="s">
        <v>27</v>
      </c>
      <c r="D62" s="31" t="s">
        <v>28</v>
      </c>
      <c r="E62" s="31"/>
      <c r="F62" s="31"/>
      <c r="G62" s="31"/>
      <c r="I62" s="32"/>
    </row>
    <row r="63" spans="2:9">
      <c r="B63" s="30">
        <f>5/14</f>
        <v>0.35714285714285715</v>
      </c>
      <c r="C63" s="31">
        <f>0/5</f>
        <v>0</v>
      </c>
      <c r="D63" s="34">
        <f>4/14</f>
        <v>0.2857142857142857</v>
      </c>
      <c r="E63" s="31" t="s">
        <v>11</v>
      </c>
      <c r="F63" s="31"/>
      <c r="G63" s="31"/>
      <c r="I63" s="32"/>
    </row>
    <row r="64" spans="2:9">
      <c r="B64" s="30"/>
      <c r="C64" s="31">
        <f>2/5</f>
        <v>0.4</v>
      </c>
      <c r="D64" s="34">
        <f>6/14</f>
        <v>0.42857142857142855</v>
      </c>
      <c r="E64" s="31" t="s">
        <v>13</v>
      </c>
      <c r="F64" s="31"/>
      <c r="G64" s="31"/>
      <c r="I64" s="32"/>
    </row>
    <row r="65" spans="2:9">
      <c r="B65" s="30"/>
      <c r="C65" s="31">
        <f>1/5</f>
        <v>0.2</v>
      </c>
      <c r="D65" s="34">
        <f>7/14</f>
        <v>0.5</v>
      </c>
      <c r="E65" s="31" t="s">
        <v>38</v>
      </c>
      <c r="F65" s="31"/>
      <c r="G65" s="31"/>
      <c r="I65" s="32"/>
    </row>
    <row r="66" spans="2:9">
      <c r="B66" s="30"/>
      <c r="C66" s="31">
        <f>2/5</f>
        <v>0.4</v>
      </c>
      <c r="D66" s="34">
        <f>8/14</f>
        <v>0.5714285714285714</v>
      </c>
      <c r="E66" s="31" t="s">
        <v>39</v>
      </c>
      <c r="F66" s="31"/>
      <c r="G66" s="31"/>
      <c r="I66" s="32"/>
    </row>
    <row r="67" spans="2:9">
      <c r="B67" s="30"/>
      <c r="C67" s="31"/>
      <c r="D67" s="31"/>
      <c r="E67" s="31"/>
      <c r="F67" s="31"/>
      <c r="G67" s="31"/>
      <c r="I67" s="32"/>
    </row>
    <row r="68" spans="2:9">
      <c r="B68" s="30" t="s">
        <v>36</v>
      </c>
      <c r="C68" s="31"/>
      <c r="D68" s="31"/>
      <c r="E68" s="31"/>
      <c r="F68" s="31"/>
      <c r="G68" s="31">
        <f>((B63)*(C63*C64*C65*C66))/(D63*D64*D65*D66)</f>
        <v>0</v>
      </c>
      <c r="I68" s="32"/>
    </row>
    <row r="69" spans="2:9">
      <c r="B69" s="39"/>
      <c r="I69" s="32"/>
    </row>
    <row r="70" spans="2:9">
      <c r="B70" s="40"/>
      <c r="C70" s="41"/>
      <c r="D70" s="41"/>
      <c r="E70" s="41"/>
      <c r="F70" s="41"/>
      <c r="G70" s="41"/>
      <c r="H70" s="41"/>
      <c r="I70" s="37"/>
    </row>
  </sheetData>
  <mergeCells count="10">
    <mergeCell ref="I16:J16"/>
    <mergeCell ref="I22:J22"/>
    <mergeCell ref="N22:O22"/>
    <mergeCell ref="H1:K1"/>
    <mergeCell ref="M1:P1"/>
    <mergeCell ref="I2:J2"/>
    <mergeCell ref="N2:O2"/>
    <mergeCell ref="I9:J9"/>
    <mergeCell ref="N9:O9"/>
    <mergeCell ref="N16:O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12"/>
  <sheetViews>
    <sheetView tabSelected="1" workbookViewId="0">
      <selection activeCell="G20" sqref="G20"/>
    </sheetView>
  </sheetViews>
  <sheetFormatPr defaultColWidth="14.44140625" defaultRowHeight="15" customHeight="1"/>
  <cols>
    <col min="1" max="1" width="6.44140625" customWidth="1"/>
    <col min="2" max="6" width="12.33203125" customWidth="1"/>
    <col min="7" max="7" width="12.88671875" customWidth="1"/>
    <col min="8" max="11" width="10.33203125" customWidth="1"/>
    <col min="12" max="12" width="4.6640625" customWidth="1"/>
  </cols>
  <sheetData>
    <row r="1" spans="1:16">
      <c r="A1" s="2"/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H1" s="47" t="s">
        <v>16</v>
      </c>
      <c r="I1" s="44"/>
      <c r="J1" s="44"/>
      <c r="K1" s="42"/>
      <c r="M1" s="47" t="s">
        <v>17</v>
      </c>
      <c r="N1" s="44"/>
      <c r="O1" s="44"/>
      <c r="P1" s="42"/>
    </row>
    <row r="2" spans="1:16">
      <c r="A2" s="5">
        <v>1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8</v>
      </c>
      <c r="H2" s="8"/>
      <c r="I2" s="45" t="s">
        <v>18</v>
      </c>
      <c r="J2" s="43"/>
      <c r="K2" s="8"/>
      <c r="M2" s="9"/>
      <c r="N2" s="46" t="s">
        <v>18</v>
      </c>
      <c r="O2" s="43"/>
      <c r="P2" s="9"/>
    </row>
    <row r="3" spans="1:16">
      <c r="A3" s="5">
        <v>2</v>
      </c>
      <c r="B3" s="6" t="s">
        <v>5</v>
      </c>
      <c r="C3" s="6" t="s">
        <v>6</v>
      </c>
      <c r="D3" s="6" t="s">
        <v>7</v>
      </c>
      <c r="E3" s="6" t="s">
        <v>9</v>
      </c>
      <c r="F3" s="7" t="s">
        <v>8</v>
      </c>
      <c r="H3" s="11" t="s">
        <v>0</v>
      </c>
      <c r="I3" s="12" t="s">
        <v>9</v>
      </c>
      <c r="J3" s="11" t="s">
        <v>8</v>
      </c>
      <c r="K3" s="11" t="s">
        <v>10</v>
      </c>
      <c r="M3" s="13" t="s">
        <v>0</v>
      </c>
      <c r="N3" s="13" t="s">
        <v>9</v>
      </c>
      <c r="O3" s="13" t="s">
        <v>8</v>
      </c>
      <c r="P3" s="13" t="s">
        <v>10</v>
      </c>
    </row>
    <row r="4" spans="1:16">
      <c r="A4" s="5">
        <v>3</v>
      </c>
      <c r="B4" s="14" t="s">
        <v>11</v>
      </c>
      <c r="C4" s="14" t="s">
        <v>6</v>
      </c>
      <c r="D4" s="14" t="s">
        <v>7</v>
      </c>
      <c r="E4" s="14" t="s">
        <v>8</v>
      </c>
      <c r="F4" s="15" t="s">
        <v>9</v>
      </c>
      <c r="H4" s="16" t="s">
        <v>5</v>
      </c>
      <c r="I4" s="17">
        <v>2</v>
      </c>
      <c r="J4" s="16">
        <v>3</v>
      </c>
      <c r="K4" s="16">
        <v>5</v>
      </c>
      <c r="M4" s="18" t="s">
        <v>5</v>
      </c>
      <c r="N4" s="9">
        <f t="shared" ref="N4:P4" si="0">I4/I$7</f>
        <v>0.22222222222222221</v>
      </c>
      <c r="O4" s="10">
        <f t="shared" si="0"/>
        <v>0.6</v>
      </c>
      <c r="P4" s="9">
        <f t="shared" si="0"/>
        <v>0.35714285714285715</v>
      </c>
    </row>
    <row r="5" spans="1:16">
      <c r="A5" s="5">
        <v>4</v>
      </c>
      <c r="B5" s="14" t="s">
        <v>12</v>
      </c>
      <c r="C5" s="14" t="s">
        <v>13</v>
      </c>
      <c r="D5" s="14" t="s">
        <v>7</v>
      </c>
      <c r="E5" s="14" t="s">
        <v>8</v>
      </c>
      <c r="F5" s="15" t="s">
        <v>9</v>
      </c>
      <c r="H5" s="16" t="s">
        <v>11</v>
      </c>
      <c r="I5" s="17">
        <v>4</v>
      </c>
      <c r="J5" s="16">
        <v>0</v>
      </c>
      <c r="K5" s="16">
        <v>4</v>
      </c>
      <c r="M5" s="18" t="s">
        <v>11</v>
      </c>
      <c r="N5" s="18">
        <f t="shared" ref="N5:O5" si="1">I5/I$7</f>
        <v>0.44444444444444442</v>
      </c>
      <c r="O5" s="19">
        <f t="shared" si="1"/>
        <v>0</v>
      </c>
      <c r="P5" s="18">
        <f t="shared" ref="P5:P7" si="2">K5/$K$7</f>
        <v>0.2857142857142857</v>
      </c>
    </row>
    <row r="6" spans="1:16">
      <c r="A6" s="5">
        <v>5</v>
      </c>
      <c r="B6" s="14" t="s">
        <v>12</v>
      </c>
      <c r="C6" s="14" t="s">
        <v>14</v>
      </c>
      <c r="D6" s="14" t="s">
        <v>15</v>
      </c>
      <c r="E6" s="14" t="s">
        <v>8</v>
      </c>
      <c r="F6" s="15" t="s">
        <v>9</v>
      </c>
      <c r="H6" s="16" t="s">
        <v>12</v>
      </c>
      <c r="I6" s="17">
        <v>3</v>
      </c>
      <c r="J6" s="16">
        <v>2</v>
      </c>
      <c r="K6" s="16">
        <v>5</v>
      </c>
      <c r="M6" s="18" t="s">
        <v>12</v>
      </c>
      <c r="N6" s="20">
        <f t="shared" ref="N6:O6" si="3">I6/I$7</f>
        <v>0.33333333333333331</v>
      </c>
      <c r="O6" s="21">
        <f t="shared" si="3"/>
        <v>0.4</v>
      </c>
      <c r="P6" s="20">
        <f t="shared" si="2"/>
        <v>0.35714285714285715</v>
      </c>
    </row>
    <row r="7" spans="1:16">
      <c r="A7" s="5">
        <v>6</v>
      </c>
      <c r="B7" s="6" t="s">
        <v>12</v>
      </c>
      <c r="C7" s="6" t="s">
        <v>14</v>
      </c>
      <c r="D7" s="6" t="s">
        <v>15</v>
      </c>
      <c r="E7" s="6" t="s">
        <v>9</v>
      </c>
      <c r="F7" s="7" t="s">
        <v>8</v>
      </c>
      <c r="H7" s="11" t="s">
        <v>10</v>
      </c>
      <c r="I7" s="12">
        <v>9</v>
      </c>
      <c r="J7" s="11">
        <v>5</v>
      </c>
      <c r="K7" s="11">
        <v>14</v>
      </c>
      <c r="M7" s="13" t="s">
        <v>10</v>
      </c>
      <c r="N7" s="20">
        <f>I7/K7</f>
        <v>0.6428571428571429</v>
      </c>
      <c r="O7" s="21">
        <f>J7/K7</f>
        <v>0.35714285714285715</v>
      </c>
      <c r="P7" s="20">
        <f t="shared" si="2"/>
        <v>1</v>
      </c>
    </row>
    <row r="8" spans="1:16">
      <c r="A8" s="5">
        <v>7</v>
      </c>
      <c r="B8" s="14" t="s">
        <v>11</v>
      </c>
      <c r="C8" s="14" t="s">
        <v>14</v>
      </c>
      <c r="D8" s="14" t="s">
        <v>15</v>
      </c>
      <c r="E8" s="14" t="s">
        <v>9</v>
      </c>
      <c r="F8" s="15" t="s">
        <v>9</v>
      </c>
      <c r="M8" s="22"/>
      <c r="N8" s="22"/>
      <c r="O8" s="22"/>
      <c r="P8" s="22"/>
    </row>
    <row r="9" spans="1:16">
      <c r="A9" s="5">
        <v>8</v>
      </c>
      <c r="B9" s="6" t="s">
        <v>5</v>
      </c>
      <c r="C9" s="6" t="s">
        <v>13</v>
      </c>
      <c r="D9" s="6" t="s">
        <v>7</v>
      </c>
      <c r="E9" s="6" t="s">
        <v>8</v>
      </c>
      <c r="F9" s="7" t="s">
        <v>8</v>
      </c>
      <c r="H9" s="8"/>
      <c r="I9" s="45" t="s">
        <v>18</v>
      </c>
      <c r="J9" s="43"/>
      <c r="K9" s="8"/>
      <c r="M9" s="9"/>
      <c r="N9" s="46" t="s">
        <v>18</v>
      </c>
      <c r="O9" s="43"/>
      <c r="P9" s="9"/>
    </row>
    <row r="10" spans="1:16">
      <c r="A10" s="5">
        <v>9</v>
      </c>
      <c r="B10" s="14" t="s">
        <v>5</v>
      </c>
      <c r="C10" s="14" t="s">
        <v>14</v>
      </c>
      <c r="D10" s="14" t="s">
        <v>15</v>
      </c>
      <c r="E10" s="14" t="s">
        <v>8</v>
      </c>
      <c r="F10" s="15" t="s">
        <v>9</v>
      </c>
      <c r="H10" s="11" t="s">
        <v>1</v>
      </c>
      <c r="I10" s="12" t="s">
        <v>9</v>
      </c>
      <c r="J10" s="11" t="s">
        <v>8</v>
      </c>
      <c r="K10" s="11" t="s">
        <v>10</v>
      </c>
      <c r="M10" s="13" t="s">
        <v>1</v>
      </c>
      <c r="N10" s="23" t="s">
        <v>9</v>
      </c>
      <c r="O10" s="13" t="s">
        <v>8</v>
      </c>
      <c r="P10" s="13" t="s">
        <v>10</v>
      </c>
    </row>
    <row r="11" spans="1:16">
      <c r="A11" s="5">
        <v>10</v>
      </c>
      <c r="B11" s="14" t="s">
        <v>12</v>
      </c>
      <c r="C11" s="14" t="s">
        <v>13</v>
      </c>
      <c r="D11" s="14" t="s">
        <v>15</v>
      </c>
      <c r="E11" s="14" t="s">
        <v>8</v>
      </c>
      <c r="F11" s="15" t="s">
        <v>9</v>
      </c>
      <c r="H11" s="16" t="s">
        <v>6</v>
      </c>
      <c r="I11" s="17">
        <v>2</v>
      </c>
      <c r="J11" s="16">
        <v>2</v>
      </c>
      <c r="K11" s="16">
        <v>4</v>
      </c>
      <c r="M11" s="18" t="s">
        <v>6</v>
      </c>
      <c r="N11" s="19">
        <f t="shared" ref="N11:O11" si="4">I11/I$14</f>
        <v>0.22222222222222221</v>
      </c>
      <c r="O11" s="18">
        <f t="shared" si="4"/>
        <v>0.4</v>
      </c>
      <c r="P11" s="18">
        <f>K11/K14</f>
        <v>0.2857142857142857</v>
      </c>
    </row>
    <row r="12" spans="1:16">
      <c r="A12" s="5">
        <v>11</v>
      </c>
      <c r="B12" s="14" t="s">
        <v>5</v>
      </c>
      <c r="C12" s="14" t="s">
        <v>13</v>
      </c>
      <c r="D12" s="14" t="s">
        <v>15</v>
      </c>
      <c r="E12" s="14" t="s">
        <v>9</v>
      </c>
      <c r="F12" s="15" t="s">
        <v>9</v>
      </c>
      <c r="H12" s="16" t="s">
        <v>13</v>
      </c>
      <c r="I12" s="17">
        <v>4</v>
      </c>
      <c r="J12" s="16">
        <v>2</v>
      </c>
      <c r="K12" s="16">
        <v>6</v>
      </c>
      <c r="M12" s="18" t="s">
        <v>13</v>
      </c>
      <c r="N12" s="19">
        <f t="shared" ref="N12:P12" si="5">I12/I$14</f>
        <v>0.44444444444444442</v>
      </c>
      <c r="O12" s="18">
        <f t="shared" si="5"/>
        <v>0.4</v>
      </c>
      <c r="P12" s="18">
        <f t="shared" si="5"/>
        <v>0.42857142857142855</v>
      </c>
    </row>
    <row r="13" spans="1:16">
      <c r="A13" s="5">
        <v>12</v>
      </c>
      <c r="B13" s="14" t="s">
        <v>11</v>
      </c>
      <c r="C13" s="14" t="s">
        <v>13</v>
      </c>
      <c r="D13" s="14" t="s">
        <v>7</v>
      </c>
      <c r="E13" s="14" t="s">
        <v>9</v>
      </c>
      <c r="F13" s="15" t="s">
        <v>9</v>
      </c>
      <c r="H13" s="16" t="s">
        <v>14</v>
      </c>
      <c r="I13" s="17">
        <v>3</v>
      </c>
      <c r="J13" s="16">
        <v>1</v>
      </c>
      <c r="K13" s="16">
        <v>4</v>
      </c>
      <c r="M13" s="18" t="s">
        <v>14</v>
      </c>
      <c r="N13" s="19">
        <f t="shared" ref="N13:P13" si="6">I13/I$14</f>
        <v>0.33333333333333331</v>
      </c>
      <c r="O13" s="18">
        <f t="shared" si="6"/>
        <v>0.2</v>
      </c>
      <c r="P13" s="18">
        <f t="shared" si="6"/>
        <v>0.2857142857142857</v>
      </c>
    </row>
    <row r="14" spans="1:16">
      <c r="A14" s="5">
        <v>13</v>
      </c>
      <c r="B14" s="14" t="s">
        <v>11</v>
      </c>
      <c r="C14" s="14" t="s">
        <v>6</v>
      </c>
      <c r="D14" s="14" t="s">
        <v>15</v>
      </c>
      <c r="E14" s="14" t="s">
        <v>8</v>
      </c>
      <c r="F14" s="15" t="s">
        <v>9</v>
      </c>
      <c r="H14" s="11" t="s">
        <v>10</v>
      </c>
      <c r="I14" s="12">
        <v>9</v>
      </c>
      <c r="J14" s="11">
        <v>5</v>
      </c>
      <c r="K14" s="11">
        <v>14</v>
      </c>
      <c r="M14" s="13" t="s">
        <v>10</v>
      </c>
      <c r="N14" s="23">
        <f>I14/K14</f>
        <v>0.6428571428571429</v>
      </c>
      <c r="O14" s="13">
        <f>J14/K14</f>
        <v>0.35714285714285715</v>
      </c>
      <c r="P14" s="13">
        <f>K14/$K$7</f>
        <v>1</v>
      </c>
    </row>
    <row r="15" spans="1:16">
      <c r="A15" s="24">
        <v>14</v>
      </c>
      <c r="B15" s="25" t="s">
        <v>12</v>
      </c>
      <c r="C15" s="25" t="s">
        <v>13</v>
      </c>
      <c r="D15" s="25" t="s">
        <v>7</v>
      </c>
      <c r="E15" s="25" t="s">
        <v>9</v>
      </c>
      <c r="F15" s="26" t="s">
        <v>8</v>
      </c>
      <c r="M15" s="22"/>
      <c r="N15" s="22"/>
      <c r="O15" s="22"/>
      <c r="P15" s="22"/>
    </row>
    <row r="16" spans="1:16">
      <c r="H16" s="8"/>
      <c r="I16" s="45" t="s">
        <v>18</v>
      </c>
      <c r="J16" s="43"/>
      <c r="K16" s="8"/>
      <c r="M16" s="9"/>
      <c r="N16" s="46" t="s">
        <v>18</v>
      </c>
      <c r="O16" s="43"/>
      <c r="P16" s="9"/>
    </row>
    <row r="17" spans="1:16">
      <c r="A17" s="1" t="s">
        <v>19</v>
      </c>
      <c r="B17" s="1" t="s">
        <v>5</v>
      </c>
      <c r="C17" s="1" t="s">
        <v>14</v>
      </c>
      <c r="D17" s="1" t="s">
        <v>7</v>
      </c>
      <c r="E17" s="1" t="s">
        <v>9</v>
      </c>
      <c r="F17" s="1" t="s">
        <v>20</v>
      </c>
      <c r="H17" s="11" t="s">
        <v>2</v>
      </c>
      <c r="I17" s="12" t="s">
        <v>9</v>
      </c>
      <c r="J17" s="11" t="s">
        <v>8</v>
      </c>
      <c r="K17" s="11" t="s">
        <v>10</v>
      </c>
      <c r="M17" s="13" t="s">
        <v>2</v>
      </c>
      <c r="N17" s="23" t="s">
        <v>9</v>
      </c>
      <c r="O17" s="13" t="s">
        <v>8</v>
      </c>
      <c r="P17" s="13" t="s">
        <v>10</v>
      </c>
    </row>
    <row r="18" spans="1:16">
      <c r="A18" s="1" t="s">
        <v>21</v>
      </c>
      <c r="B18" s="1" t="s">
        <v>11</v>
      </c>
      <c r="C18" s="1" t="s">
        <v>13</v>
      </c>
      <c r="D18" s="1" t="s">
        <v>15</v>
      </c>
      <c r="E18" s="1" t="s">
        <v>8</v>
      </c>
      <c r="F18" s="1"/>
      <c r="H18" s="16" t="s">
        <v>7</v>
      </c>
      <c r="I18" s="17">
        <v>3</v>
      </c>
      <c r="J18" s="16">
        <v>4</v>
      </c>
      <c r="K18" s="16">
        <v>7</v>
      </c>
      <c r="M18" s="18" t="s">
        <v>7</v>
      </c>
      <c r="N18" s="19">
        <f t="shared" ref="N18:P18" si="7">I18/I$20</f>
        <v>0.33333333333333331</v>
      </c>
      <c r="O18" s="9">
        <f t="shared" si="7"/>
        <v>0.8</v>
      </c>
      <c r="P18" s="18">
        <f t="shared" si="7"/>
        <v>0.5</v>
      </c>
    </row>
    <row r="19" spans="1:16">
      <c r="A19" s="1" t="s">
        <v>22</v>
      </c>
      <c r="B19" s="1" t="s">
        <v>12</v>
      </c>
      <c r="C19" s="1" t="s">
        <v>6</v>
      </c>
      <c r="D19" s="1" t="s">
        <v>7</v>
      </c>
      <c r="E19" s="1" t="s">
        <v>9</v>
      </c>
      <c r="F19" s="1"/>
      <c r="H19" s="16" t="s">
        <v>15</v>
      </c>
      <c r="I19" s="17">
        <v>6</v>
      </c>
      <c r="J19" s="16">
        <v>1</v>
      </c>
      <c r="K19" s="16">
        <v>7</v>
      </c>
      <c r="M19" s="18" t="s">
        <v>15</v>
      </c>
      <c r="N19" s="19">
        <f t="shared" ref="N19:P19" si="8">I19/I$20</f>
        <v>0.66666666666666663</v>
      </c>
      <c r="O19" s="18">
        <f t="shared" si="8"/>
        <v>0.2</v>
      </c>
      <c r="P19" s="18">
        <f t="shared" si="8"/>
        <v>0.5</v>
      </c>
    </row>
    <row r="20" spans="1:16">
      <c r="A20" s="1" t="s">
        <v>23</v>
      </c>
      <c r="B20" s="1" t="s">
        <v>12</v>
      </c>
      <c r="C20" s="1" t="s">
        <v>13</v>
      </c>
      <c r="D20" s="1" t="s">
        <v>15</v>
      </c>
      <c r="E20" s="1" t="s">
        <v>8</v>
      </c>
      <c r="H20" s="11" t="s">
        <v>10</v>
      </c>
      <c r="I20" s="12">
        <v>9</v>
      </c>
      <c r="J20" s="11">
        <v>5</v>
      </c>
      <c r="K20" s="11">
        <v>14</v>
      </c>
      <c r="M20" s="13" t="s">
        <v>10</v>
      </c>
      <c r="N20" s="23">
        <f t="shared" ref="N20:O20" si="9">I20/$K20</f>
        <v>0.6428571428571429</v>
      </c>
      <c r="O20" s="13">
        <f t="shared" si="9"/>
        <v>0.35714285714285715</v>
      </c>
      <c r="P20" s="13">
        <f>K20/K$20</f>
        <v>1</v>
      </c>
    </row>
    <row r="21" spans="1:16">
      <c r="A21" s="1" t="s">
        <v>24</v>
      </c>
      <c r="B21" s="1" t="s">
        <v>5</v>
      </c>
      <c r="C21" s="1" t="s">
        <v>6</v>
      </c>
      <c r="D21" s="1" t="s">
        <v>7</v>
      </c>
      <c r="E21" s="1" t="s">
        <v>9</v>
      </c>
      <c r="M21" s="22"/>
      <c r="N21" s="22"/>
      <c r="O21" s="22"/>
      <c r="P21" s="22"/>
    </row>
    <row r="22" spans="1:16">
      <c r="H22" s="8"/>
      <c r="I22" s="45" t="s">
        <v>18</v>
      </c>
      <c r="J22" s="43"/>
      <c r="K22" s="8"/>
      <c r="M22" s="9"/>
      <c r="N22" s="46" t="s">
        <v>18</v>
      </c>
      <c r="O22" s="43"/>
      <c r="P22" s="9"/>
    </row>
    <row r="23" spans="1:16">
      <c r="H23" s="11" t="s">
        <v>3</v>
      </c>
      <c r="I23" s="12" t="s">
        <v>9</v>
      </c>
      <c r="J23" s="11" t="s">
        <v>8</v>
      </c>
      <c r="K23" s="11" t="s">
        <v>10</v>
      </c>
      <c r="M23" s="13" t="s">
        <v>3</v>
      </c>
      <c r="N23" s="23" t="s">
        <v>9</v>
      </c>
      <c r="O23" s="13" t="s">
        <v>8</v>
      </c>
      <c r="P23" s="13" t="s">
        <v>10</v>
      </c>
    </row>
    <row r="24" spans="1:16">
      <c r="D24" s="1" t="s">
        <v>9</v>
      </c>
      <c r="E24" s="1" t="s">
        <v>8</v>
      </c>
      <c r="H24" s="16" t="s">
        <v>9</v>
      </c>
      <c r="I24" s="17">
        <v>3</v>
      </c>
      <c r="J24" s="16">
        <v>3</v>
      </c>
      <c r="K24" s="16">
        <v>6</v>
      </c>
      <c r="M24" s="18" t="s">
        <v>9</v>
      </c>
      <c r="N24" s="19">
        <f t="shared" ref="N24:P24" si="10">I24/I$26</f>
        <v>0.33333333333333331</v>
      </c>
      <c r="O24" s="18">
        <f t="shared" si="10"/>
        <v>0.6</v>
      </c>
      <c r="P24" s="18">
        <f t="shared" si="10"/>
        <v>0.42857142857142855</v>
      </c>
    </row>
    <row r="25" spans="1:16">
      <c r="D25" s="1">
        <f>(N7*N6*N11*N18*N24)/(P6*P11*P18*P24)</f>
        <v>0.24197530864197531</v>
      </c>
      <c r="E25" s="1">
        <f>(O7*O6*O11*O18*O24)/(P6*P11*P18*P24)</f>
        <v>1.2544000000000004</v>
      </c>
      <c r="H25" s="16" t="s">
        <v>8</v>
      </c>
      <c r="I25" s="17">
        <v>6</v>
      </c>
      <c r="J25" s="16">
        <v>2</v>
      </c>
      <c r="K25" s="16">
        <v>8</v>
      </c>
      <c r="M25" s="18" t="s">
        <v>8</v>
      </c>
      <c r="N25" s="19">
        <f t="shared" ref="N25:P25" si="11">I25/I$26</f>
        <v>0.66666666666666663</v>
      </c>
      <c r="O25" s="18">
        <f t="shared" si="11"/>
        <v>0.4</v>
      </c>
      <c r="P25" s="18">
        <f t="shared" si="11"/>
        <v>0.5714285714285714</v>
      </c>
    </row>
    <row r="26" spans="1:16">
      <c r="H26" s="11" t="s">
        <v>10</v>
      </c>
      <c r="I26" s="12">
        <v>9</v>
      </c>
      <c r="J26" s="11">
        <v>5</v>
      </c>
      <c r="K26" s="11">
        <v>14</v>
      </c>
      <c r="M26" s="13" t="s">
        <v>10</v>
      </c>
      <c r="N26" s="23">
        <f t="shared" ref="N26:P26" si="12">I26/$K26</f>
        <v>0.6428571428571429</v>
      </c>
      <c r="O26" s="13">
        <f t="shared" si="12"/>
        <v>0.35714285714285715</v>
      </c>
      <c r="P26" s="13">
        <f t="shared" si="12"/>
        <v>1</v>
      </c>
    </row>
    <row r="31" spans="1:16">
      <c r="B31" s="27" t="s">
        <v>25</v>
      </c>
      <c r="C31" s="28"/>
      <c r="D31" s="28"/>
      <c r="E31" s="28"/>
      <c r="F31" s="28"/>
      <c r="G31" s="28"/>
      <c r="H31" s="28"/>
      <c r="I31" s="29"/>
    </row>
    <row r="32" spans="1:16">
      <c r="B32" s="30" t="s">
        <v>26</v>
      </c>
      <c r="C32" s="31" t="s">
        <v>27</v>
      </c>
      <c r="D32" s="31" t="s">
        <v>28</v>
      </c>
      <c r="E32" s="31"/>
      <c r="F32" s="31"/>
      <c r="G32" s="31"/>
      <c r="H32" s="31"/>
      <c r="I32" s="32"/>
    </row>
    <row r="33" spans="2:11">
      <c r="B33" s="33">
        <f>9/14</f>
        <v>0.6428571428571429</v>
      </c>
      <c r="C33" s="34">
        <f>2/9</f>
        <v>0.22222222222222221</v>
      </c>
      <c r="D33" s="34">
        <f>5/14</f>
        <v>0.35714285714285715</v>
      </c>
      <c r="E33" s="31" t="s">
        <v>29</v>
      </c>
      <c r="F33" s="31"/>
      <c r="G33" s="31"/>
      <c r="H33" s="31"/>
      <c r="I33" s="32"/>
      <c r="K33" s="1" t="s">
        <v>40</v>
      </c>
    </row>
    <row r="34" spans="2:11">
      <c r="B34" s="33"/>
      <c r="C34" s="34">
        <f t="shared" ref="C34:C36" si="13">3/9</f>
        <v>0.33333333333333331</v>
      </c>
      <c r="D34" s="34">
        <f>4/14</f>
        <v>0.2857142857142857</v>
      </c>
      <c r="E34" s="31" t="s">
        <v>30</v>
      </c>
      <c r="F34" s="31"/>
      <c r="G34" s="31"/>
      <c r="H34" s="31"/>
      <c r="I34" s="32"/>
    </row>
    <row r="35" spans="2:11">
      <c r="B35" s="33"/>
      <c r="C35" s="34">
        <f t="shared" si="13"/>
        <v>0.33333333333333331</v>
      </c>
      <c r="D35" s="34">
        <f>7/14</f>
        <v>0.5</v>
      </c>
      <c r="E35" s="31" t="s">
        <v>31</v>
      </c>
      <c r="F35" s="31"/>
      <c r="G35" s="31"/>
      <c r="H35" s="31"/>
      <c r="I35" s="32"/>
    </row>
    <row r="36" spans="2:11">
      <c r="B36" s="33"/>
      <c r="C36" s="34">
        <f t="shared" si="13"/>
        <v>0.33333333333333331</v>
      </c>
      <c r="D36" s="34">
        <f>6/14</f>
        <v>0.42857142857142855</v>
      </c>
      <c r="E36" s="31" t="s">
        <v>32</v>
      </c>
      <c r="F36" s="31"/>
      <c r="G36" s="31"/>
      <c r="H36" s="31"/>
      <c r="I36" s="32"/>
    </row>
    <row r="37" spans="2:11">
      <c r="B37" s="30"/>
      <c r="C37" s="31"/>
      <c r="D37" s="31"/>
      <c r="E37" s="31"/>
      <c r="F37" s="31"/>
      <c r="G37" s="31"/>
      <c r="H37" s="31"/>
      <c r="I37" s="32"/>
    </row>
    <row r="38" spans="2:11">
      <c r="B38" s="30" t="s">
        <v>33</v>
      </c>
      <c r="C38" s="31"/>
      <c r="D38" s="31"/>
      <c r="E38" s="31"/>
      <c r="F38" s="31"/>
      <c r="G38" s="31">
        <f>((B33)*(C33*C34*C35*C36))/(D33*D34*D35*D36)</f>
        <v>0.24197530864197531</v>
      </c>
      <c r="H38" s="31"/>
      <c r="I38" s="32">
        <f>G38/(G38+G47)</f>
        <v>0.20458265139116205</v>
      </c>
    </row>
    <row r="39" spans="2:11">
      <c r="B39" s="30"/>
      <c r="C39" s="31"/>
      <c r="D39" s="31"/>
      <c r="E39" s="31"/>
      <c r="F39" s="31"/>
      <c r="G39" s="31"/>
      <c r="H39" s="31"/>
      <c r="I39" s="32"/>
    </row>
    <row r="40" spans="2:11">
      <c r="B40" s="30" t="s">
        <v>34</v>
      </c>
      <c r="C40" s="31"/>
      <c r="D40" s="31"/>
      <c r="E40" s="31"/>
      <c r="F40" s="31"/>
      <c r="G40" s="31"/>
      <c r="H40" s="31"/>
      <c r="I40" s="32"/>
    </row>
    <row r="41" spans="2:11">
      <c r="B41" s="30" t="s">
        <v>26</v>
      </c>
      <c r="C41" s="31" t="s">
        <v>27</v>
      </c>
      <c r="D41" s="31" t="s">
        <v>28</v>
      </c>
      <c r="E41" s="31"/>
      <c r="F41" s="31"/>
      <c r="G41" s="31"/>
      <c r="H41" s="31"/>
      <c r="I41" s="32"/>
    </row>
    <row r="42" spans="2:11">
      <c r="B42" s="30">
        <f>5/14</f>
        <v>0.35714285714285715</v>
      </c>
      <c r="C42" s="31">
        <f>3/5</f>
        <v>0.6</v>
      </c>
      <c r="D42" s="34">
        <f>5/14</f>
        <v>0.35714285714285715</v>
      </c>
      <c r="E42" s="31" t="s">
        <v>5</v>
      </c>
      <c r="F42" s="31"/>
      <c r="G42" s="31"/>
      <c r="H42" s="31"/>
      <c r="I42" s="32"/>
    </row>
    <row r="43" spans="2:11">
      <c r="B43" s="30"/>
      <c r="C43" s="31">
        <f>1/5</f>
        <v>0.2</v>
      </c>
      <c r="D43" s="34">
        <f>4/14</f>
        <v>0.2857142857142857</v>
      </c>
      <c r="E43" s="31" t="s">
        <v>14</v>
      </c>
      <c r="F43" s="31"/>
      <c r="G43" s="31"/>
      <c r="H43" s="31"/>
      <c r="I43" s="32"/>
    </row>
    <row r="44" spans="2:11">
      <c r="B44" s="30"/>
      <c r="C44" s="31">
        <f>4/5</f>
        <v>0.8</v>
      </c>
      <c r="D44" s="34">
        <f>7/14</f>
        <v>0.5</v>
      </c>
      <c r="E44" s="31" t="s">
        <v>35</v>
      </c>
      <c r="F44" s="31"/>
      <c r="G44" s="31"/>
      <c r="H44" s="31"/>
      <c r="I44" s="32"/>
    </row>
    <row r="45" spans="2:11">
      <c r="B45" s="30"/>
      <c r="C45" s="31">
        <f>3/5</f>
        <v>0.6</v>
      </c>
      <c r="D45" s="34">
        <f>6/14</f>
        <v>0.42857142857142855</v>
      </c>
      <c r="E45" s="31" t="s">
        <v>32</v>
      </c>
      <c r="F45" s="31"/>
      <c r="G45" s="31"/>
      <c r="H45" s="31"/>
      <c r="I45" s="32"/>
    </row>
    <row r="46" spans="2:11">
      <c r="B46" s="30"/>
      <c r="C46" s="31"/>
      <c r="D46" s="31"/>
      <c r="E46" s="31"/>
      <c r="F46" s="31"/>
      <c r="G46" s="31"/>
      <c r="H46" s="31"/>
      <c r="I46" s="32"/>
    </row>
    <row r="47" spans="2:11">
      <c r="B47" s="30" t="s">
        <v>36</v>
      </c>
      <c r="C47" s="31"/>
      <c r="D47" s="31"/>
      <c r="E47" s="31"/>
      <c r="F47" s="31"/>
      <c r="G47" s="31">
        <f>((B42)*(C42*C43*C44*C45))/(D42*D43*D44*D45)</f>
        <v>0.94079999999999997</v>
      </c>
      <c r="H47" s="31"/>
      <c r="I47" s="32">
        <f>G47/(G38+G47)</f>
        <v>0.79541734860883806</v>
      </c>
    </row>
    <row r="48" spans="2:11">
      <c r="B48" s="30"/>
      <c r="C48" s="31"/>
      <c r="D48" s="31"/>
      <c r="E48" s="31"/>
      <c r="F48" s="31"/>
      <c r="G48" s="31"/>
      <c r="H48" s="31"/>
      <c r="I48" s="32"/>
    </row>
    <row r="49" spans="2:9">
      <c r="B49" s="35" t="s">
        <v>37</v>
      </c>
      <c r="C49" s="36"/>
      <c r="D49" s="36"/>
      <c r="E49" s="36"/>
      <c r="F49" s="36"/>
      <c r="G49" s="36"/>
      <c r="H49" s="36"/>
      <c r="I49" s="37"/>
    </row>
    <row r="52" spans="2:9">
      <c r="B52" s="27" t="s">
        <v>25</v>
      </c>
      <c r="C52" s="28"/>
      <c r="D52" s="28"/>
      <c r="E52" s="28"/>
      <c r="F52" s="28"/>
      <c r="G52" s="28"/>
      <c r="H52" s="38"/>
      <c r="I52" s="29"/>
    </row>
    <row r="53" spans="2:9">
      <c r="B53" s="30" t="s">
        <v>26</v>
      </c>
      <c r="C53" s="31" t="s">
        <v>27</v>
      </c>
      <c r="D53" s="31" t="s">
        <v>28</v>
      </c>
      <c r="E53" s="31"/>
      <c r="F53" s="31"/>
      <c r="G53" s="31"/>
      <c r="I53" s="32"/>
    </row>
    <row r="54" spans="2:9">
      <c r="B54" s="33">
        <f>9/14</f>
        <v>0.6428571428571429</v>
      </c>
      <c r="C54" s="34">
        <f t="shared" ref="C54:C55" si="14">4/9</f>
        <v>0.44444444444444442</v>
      </c>
      <c r="D54" s="34">
        <f>4/14</f>
        <v>0.2857142857142857</v>
      </c>
      <c r="E54" s="31" t="s">
        <v>11</v>
      </c>
      <c r="F54" s="31"/>
      <c r="G54" s="31"/>
      <c r="I54" s="32"/>
    </row>
    <row r="55" spans="2:9">
      <c r="B55" s="33"/>
      <c r="C55" s="34">
        <f t="shared" si="14"/>
        <v>0.44444444444444442</v>
      </c>
      <c r="D55" s="34">
        <f>6/14</f>
        <v>0.42857142857142855</v>
      </c>
      <c r="E55" s="31" t="s">
        <v>13</v>
      </c>
      <c r="F55" s="31"/>
      <c r="G55" s="31"/>
      <c r="I55" s="32"/>
    </row>
    <row r="56" spans="2:9">
      <c r="B56" s="33"/>
      <c r="C56" s="34">
        <f t="shared" ref="C56:C57" si="15">6/9</f>
        <v>0.66666666666666663</v>
      </c>
      <c r="D56" s="34">
        <f>7/14</f>
        <v>0.5</v>
      </c>
      <c r="E56" s="31" t="s">
        <v>38</v>
      </c>
      <c r="F56" s="31"/>
      <c r="G56" s="31"/>
      <c r="I56" s="32"/>
    </row>
    <row r="57" spans="2:9">
      <c r="B57" s="33"/>
      <c r="C57" s="34">
        <f t="shared" si="15"/>
        <v>0.66666666666666663</v>
      </c>
      <c r="D57" s="34">
        <f>8/14</f>
        <v>0.5714285714285714</v>
      </c>
      <c r="E57" s="31" t="s">
        <v>39</v>
      </c>
      <c r="F57" s="31"/>
      <c r="G57" s="31"/>
      <c r="I57" s="32"/>
    </row>
    <row r="58" spans="2:9">
      <c r="B58" s="30"/>
      <c r="C58" s="31"/>
      <c r="D58" s="31"/>
      <c r="E58" s="31"/>
      <c r="F58" s="31"/>
      <c r="G58" s="31"/>
      <c r="I58" s="32"/>
    </row>
    <row r="59" spans="2:9">
      <c r="B59" s="30" t="s">
        <v>33</v>
      </c>
      <c r="C59" s="31"/>
      <c r="D59" s="31"/>
      <c r="E59" s="31"/>
      <c r="F59" s="31"/>
      <c r="G59" s="31">
        <f>((B54)*(C54*C55*C56*C57))/(D54*D55*D56*D57)</f>
        <v>1.6131687242798354</v>
      </c>
      <c r="I59" s="32"/>
    </row>
    <row r="60" spans="2:9">
      <c r="B60" s="30"/>
      <c r="C60" s="31"/>
      <c r="D60" s="31"/>
      <c r="E60" s="31"/>
      <c r="F60" s="31"/>
      <c r="G60" s="31"/>
      <c r="I60" s="32"/>
    </row>
    <row r="61" spans="2:9">
      <c r="B61" s="30" t="s">
        <v>34</v>
      </c>
      <c r="C61" s="31"/>
      <c r="D61" s="31"/>
      <c r="E61" s="31"/>
      <c r="F61" s="31"/>
      <c r="G61" s="31"/>
      <c r="I61" s="32"/>
    </row>
    <row r="62" spans="2:9">
      <c r="B62" s="30" t="s">
        <v>26</v>
      </c>
      <c r="C62" s="31" t="s">
        <v>27</v>
      </c>
      <c r="D62" s="31" t="s">
        <v>28</v>
      </c>
      <c r="E62" s="31"/>
      <c r="F62" s="31"/>
      <c r="G62" s="31"/>
      <c r="I62" s="32"/>
    </row>
    <row r="63" spans="2:9">
      <c r="B63" s="30">
        <f>5/14</f>
        <v>0.35714285714285715</v>
      </c>
      <c r="C63" s="31">
        <f>0/5</f>
        <v>0</v>
      </c>
      <c r="D63" s="34">
        <f>4/14</f>
        <v>0.2857142857142857</v>
      </c>
      <c r="E63" s="31" t="s">
        <v>11</v>
      </c>
      <c r="F63" s="31"/>
      <c r="G63" s="31"/>
      <c r="I63" s="32"/>
    </row>
    <row r="64" spans="2:9">
      <c r="B64" s="30"/>
      <c r="C64" s="31">
        <f>2/5</f>
        <v>0.4</v>
      </c>
      <c r="D64" s="34">
        <f>6/14</f>
        <v>0.42857142857142855</v>
      </c>
      <c r="E64" s="31" t="s">
        <v>13</v>
      </c>
      <c r="F64" s="31"/>
      <c r="G64" s="31"/>
      <c r="I64" s="32"/>
    </row>
    <row r="65" spans="2:9">
      <c r="B65" s="30"/>
      <c r="C65" s="31">
        <f>1/5</f>
        <v>0.2</v>
      </c>
      <c r="D65" s="34">
        <f>7/14</f>
        <v>0.5</v>
      </c>
      <c r="E65" s="31" t="s">
        <v>38</v>
      </c>
      <c r="F65" s="31"/>
      <c r="G65" s="31"/>
      <c r="I65" s="32"/>
    </row>
    <row r="66" spans="2:9">
      <c r="B66" s="30"/>
      <c r="C66" s="31">
        <f>2/5</f>
        <v>0.4</v>
      </c>
      <c r="D66" s="34">
        <f>8/14</f>
        <v>0.5714285714285714</v>
      </c>
      <c r="E66" s="31" t="s">
        <v>39</v>
      </c>
      <c r="F66" s="31"/>
      <c r="G66" s="31"/>
      <c r="I66" s="32"/>
    </row>
    <row r="67" spans="2:9">
      <c r="B67" s="30"/>
      <c r="C67" s="31"/>
      <c r="D67" s="31"/>
      <c r="E67" s="31"/>
      <c r="F67" s="31"/>
      <c r="G67" s="31"/>
      <c r="I67" s="32"/>
    </row>
    <row r="68" spans="2:9">
      <c r="B68" s="30" t="s">
        <v>36</v>
      </c>
      <c r="C68" s="31"/>
      <c r="D68" s="31"/>
      <c r="E68" s="31"/>
      <c r="F68" s="31"/>
      <c r="G68" s="31">
        <f>((B63)*(C63*C64*C65*C66))/(D63*D64*D65*D66)</f>
        <v>0</v>
      </c>
      <c r="I68" s="32"/>
    </row>
    <row r="69" spans="2:9">
      <c r="B69" s="39"/>
      <c r="I69" s="32"/>
    </row>
    <row r="70" spans="2:9">
      <c r="B70" s="40"/>
      <c r="C70" s="41"/>
      <c r="D70" s="41"/>
      <c r="E70" s="41"/>
      <c r="F70" s="41"/>
      <c r="G70" s="41"/>
      <c r="H70" s="41"/>
      <c r="I70" s="37"/>
    </row>
    <row r="72" spans="2:9">
      <c r="B72" s="1" t="s">
        <v>12</v>
      </c>
      <c r="C72" s="1" t="s">
        <v>13</v>
      </c>
      <c r="D72" s="1" t="s">
        <v>15</v>
      </c>
      <c r="E72" s="1" t="s">
        <v>8</v>
      </c>
    </row>
    <row r="74" spans="2:9">
      <c r="B74" s="27" t="s">
        <v>25</v>
      </c>
      <c r="C74" s="28"/>
      <c r="D74" s="28"/>
      <c r="E74" s="28"/>
      <c r="F74" s="28"/>
      <c r="G74" s="28"/>
      <c r="H74" s="38"/>
      <c r="I74" s="29"/>
    </row>
    <row r="75" spans="2:9">
      <c r="B75" s="30" t="s">
        <v>26</v>
      </c>
      <c r="C75" s="31" t="s">
        <v>27</v>
      </c>
      <c r="D75" s="31" t="s">
        <v>28</v>
      </c>
      <c r="E75" s="31"/>
      <c r="F75" s="31"/>
      <c r="G75" s="31"/>
      <c r="I75" s="32"/>
    </row>
    <row r="76" spans="2:9">
      <c r="B76" s="33">
        <f>9/14</f>
        <v>0.6428571428571429</v>
      </c>
      <c r="C76" s="34">
        <f>3/9</f>
        <v>0.33333333333333331</v>
      </c>
      <c r="D76" s="34">
        <f>5/14</f>
        <v>0.35714285714285715</v>
      </c>
      <c r="E76" s="31" t="s">
        <v>12</v>
      </c>
      <c r="F76" s="31"/>
      <c r="G76" s="31"/>
      <c r="I76" s="32"/>
    </row>
    <row r="77" spans="2:9">
      <c r="B77" s="33"/>
      <c r="C77" s="34">
        <f>4/9</f>
        <v>0.44444444444444442</v>
      </c>
      <c r="D77" s="34"/>
      <c r="E77" s="31" t="s">
        <v>13</v>
      </c>
      <c r="F77" s="31"/>
      <c r="G77" s="31"/>
      <c r="I77" s="32"/>
    </row>
    <row r="78" spans="2:9">
      <c r="B78" s="33"/>
      <c r="C78" s="34">
        <f>3/9</f>
        <v>0.33333333333333331</v>
      </c>
      <c r="D78" s="34">
        <f>7/14</f>
        <v>0.5</v>
      </c>
      <c r="E78" s="31" t="s">
        <v>38</v>
      </c>
      <c r="F78" s="31"/>
      <c r="G78" s="31"/>
      <c r="I78" s="32"/>
    </row>
    <row r="79" spans="2:9">
      <c r="B79" s="33"/>
      <c r="C79" s="34">
        <f>6/9</f>
        <v>0.66666666666666663</v>
      </c>
      <c r="D79" s="34">
        <f>8/14</f>
        <v>0.5714285714285714</v>
      </c>
      <c r="E79" s="31" t="s">
        <v>39</v>
      </c>
      <c r="F79" s="31"/>
      <c r="G79" s="31"/>
      <c r="I79" s="32"/>
    </row>
    <row r="80" spans="2:9">
      <c r="B80" s="30"/>
      <c r="C80" s="31"/>
      <c r="D80" s="31"/>
      <c r="E80" s="31"/>
      <c r="F80" s="31"/>
      <c r="G80" s="31"/>
      <c r="I80" s="32"/>
    </row>
    <row r="81" spans="2:9">
      <c r="B81" s="30" t="s">
        <v>33</v>
      </c>
      <c r="C81" s="31"/>
      <c r="D81" s="31"/>
      <c r="E81" s="31"/>
      <c r="F81" s="31"/>
      <c r="G81" s="31" t="e">
        <f>((B76)*(C76*C77*C78*C79))/(D76*D77*D78*D79)</f>
        <v>#DIV/0!</v>
      </c>
      <c r="I81" s="32"/>
    </row>
    <row r="82" spans="2:9">
      <c r="B82" s="30"/>
      <c r="C82" s="31"/>
      <c r="D82" s="31"/>
      <c r="E82" s="31"/>
      <c r="F82" s="31"/>
      <c r="G82" s="31"/>
      <c r="I82" s="32"/>
    </row>
    <row r="83" spans="2:9">
      <c r="B83" s="30" t="s">
        <v>34</v>
      </c>
      <c r="C83" s="31"/>
      <c r="D83" s="31"/>
      <c r="E83" s="31"/>
      <c r="F83" s="31"/>
      <c r="G83" s="31"/>
      <c r="I83" s="32"/>
    </row>
    <row r="84" spans="2:9">
      <c r="B84" s="30" t="s">
        <v>26</v>
      </c>
      <c r="C84" s="31" t="s">
        <v>27</v>
      </c>
      <c r="D84" s="31" t="s">
        <v>28</v>
      </c>
      <c r="E84" s="31"/>
      <c r="F84" s="31"/>
      <c r="G84" s="31"/>
      <c r="I84" s="32"/>
    </row>
    <row r="85" spans="2:9">
      <c r="B85" s="30">
        <f>5/14</f>
        <v>0.35714285714285715</v>
      </c>
      <c r="C85" s="31">
        <f t="shared" ref="C85:C86" si="16">2/5</f>
        <v>0.4</v>
      </c>
      <c r="D85" s="34">
        <f>5/14</f>
        <v>0.35714285714285715</v>
      </c>
      <c r="E85" s="31" t="s">
        <v>12</v>
      </c>
      <c r="F85" s="31"/>
      <c r="G85" s="31"/>
      <c r="I85" s="32"/>
    </row>
    <row r="86" spans="2:9">
      <c r="B86" s="30"/>
      <c r="C86" s="31">
        <f t="shared" si="16"/>
        <v>0.4</v>
      </c>
      <c r="D86" s="34">
        <f>6/14</f>
        <v>0.42857142857142855</v>
      </c>
      <c r="E86" s="31" t="s">
        <v>13</v>
      </c>
      <c r="F86" s="31"/>
      <c r="G86" s="31"/>
      <c r="I86" s="32"/>
    </row>
    <row r="87" spans="2:9">
      <c r="B87" s="30"/>
      <c r="C87" s="31">
        <f>1/5</f>
        <v>0.2</v>
      </c>
      <c r="D87" s="34">
        <f>7/14</f>
        <v>0.5</v>
      </c>
      <c r="E87" s="31" t="s">
        <v>38</v>
      </c>
      <c r="F87" s="31"/>
      <c r="G87" s="31"/>
      <c r="I87" s="32"/>
    </row>
    <row r="88" spans="2:9">
      <c r="B88" s="30"/>
      <c r="C88" s="31">
        <f>2/5</f>
        <v>0.4</v>
      </c>
      <c r="D88" s="34">
        <f>8/14</f>
        <v>0.5714285714285714</v>
      </c>
      <c r="E88" s="31" t="s">
        <v>39</v>
      </c>
      <c r="F88" s="31"/>
      <c r="G88" s="31"/>
      <c r="I88" s="32"/>
    </row>
    <row r="89" spans="2:9">
      <c r="B89" s="30"/>
      <c r="C89" s="31"/>
      <c r="D89" s="31"/>
      <c r="E89" s="31"/>
      <c r="F89" s="31"/>
      <c r="G89" s="31"/>
      <c r="I89" s="32"/>
    </row>
    <row r="90" spans="2:9">
      <c r="B90" s="30" t="s">
        <v>36</v>
      </c>
      <c r="C90" s="31"/>
      <c r="D90" s="31"/>
      <c r="E90" s="31"/>
      <c r="F90" s="31"/>
      <c r="G90" s="31">
        <f>((B85)*(C85*C86*C87*C88))/(D85*D86*D87*D88)</f>
        <v>0.10453333333333337</v>
      </c>
      <c r="I90" s="32"/>
    </row>
    <row r="91" spans="2:9">
      <c r="B91" s="39"/>
      <c r="I91" s="32"/>
    </row>
    <row r="92" spans="2:9">
      <c r="B92" s="40"/>
      <c r="C92" s="41"/>
      <c r="D92" s="41"/>
      <c r="E92" s="41"/>
      <c r="F92" s="41"/>
      <c r="G92" s="41"/>
      <c r="H92" s="41"/>
      <c r="I92" s="37"/>
    </row>
    <row r="94" spans="2:9">
      <c r="B94" s="27" t="s">
        <v>25</v>
      </c>
      <c r="C94" s="28"/>
      <c r="D94" s="28"/>
      <c r="E94" s="28"/>
      <c r="F94" s="28"/>
      <c r="G94" s="28"/>
      <c r="H94" s="38"/>
      <c r="I94" s="29"/>
    </row>
    <row r="95" spans="2:9">
      <c r="B95" s="30" t="s">
        <v>26</v>
      </c>
      <c r="C95" s="31" t="s">
        <v>27</v>
      </c>
      <c r="D95" s="31" t="s">
        <v>28</v>
      </c>
      <c r="E95" s="31"/>
      <c r="F95" s="31"/>
      <c r="G95" s="31"/>
      <c r="I95" s="32"/>
    </row>
    <row r="96" spans="2:9">
      <c r="B96" s="33">
        <f>9/14</f>
        <v>0.6428571428571429</v>
      </c>
      <c r="C96" s="34">
        <f>3/9</f>
        <v>0.33333333333333331</v>
      </c>
      <c r="D96" s="34">
        <f>5/14</f>
        <v>0.35714285714285715</v>
      </c>
      <c r="E96" s="31" t="s">
        <v>12</v>
      </c>
      <c r="F96" s="31"/>
      <c r="G96" s="31"/>
      <c r="I96" s="32"/>
    </row>
    <row r="97" spans="2:9">
      <c r="B97" s="33"/>
      <c r="C97" s="34">
        <f>2/9</f>
        <v>0.22222222222222221</v>
      </c>
      <c r="D97" s="34">
        <f>4/14</f>
        <v>0.2857142857142857</v>
      </c>
      <c r="E97" s="31" t="s">
        <v>6</v>
      </c>
      <c r="F97" s="31"/>
      <c r="G97" s="31"/>
      <c r="I97" s="32"/>
    </row>
    <row r="98" spans="2:9">
      <c r="B98" s="33"/>
      <c r="C98" s="34">
        <f>6/9</f>
        <v>0.66666666666666663</v>
      </c>
      <c r="D98" s="34">
        <f>7/14</f>
        <v>0.5</v>
      </c>
      <c r="E98" s="31" t="s">
        <v>31</v>
      </c>
      <c r="F98" s="31"/>
      <c r="G98" s="31"/>
      <c r="I98" s="32"/>
    </row>
    <row r="99" spans="2:9">
      <c r="B99" s="33"/>
      <c r="C99" s="34">
        <f>3/9</f>
        <v>0.33333333333333331</v>
      </c>
      <c r="D99" s="34">
        <f>6/14</f>
        <v>0.42857142857142855</v>
      </c>
      <c r="E99" s="31" t="s">
        <v>32</v>
      </c>
      <c r="F99" s="31"/>
      <c r="G99" s="31"/>
      <c r="I99" s="32"/>
    </row>
    <row r="100" spans="2:9">
      <c r="B100" s="30"/>
      <c r="C100" s="31"/>
      <c r="D100" s="31"/>
      <c r="E100" s="31"/>
      <c r="F100" s="31"/>
      <c r="G100" s="31"/>
      <c r="I100" s="32"/>
    </row>
    <row r="101" spans="2:9">
      <c r="B101" s="30" t="s">
        <v>33</v>
      </c>
      <c r="C101" s="31"/>
      <c r="D101" s="31"/>
      <c r="E101" s="31"/>
      <c r="F101" s="31"/>
      <c r="G101" s="31">
        <f>((B96)*(C96*C97*C98*C99))/(D96*D97*D98*D99)</f>
        <v>0.48395061728395061</v>
      </c>
      <c r="I101" s="32"/>
    </row>
    <row r="102" spans="2:9">
      <c r="B102" s="30"/>
      <c r="C102" s="31"/>
      <c r="D102" s="31"/>
      <c r="E102" s="31"/>
      <c r="F102" s="31"/>
      <c r="G102" s="31"/>
      <c r="I102" s="32"/>
    </row>
    <row r="103" spans="2:9">
      <c r="B103" s="30" t="s">
        <v>34</v>
      </c>
      <c r="C103" s="31"/>
      <c r="D103" s="31"/>
      <c r="E103" s="31"/>
      <c r="F103" s="31"/>
      <c r="G103" s="31"/>
      <c r="I103" s="32"/>
    </row>
    <row r="104" spans="2:9">
      <c r="B104" s="30" t="s">
        <v>26</v>
      </c>
      <c r="C104" s="31" t="s">
        <v>27</v>
      </c>
      <c r="D104" s="31" t="s">
        <v>28</v>
      </c>
      <c r="E104" s="31"/>
      <c r="F104" s="31"/>
      <c r="G104" s="31"/>
      <c r="I104" s="32"/>
    </row>
    <row r="105" spans="2:9">
      <c r="B105" s="30">
        <f>5/14</f>
        <v>0.35714285714285715</v>
      </c>
      <c r="C105" s="31">
        <f t="shared" ref="C105:C106" si="17">2/5</f>
        <v>0.4</v>
      </c>
      <c r="D105" s="34">
        <f>5/14</f>
        <v>0.35714285714285715</v>
      </c>
      <c r="E105" s="31" t="s">
        <v>12</v>
      </c>
      <c r="F105" s="31"/>
      <c r="G105" s="31"/>
      <c r="I105" s="32"/>
    </row>
    <row r="106" spans="2:9">
      <c r="B106" s="30"/>
      <c r="C106" s="31">
        <f t="shared" si="17"/>
        <v>0.4</v>
      </c>
      <c r="D106" s="34">
        <f>4/14</f>
        <v>0.2857142857142857</v>
      </c>
      <c r="E106" s="31" t="s">
        <v>6</v>
      </c>
      <c r="F106" s="31"/>
      <c r="G106" s="31"/>
      <c r="I106" s="32"/>
    </row>
    <row r="107" spans="2:9">
      <c r="B107" s="30"/>
      <c r="C107" s="31">
        <f>4/5</f>
        <v>0.8</v>
      </c>
      <c r="D107" s="34">
        <f>7/14</f>
        <v>0.5</v>
      </c>
      <c r="E107" s="31" t="s">
        <v>31</v>
      </c>
      <c r="F107" s="31"/>
      <c r="G107" s="31"/>
      <c r="I107" s="32"/>
    </row>
    <row r="108" spans="2:9">
      <c r="B108" s="30"/>
      <c r="C108" s="31">
        <f>3/5</f>
        <v>0.6</v>
      </c>
      <c r="D108" s="34">
        <f>6/14</f>
        <v>0.42857142857142855</v>
      </c>
      <c r="E108" s="31" t="s">
        <v>32</v>
      </c>
      <c r="F108" s="31"/>
      <c r="G108" s="31"/>
      <c r="I108" s="32"/>
    </row>
    <row r="109" spans="2:9">
      <c r="B109" s="30"/>
      <c r="C109" s="31"/>
      <c r="D109" s="31"/>
      <c r="E109" s="31"/>
      <c r="F109" s="31"/>
      <c r="G109" s="31"/>
      <c r="I109" s="32"/>
    </row>
    <row r="110" spans="2:9">
      <c r="B110" s="30" t="s">
        <v>36</v>
      </c>
      <c r="C110" s="31"/>
      <c r="D110" s="31"/>
      <c r="E110" s="31"/>
      <c r="F110" s="31"/>
      <c r="G110" s="31">
        <f>((B105)*(C105*C106*C107*C108))/(D105*D106*D107*D108)</f>
        <v>1.2544000000000004</v>
      </c>
      <c r="I110" s="32"/>
    </row>
    <row r="111" spans="2:9">
      <c r="B111" s="39"/>
      <c r="I111" s="32"/>
    </row>
    <row r="112" spans="2:9">
      <c r="B112" s="40"/>
      <c r="C112" s="41"/>
      <c r="D112" s="41"/>
      <c r="E112" s="41"/>
      <c r="F112" s="41"/>
      <c r="G112" s="41"/>
      <c r="H112" s="41"/>
      <c r="I112" s="37"/>
    </row>
  </sheetData>
  <mergeCells count="10">
    <mergeCell ref="I16:J16"/>
    <mergeCell ref="I22:J22"/>
    <mergeCell ref="N22:O22"/>
    <mergeCell ref="H1:K1"/>
    <mergeCell ref="M1:P1"/>
    <mergeCell ref="I2:J2"/>
    <mergeCell ref="N2:O2"/>
    <mergeCell ref="I9:J9"/>
    <mergeCell ref="N9:O9"/>
    <mergeCell ref="N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Naive Bayes Data</vt:lpstr>
      <vt:lpstr>Blank Tables</vt:lpstr>
      <vt:lpstr>Naive Bayes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Ramchandani</cp:lastModifiedBy>
  <dcterms:created xsi:type="dcterms:W3CDTF">2006-09-16T00:00:00Z</dcterms:created>
  <dcterms:modified xsi:type="dcterms:W3CDTF">2024-08-01T07:52:26Z</dcterms:modified>
</cp:coreProperties>
</file>