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7" i="1" l="1"/>
  <c r="F15" i="2"/>
  <c r="E15" i="2"/>
  <c r="G15" i="2" s="1"/>
  <c r="F14" i="2"/>
  <c r="E14" i="2"/>
  <c r="F8" i="2"/>
  <c r="E8" i="2"/>
  <c r="E15" i="1"/>
  <c r="E14" i="1"/>
  <c r="J15" i="2" l="1"/>
  <c r="G8" i="2"/>
  <c r="E8" i="1"/>
  <c r="F8" i="1"/>
  <c r="I8" i="2" l="1"/>
  <c r="E7" i="2"/>
  <c r="I5" i="2"/>
  <c r="F7" i="2"/>
  <c r="F17" i="2" s="1"/>
  <c r="G8" i="1"/>
  <c r="F14" i="1"/>
  <c r="F15" i="1"/>
  <c r="J5" i="1" l="1"/>
  <c r="J8" i="1"/>
  <c r="F27" i="2"/>
  <c r="F24" i="2"/>
  <c r="F26" i="2"/>
  <c r="E17" i="2"/>
  <c r="E24" i="2" s="1"/>
  <c r="J15" i="1"/>
  <c r="E7" i="1"/>
  <c r="F7" i="1"/>
  <c r="G15" i="1"/>
  <c r="E17" i="1" l="1"/>
  <c r="E20" i="1" s="1"/>
  <c r="F30" i="2"/>
  <c r="F20" i="2"/>
  <c r="E27" i="2"/>
  <c r="E26" i="2"/>
  <c r="G17" i="2"/>
  <c r="F28" i="2"/>
  <c r="F31" i="2"/>
  <c r="F21" i="2"/>
  <c r="F17" i="1"/>
  <c r="F21" i="1" s="1"/>
  <c r="E21" i="1" l="1"/>
  <c r="E22" i="1" s="1"/>
  <c r="E24" i="1"/>
  <c r="F20" i="1"/>
  <c r="F22" i="1" s="1"/>
  <c r="G17" i="1"/>
  <c r="G26" i="2"/>
  <c r="E30" i="2"/>
  <c r="E20" i="2"/>
  <c r="F35" i="2"/>
  <c r="E21" i="2"/>
  <c r="G21" i="2" s="1"/>
  <c r="E28" i="2"/>
  <c r="G28" i="2" s="1"/>
  <c r="E33" i="2" s="1"/>
  <c r="G27" i="2"/>
  <c r="E31" i="2"/>
  <c r="E25" i="1" l="1"/>
  <c r="G21" i="1"/>
  <c r="G22" i="1"/>
  <c r="G20" i="1"/>
  <c r="F24" i="1"/>
  <c r="G24" i="1" s="1"/>
  <c r="F25" i="1"/>
  <c r="F33" i="2"/>
  <c r="F34" i="2"/>
  <c r="E34" i="2"/>
  <c r="G20" i="2"/>
  <c r="I22" i="2"/>
  <c r="E35" i="2"/>
  <c r="G25" i="1" l="1"/>
  <c r="I26" i="1"/>
</calcChain>
</file>

<file path=xl/sharedStrings.xml><?xml version="1.0" encoding="utf-8"?>
<sst xmlns="http://schemas.openxmlformats.org/spreadsheetml/2006/main" count="58" uniqueCount="32">
  <si>
    <t>A</t>
  </si>
  <si>
    <t>B</t>
  </si>
  <si>
    <t>GWh</t>
  </si>
  <si>
    <t>pop</t>
  </si>
  <si>
    <t>pop urban</t>
  </si>
  <si>
    <t>pop rural</t>
  </si>
  <si>
    <t>To switch:</t>
  </si>
  <si>
    <t>urban</t>
  </si>
  <si>
    <t>speed diffusion</t>
  </si>
  <si>
    <t>rural</t>
  </si>
  <si>
    <t>UK</t>
  </si>
  <si>
    <t>Share of service in ey</t>
  </si>
  <si>
    <t>gwh/person</t>
  </si>
  <si>
    <t>% gwh of uk</t>
  </si>
  <si>
    <t>Assump: Service == Fuel</t>
  </si>
  <si>
    <t>Normalised wtih service fraction</t>
  </si>
  <si>
    <t>Diffusion value</t>
  </si>
  <si>
    <t>Diffusion index</t>
  </si>
  <si>
    <t>Share_ey Tech A</t>
  </si>
  <si>
    <t>UK GWh TechA</t>
  </si>
  <si>
    <t>UK GWh TechB</t>
  </si>
  <si>
    <t>Share_ey Tech B</t>
  </si>
  <si>
    <t>GWh to reduce TechA</t>
  </si>
  <si>
    <t>GWh to reduce TechB</t>
  </si>
  <si>
    <t>SUMME</t>
  </si>
  <si>
    <t>TEST</t>
  </si>
  <si>
    <t>GWh total in area</t>
  </si>
  <si>
    <t>Service Tech A</t>
  </si>
  <si>
    <t>Service Tech B</t>
  </si>
  <si>
    <t>TEST Tech A</t>
  </si>
  <si>
    <t>Test Tech B</t>
  </si>
  <si>
    <t>Diffusion value (input)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</si>
</sst>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7"/>
  <sheetViews>
    <sheetView tabSelected="1" zoomScale="130" zoomScaleNormal="130" workbookViewId="0">
      <selection activeCell="J14" sqref="J14"/>
    </sheetView>
  </sheetViews>
  <sheetFormatPr defaultRowHeight="15" x14ac:dyDescent="0.25"/>
  <cols>
    <col min="3" max="3" width="33.85546875" customWidth="1"/>
    <col min="4" max="4" width="11.42578125" customWidth="1"/>
    <col min="8" max="8" width="18" customWidth="1"/>
    <col min="9" max="9" width="18.85546875" customWidth="1"/>
    <col min="10" max="10" width="20" customWidth="1"/>
    <col min="11" max="11" width="1.85546875" customWidth="1"/>
    <col min="13" max="13" width="3.7109375" customWidth="1"/>
  </cols>
  <sheetData>
    <row r="2" spans="3:15" x14ac:dyDescent="0.25">
      <c r="C2" t="s">
        <v>14</v>
      </c>
      <c r="D2">
        <v>1</v>
      </c>
    </row>
    <row r="3" spans="3:15" x14ac:dyDescent="0.25">
      <c r="J3" t="s">
        <v>11</v>
      </c>
      <c r="O3" t="s">
        <v>8</v>
      </c>
    </row>
    <row r="4" spans="3:15" x14ac:dyDescent="0.25">
      <c r="I4" t="s">
        <v>6</v>
      </c>
      <c r="J4" s="1">
        <v>0.4</v>
      </c>
      <c r="N4" t="s">
        <v>7</v>
      </c>
      <c r="O4">
        <v>4</v>
      </c>
    </row>
    <row r="5" spans="3:15" x14ac:dyDescent="0.25">
      <c r="I5" t="s">
        <v>19</v>
      </c>
      <c r="J5" s="2">
        <f>G8*J4</f>
        <v>1200</v>
      </c>
      <c r="N5" t="s">
        <v>9</v>
      </c>
      <c r="O5">
        <v>1</v>
      </c>
    </row>
    <row r="6" spans="3:15" x14ac:dyDescent="0.25">
      <c r="D6" s="10"/>
      <c r="E6" s="11" t="s">
        <v>0</v>
      </c>
      <c r="F6" s="11" t="s">
        <v>1</v>
      </c>
      <c r="G6" s="12" t="s">
        <v>10</v>
      </c>
    </row>
    <row r="7" spans="3:15" x14ac:dyDescent="0.25">
      <c r="D7" s="13" t="s">
        <v>13</v>
      </c>
      <c r="E7" s="8">
        <f>E8/G8</f>
        <v>0.33333333333333331</v>
      </c>
      <c r="F7" s="8">
        <f>F8/G8</f>
        <v>0.66666666666666663</v>
      </c>
      <c r="G7" s="14"/>
      <c r="I7" t="s">
        <v>6</v>
      </c>
      <c r="J7" s="1">
        <v>0.6</v>
      </c>
    </row>
    <row r="8" spans="3:15" x14ac:dyDescent="0.25">
      <c r="D8" s="13" t="s">
        <v>2</v>
      </c>
      <c r="E8" s="8">
        <f>E10*E9</f>
        <v>1000</v>
      </c>
      <c r="F8" s="8">
        <f>F10*F9</f>
        <v>2000</v>
      </c>
      <c r="G8" s="14">
        <f>E8+F8</f>
        <v>3000</v>
      </c>
      <c r="I8" t="s">
        <v>20</v>
      </c>
      <c r="J8" s="2">
        <f>G8*J7</f>
        <v>1800</v>
      </c>
    </row>
    <row r="9" spans="3:15" x14ac:dyDescent="0.25">
      <c r="D9" s="13" t="s">
        <v>3</v>
      </c>
      <c r="E9" s="8">
        <v>1000</v>
      </c>
      <c r="F9" s="8">
        <v>2000</v>
      </c>
      <c r="G9" s="14"/>
    </row>
    <row r="10" spans="3:15" x14ac:dyDescent="0.25">
      <c r="D10" s="13" t="s">
        <v>12</v>
      </c>
      <c r="E10" s="8">
        <v>1</v>
      </c>
      <c r="F10" s="8">
        <v>1</v>
      </c>
      <c r="G10" s="14"/>
    </row>
    <row r="11" spans="3:15" x14ac:dyDescent="0.25">
      <c r="D11" s="13" t="s">
        <v>4</v>
      </c>
      <c r="E11" s="8">
        <v>0.2</v>
      </c>
      <c r="F11" s="8">
        <v>0.5</v>
      </c>
      <c r="G11" s="14"/>
    </row>
    <row r="12" spans="3:15" x14ac:dyDescent="0.25">
      <c r="D12" s="15" t="s">
        <v>5</v>
      </c>
      <c r="E12" s="9">
        <v>0.8</v>
      </c>
      <c r="F12" s="9">
        <v>0.5</v>
      </c>
      <c r="G12" s="16"/>
    </row>
    <row r="14" spans="3:15" x14ac:dyDescent="0.25">
      <c r="C14" t="s">
        <v>31</v>
      </c>
      <c r="E14">
        <f>(E11*O4+E12*O5)</f>
        <v>1.6</v>
      </c>
      <c r="F14">
        <f>(F11*O4+F12*O5)</f>
        <v>2.5</v>
      </c>
    </row>
    <row r="15" spans="3:15" x14ac:dyDescent="0.25">
      <c r="C15" t="s">
        <v>17</v>
      </c>
      <c r="E15">
        <f>(E11*O4+E12*O5)/((E11*O4+E12*O5)+(F11*O4+F12*O5))</f>
        <v>0.39024390243902446</v>
      </c>
      <c r="F15">
        <f xml:space="preserve"> (F11*O4+F12*O5)/((E11*O4+E12*O5) + (F11*O4+F12*O5))</f>
        <v>0.60975609756097571</v>
      </c>
      <c r="G15">
        <f>E15+F15</f>
        <v>1.0000000000000002</v>
      </c>
      <c r="J15">
        <f>E14/F14</f>
        <v>0.64</v>
      </c>
    </row>
    <row r="17" spans="3:9" x14ac:dyDescent="0.25">
      <c r="C17" t="s">
        <v>15</v>
      </c>
      <c r="D17" s="7"/>
      <c r="E17" s="7">
        <f>(E14*E7)/((E14*E7+F14*F7))</f>
        <v>0.24242424242424246</v>
      </c>
      <c r="F17" s="7">
        <f>(F14*F7) / (E7*E14+F7*F14)</f>
        <v>0.75757575757575757</v>
      </c>
      <c r="G17">
        <f>SUM(F17+E17)</f>
        <v>1</v>
      </c>
    </row>
    <row r="18" spans="3:9" x14ac:dyDescent="0.25">
      <c r="C18" s="3"/>
    </row>
    <row r="20" spans="3:9" x14ac:dyDescent="0.25">
      <c r="C20" t="s">
        <v>22</v>
      </c>
      <c r="E20">
        <f>J5*E17</f>
        <v>290.90909090909093</v>
      </c>
      <c r="F20">
        <f>J5*F17</f>
        <v>909.09090909090912</v>
      </c>
      <c r="G20" s="2">
        <f>E20+F20</f>
        <v>1200</v>
      </c>
    </row>
    <row r="21" spans="3:9" x14ac:dyDescent="0.25">
      <c r="C21" t="s">
        <v>23</v>
      </c>
      <c r="E21">
        <f>J8*E17</f>
        <v>436.36363636363643</v>
      </c>
      <c r="F21">
        <f>J8*F17</f>
        <v>1363.6363636363635</v>
      </c>
      <c r="G21" s="2">
        <f>E21+F21</f>
        <v>1800</v>
      </c>
    </row>
    <row r="22" spans="3:9" x14ac:dyDescent="0.25">
      <c r="E22">
        <f>E21+E20</f>
        <v>727.27272727272737</v>
      </c>
      <c r="F22">
        <f>F21+F20</f>
        <v>2272.7272727272725</v>
      </c>
      <c r="G22">
        <f>E22+F22</f>
        <v>3000</v>
      </c>
    </row>
    <row r="24" spans="3:9" x14ac:dyDescent="0.25">
      <c r="C24" t="s">
        <v>27</v>
      </c>
      <c r="E24">
        <f>E20/E8</f>
        <v>0.29090909090909095</v>
      </c>
      <c r="F24">
        <f>F20/F8</f>
        <v>0.45454545454545459</v>
      </c>
      <c r="G24">
        <f>SUM(E24:F24)</f>
        <v>0.74545454545454559</v>
      </c>
    </row>
    <row r="25" spans="3:9" x14ac:dyDescent="0.25">
      <c r="C25" t="s">
        <v>28</v>
      </c>
      <c r="E25">
        <f>E21/E8</f>
        <v>0.43636363636363645</v>
      </c>
      <c r="F25">
        <f>F21/F8</f>
        <v>0.68181818181818177</v>
      </c>
      <c r="G25">
        <f>SUM(E25:F25)</f>
        <v>1.1181818181818182</v>
      </c>
    </row>
    <row r="26" spans="3:9" x14ac:dyDescent="0.25">
      <c r="H26" t="s">
        <v>29</v>
      </c>
      <c r="I26" s="2">
        <f>E24*E8+F24*F8</f>
        <v>1200</v>
      </c>
    </row>
    <row r="27" spans="3:9" x14ac:dyDescent="0.25">
      <c r="H27" t="s">
        <v>30</v>
      </c>
      <c r="I27" s="2">
        <f>E25*E8+F25*F8</f>
        <v>1800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6"/>
  <sheetViews>
    <sheetView workbookViewId="0">
      <selection activeCell="K28" sqref="K28"/>
    </sheetView>
  </sheetViews>
  <sheetFormatPr defaultRowHeight="15" x14ac:dyDescent="0.25"/>
  <cols>
    <col min="3" max="3" width="33.85546875" customWidth="1"/>
    <col min="4" max="4" width="11.42578125" customWidth="1"/>
    <col min="8" max="8" width="18" customWidth="1"/>
    <col min="9" max="9" width="18.85546875" customWidth="1"/>
    <col min="14" max="14" width="3.7109375" customWidth="1"/>
  </cols>
  <sheetData>
    <row r="2" spans="3:16" x14ac:dyDescent="0.25">
      <c r="C2" t="s">
        <v>14</v>
      </c>
      <c r="D2">
        <v>1</v>
      </c>
    </row>
    <row r="3" spans="3:16" x14ac:dyDescent="0.25">
      <c r="I3" t="s">
        <v>11</v>
      </c>
      <c r="P3" t="s">
        <v>8</v>
      </c>
    </row>
    <row r="4" spans="3:16" x14ac:dyDescent="0.25">
      <c r="H4" t="s">
        <v>6</v>
      </c>
      <c r="I4" s="1">
        <v>0.4</v>
      </c>
      <c r="J4" s="5"/>
      <c r="O4" t="s">
        <v>7</v>
      </c>
      <c r="P4">
        <v>4</v>
      </c>
    </row>
    <row r="5" spans="3:16" x14ac:dyDescent="0.25">
      <c r="H5" t="s">
        <v>19</v>
      </c>
      <c r="I5" s="2">
        <f>G8*I4</f>
        <v>1200</v>
      </c>
      <c r="J5" s="2"/>
      <c r="O5" t="s">
        <v>9</v>
      </c>
      <c r="P5">
        <v>1</v>
      </c>
    </row>
    <row r="6" spans="3:16" x14ac:dyDescent="0.25">
      <c r="E6" s="6" t="s">
        <v>0</v>
      </c>
      <c r="F6" s="6" t="s">
        <v>1</v>
      </c>
      <c r="G6" s="6" t="s">
        <v>10</v>
      </c>
    </row>
    <row r="7" spans="3:16" x14ac:dyDescent="0.25">
      <c r="D7" t="s">
        <v>13</v>
      </c>
      <c r="E7">
        <f>E8/G8</f>
        <v>0.33333333333333331</v>
      </c>
      <c r="F7">
        <f>F8/G8</f>
        <v>0.66666666666666663</v>
      </c>
      <c r="H7" t="s">
        <v>6</v>
      </c>
      <c r="I7" s="1">
        <v>0.6</v>
      </c>
      <c r="J7" s="1"/>
    </row>
    <row r="8" spans="3:16" x14ac:dyDescent="0.25">
      <c r="D8" t="s">
        <v>2</v>
      </c>
      <c r="E8">
        <f>E10*E9</f>
        <v>1000</v>
      </c>
      <c r="F8">
        <f>F10*F9</f>
        <v>2000</v>
      </c>
      <c r="G8">
        <f>E8+F8</f>
        <v>3000</v>
      </c>
      <c r="H8" t="s">
        <v>20</v>
      </c>
      <c r="I8" s="2">
        <f>G8*I7</f>
        <v>1800</v>
      </c>
      <c r="J8" s="2"/>
    </row>
    <row r="9" spans="3:16" x14ac:dyDescent="0.25">
      <c r="D9" t="s">
        <v>3</v>
      </c>
      <c r="E9">
        <v>1000</v>
      </c>
      <c r="F9">
        <v>2000</v>
      </c>
    </row>
    <row r="10" spans="3:16" x14ac:dyDescent="0.25">
      <c r="D10" t="s">
        <v>12</v>
      </c>
      <c r="E10">
        <v>1</v>
      </c>
      <c r="F10">
        <v>1</v>
      </c>
    </row>
    <row r="11" spans="3:16" x14ac:dyDescent="0.25">
      <c r="D11" t="s">
        <v>4</v>
      </c>
      <c r="E11">
        <v>0.2</v>
      </c>
      <c r="F11">
        <v>0.5</v>
      </c>
    </row>
    <row r="12" spans="3:16" x14ac:dyDescent="0.25">
      <c r="D12" t="s">
        <v>5</v>
      </c>
      <c r="E12">
        <v>0.8</v>
      </c>
      <c r="F12">
        <v>0.5</v>
      </c>
    </row>
    <row r="14" spans="3:16" x14ac:dyDescent="0.25">
      <c r="C14" t="s">
        <v>16</v>
      </c>
      <c r="E14">
        <f>(E11*P4+E12*P5)</f>
        <v>1.6</v>
      </c>
      <c r="F14">
        <f>(F11*P4+F12*P5)</f>
        <v>2.5</v>
      </c>
    </row>
    <row r="15" spans="3:16" x14ac:dyDescent="0.25">
      <c r="C15" t="s">
        <v>17</v>
      </c>
      <c r="E15">
        <f>(E11*P4+E12*P5)/((E11*P4+E12*P5)+(F11*P4+F12*P5))</f>
        <v>0.39024390243902446</v>
      </c>
      <c r="F15">
        <f xml:space="preserve"> (F11*P4+F12*P5)/((E11*P4+E12*P5) + (F11*P4+F12*P5))</f>
        <v>0.60975609756097571</v>
      </c>
      <c r="G15">
        <f>E15+F15</f>
        <v>1.0000000000000002</v>
      </c>
      <c r="J15">
        <f>E14/F14</f>
        <v>0.64</v>
      </c>
    </row>
    <row r="17" spans="3:9" x14ac:dyDescent="0.25">
      <c r="C17" t="s">
        <v>15</v>
      </c>
      <c r="E17">
        <f>(E14*E7)/((E14*E7+F14*F7))</f>
        <v>0.24242424242424246</v>
      </c>
      <c r="F17">
        <f>(F14*F7) / (E7*E14+F7*F14)</f>
        <v>0.75757575757575757</v>
      </c>
      <c r="G17">
        <f>SUM(F17+E17)</f>
        <v>1</v>
      </c>
    </row>
    <row r="18" spans="3:9" x14ac:dyDescent="0.25">
      <c r="C18" s="3"/>
    </row>
    <row r="20" spans="3:9" x14ac:dyDescent="0.25">
      <c r="C20" t="s">
        <v>27</v>
      </c>
      <c r="E20">
        <f>E26/E8</f>
        <v>0.29090909090909095</v>
      </c>
      <c r="F20">
        <f>F26/F8</f>
        <v>0.45454545454545459</v>
      </c>
      <c r="G20">
        <f>SUM(E20:F20)</f>
        <v>0.74545454545454559</v>
      </c>
    </row>
    <row r="21" spans="3:9" x14ac:dyDescent="0.25">
      <c r="C21" t="s">
        <v>28</v>
      </c>
      <c r="E21">
        <f>E27/E8</f>
        <v>0.43636363636363645</v>
      </c>
      <c r="F21">
        <f>F27/F8</f>
        <v>0.68181818181818177</v>
      </c>
      <c r="G21">
        <f>SUM(E21:F21)</f>
        <v>1.1181818181818182</v>
      </c>
    </row>
    <row r="22" spans="3:9" x14ac:dyDescent="0.25">
      <c r="H22" t="s">
        <v>25</v>
      </c>
      <c r="I22" s="2">
        <f>E20*E8+F20*F8</f>
        <v>1200</v>
      </c>
    </row>
    <row r="24" spans="3:9" x14ac:dyDescent="0.25">
      <c r="C24" t="s">
        <v>26</v>
      </c>
      <c r="E24">
        <f>E17*G8</f>
        <v>727.27272727272737</v>
      </c>
      <c r="F24">
        <f>F17*G8</f>
        <v>2272.7272727272725</v>
      </c>
    </row>
    <row r="26" spans="3:9" x14ac:dyDescent="0.25">
      <c r="C26" t="s">
        <v>22</v>
      </c>
      <c r="E26">
        <f>I5*E17</f>
        <v>290.90909090909093</v>
      </c>
      <c r="F26">
        <f>I5*F17</f>
        <v>909.09090909090912</v>
      </c>
      <c r="G26" s="2">
        <f>E26+F26</f>
        <v>1200</v>
      </c>
    </row>
    <row r="27" spans="3:9" x14ac:dyDescent="0.25">
      <c r="C27" t="s">
        <v>23</v>
      </c>
      <c r="E27">
        <f>I8*E17</f>
        <v>436.36363636363643</v>
      </c>
      <c r="F27">
        <f>I8*F17</f>
        <v>1363.6363636363635</v>
      </c>
      <c r="G27" s="2">
        <f>E27+F27</f>
        <v>1800</v>
      </c>
    </row>
    <row r="28" spans="3:9" x14ac:dyDescent="0.25">
      <c r="E28">
        <f>E27+E26</f>
        <v>727.27272727272737</v>
      </c>
      <c r="F28">
        <f>F27+F26</f>
        <v>2272.7272727272725</v>
      </c>
      <c r="G28">
        <f>E28+F28</f>
        <v>3000</v>
      </c>
    </row>
    <row r="30" spans="3:9" x14ac:dyDescent="0.25">
      <c r="C30" t="s">
        <v>18</v>
      </c>
      <c r="E30">
        <f>E26/(E26+E27)</f>
        <v>0.39999999999999997</v>
      </c>
      <c r="F30">
        <f>F26/(F26+F27)</f>
        <v>0.40000000000000008</v>
      </c>
    </row>
    <row r="31" spans="3:9" x14ac:dyDescent="0.25">
      <c r="C31" t="s">
        <v>21</v>
      </c>
      <c r="E31">
        <f>E27/(E27+E26)</f>
        <v>0.6</v>
      </c>
      <c r="F31">
        <f>F27/(F27+F26)</f>
        <v>0.6</v>
      </c>
    </row>
    <row r="33" spans="3:6" x14ac:dyDescent="0.25">
      <c r="E33">
        <f>E26/G28</f>
        <v>9.6969696969696983E-2</v>
      </c>
      <c r="F33">
        <f>F26/G28</f>
        <v>0.30303030303030304</v>
      </c>
    </row>
    <row r="34" spans="3:6" x14ac:dyDescent="0.25">
      <c r="E34">
        <f>E27/G28</f>
        <v>0.14545454545454548</v>
      </c>
      <c r="F34">
        <f>F27/G28</f>
        <v>0.45454545454545453</v>
      </c>
    </row>
    <row r="35" spans="3:6" x14ac:dyDescent="0.25">
      <c r="D35" t="s">
        <v>24</v>
      </c>
      <c r="E35" s="4">
        <f>E30+E31</f>
        <v>1</v>
      </c>
      <c r="F35" s="4">
        <f>F30+F31</f>
        <v>1</v>
      </c>
    </row>
    <row r="36" spans="3:6" x14ac:dyDescent="0.25">
      <c r="C3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2017-12-01T09:54:46Z</dcterms:created>
  <dcterms:modified xsi:type="dcterms:W3CDTF">2017-12-12T08:48:38Z</dcterms:modified>
</cp:coreProperties>
</file>