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 activeTab="5"/>
  </bookViews>
  <sheets>
    <sheet name="Lighting" sheetId="1" r:id="rId1"/>
    <sheet name="Cooking" sheetId="2" r:id="rId2"/>
    <sheet name="Biomass CHP" sheetId="3" r:id="rId3"/>
    <sheet name="District heating" sheetId="4" r:id="rId4"/>
    <sheet name="GSHP_ASHP" sheetId="5" r:id="rId5"/>
    <sheet name="Cooling technologies" sheetId="6" r:id="rId6"/>
  </sheets>
  <calcPr calcId="145621"/>
</workbook>
</file>

<file path=xl/calcChain.xml><?xml version="1.0" encoding="utf-8"?>
<calcChain xmlns="http://schemas.openxmlformats.org/spreadsheetml/2006/main">
  <c r="Y9" i="6" l="1"/>
  <c r="Y6" i="6"/>
  <c r="E9" i="4" l="1"/>
  <c r="X9" i="1" l="1"/>
  <c r="X10" i="1"/>
  <c r="X11" i="1"/>
  <c r="X12" i="1"/>
  <c r="X8" i="1"/>
  <c r="U12" i="1"/>
  <c r="U9" i="1"/>
  <c r="U10" i="1"/>
  <c r="U11" i="1"/>
  <c r="U8" i="1"/>
</calcChain>
</file>

<file path=xl/sharedStrings.xml><?xml version="1.0" encoding="utf-8"?>
<sst xmlns="http://schemas.openxmlformats.org/spreadsheetml/2006/main" count="41" uniqueCount="38">
  <si>
    <t>Calulating lighting efficiencies</t>
  </si>
  <si>
    <t>Source (Carbon Trust 2011): Bright ideas for efficient illumination</t>
  </si>
  <si>
    <t>Efficayy</t>
  </si>
  <si>
    <t>Efficiency</t>
  </si>
  <si>
    <t>Light bulb</t>
  </si>
  <si>
    <t>Halogen</t>
  </si>
  <si>
    <t>Light saving</t>
  </si>
  <si>
    <t>Flureescent</t>
  </si>
  <si>
    <t>LED</t>
  </si>
  <si>
    <t>and wikipedia: https://en.wikipedia.org/wiki/Luminous_efficacy</t>
  </si>
  <si>
    <t>Future luminous efficacy</t>
  </si>
  <si>
    <t>https://web.archive.org/web/20160919100541/http://www.ima.kth.se/utb/MJ2663/Electrolux.pdf#page=57</t>
  </si>
  <si>
    <t>Induction Cooking Technology Design and Assessme</t>
  </si>
  <si>
    <t>http://aceee.org/files/proceedings/2014/data/papers/9-702.pdf</t>
  </si>
  <si>
    <t>Induction Hob</t>
  </si>
  <si>
    <t>Standard hob</t>
  </si>
  <si>
    <t>elec</t>
  </si>
  <si>
    <t>gas</t>
  </si>
  <si>
    <t>biomass</t>
  </si>
  <si>
    <t>hydrogen</t>
  </si>
  <si>
    <t>Current</t>
  </si>
  <si>
    <t>Future</t>
  </si>
  <si>
    <t>Average cooking efficiency of conventional electric technology lies somewhere between the 42% and 83% meas</t>
  </si>
  <si>
    <t>https://birdshillbiomass.uk/biomass-boiler-client-examples/biomass-boiler-cookers/</t>
  </si>
  <si>
    <t>Biomass gasification in cost-optimized district heating systems—A regional modelling analysi</t>
  </si>
  <si>
    <t>https://en.wikipedia.org/wiki/Induction_cooking#cite_note-8</t>
  </si>
  <si>
    <t>Burohappold Engineering. (2016). Summary Report: UK Spatial District Heating Analysis, (July 2016), 24. Retrieved from http://fes.nationalgrid.com/media/1215/160712-national-grid-dh-summary-report.pdf</t>
  </si>
  <si>
    <t>Future potential</t>
  </si>
  <si>
    <t>home connections</t>
  </si>
  <si>
    <t>mio UK home connections</t>
  </si>
  <si>
    <t>Suggested connections</t>
  </si>
  <si>
    <t>Staffel et al. 2012</t>
  </si>
  <si>
    <r>
      <t xml:space="preserve">European Commission. (2011). EU Regulation No. 626/2011 - Energy labelling of air conditioners. </t>
    </r>
    <r>
      <rPr>
        <i/>
        <sz val="12"/>
        <color theme="1"/>
        <rFont val="Times New Roman"/>
        <family val="1"/>
      </rPr>
      <t>Official Journal of the European Union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L 178</t>
    </r>
    <r>
      <rPr>
        <sz val="12"/>
        <color theme="1"/>
        <rFont val="Times New Roman"/>
        <family val="1"/>
      </rPr>
      <t>(626), 1–72. Retrieved from http://eur-lex.europa.eu/legal-content/EN/TXT/PDF/?uri=CELEX:32011R0626&amp;from=EN</t>
    </r>
  </si>
  <si>
    <t>Assumed efficiency today</t>
  </si>
  <si>
    <t>Class B</t>
  </si>
  <si>
    <t>SEER</t>
  </si>
  <si>
    <t>Assumption total max efficiency</t>
  </si>
  <si>
    <t>Class A+++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</si>
</sst>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9" fontId="0" fillId="0" borderId="0" xfId="0" applyNumberFormat="1"/>
    <xf numFmtId="0" fontId="0" fillId="0" borderId="0" xfId="0" applyAlignment="1">
      <alignment horizontal="left" vertical="center" indent="3"/>
    </xf>
    <xf numFmtId="0" fontId="3" fillId="0" borderId="0" xfId="0" applyFont="1" applyAlignment="1">
      <alignment horizontal="left" vertical="center" indent="3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28575</xdr:rowOff>
    </xdr:from>
    <xdr:to>
      <xdr:col>16</xdr:col>
      <xdr:colOff>571500</xdr:colOff>
      <xdr:row>24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38150"/>
          <a:ext cx="1023937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542925</xdr:colOff>
      <xdr:row>17</xdr:row>
      <xdr:rowOff>161925</xdr:rowOff>
    </xdr:from>
    <xdr:to>
      <xdr:col>32</xdr:col>
      <xdr:colOff>485775</xdr:colOff>
      <xdr:row>62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3619500"/>
          <a:ext cx="10001250" cy="842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211232</xdr:colOff>
      <xdr:row>6</xdr:row>
      <xdr:rowOff>87406</xdr:rowOff>
    </xdr:from>
    <xdr:to>
      <xdr:col>25</xdr:col>
      <xdr:colOff>280149</xdr:colOff>
      <xdr:row>17</xdr:row>
      <xdr:rowOff>39208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3820" y="1230406"/>
          <a:ext cx="1884270" cy="2047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42582</xdr:colOff>
      <xdr:row>2</xdr:row>
      <xdr:rowOff>44824</xdr:rowOff>
    </xdr:from>
    <xdr:to>
      <xdr:col>24</xdr:col>
      <xdr:colOff>326332</xdr:colOff>
      <xdr:row>9</xdr:row>
      <xdr:rowOff>24652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053" y="425824"/>
          <a:ext cx="2099103" cy="1313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340659</xdr:colOff>
      <xdr:row>11</xdr:row>
      <xdr:rowOff>14008</xdr:rowOff>
    </xdr:from>
    <xdr:to>
      <xdr:col>22</xdr:col>
      <xdr:colOff>49867</xdr:colOff>
      <xdr:row>36</xdr:row>
      <xdr:rowOff>71158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109508"/>
          <a:ext cx="8180855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</xdr:row>
      <xdr:rowOff>171450</xdr:rowOff>
    </xdr:from>
    <xdr:to>
      <xdr:col>21</xdr:col>
      <xdr:colOff>447675</xdr:colOff>
      <xdr:row>24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933450"/>
          <a:ext cx="761047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</xdr:row>
      <xdr:rowOff>133350</xdr:rowOff>
    </xdr:from>
    <xdr:to>
      <xdr:col>18</xdr:col>
      <xdr:colOff>323850</xdr:colOff>
      <xdr:row>28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514350"/>
          <a:ext cx="99726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228600</xdr:colOff>
      <xdr:row>34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91800" cy="660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70" zoomScaleNormal="70" workbookViewId="0">
      <selection activeCell="N29" sqref="N29"/>
    </sheetView>
  </sheetViews>
  <sheetFormatPr defaultRowHeight="15" x14ac:dyDescent="0.25"/>
  <cols>
    <col min="1" max="1" width="9.140625" customWidth="1"/>
    <col min="19" max="19" width="13.7109375" customWidth="1"/>
  </cols>
  <sheetData>
    <row r="1" spans="1:26" s="1" customFormat="1" ht="32.25" customHeight="1" x14ac:dyDescent="0.25">
      <c r="A1" s="1" t="s">
        <v>0</v>
      </c>
    </row>
    <row r="3" spans="1:26" x14ac:dyDescent="0.25">
      <c r="S3" t="s">
        <v>1</v>
      </c>
      <c r="Z3" t="s">
        <v>9</v>
      </c>
    </row>
    <row r="6" spans="1:26" x14ac:dyDescent="0.25">
      <c r="T6" t="s">
        <v>2</v>
      </c>
      <c r="U6" t="s">
        <v>3</v>
      </c>
      <c r="W6" s="2" t="s">
        <v>10</v>
      </c>
    </row>
    <row r="7" spans="1:26" x14ac:dyDescent="0.25">
      <c r="T7">
        <v>683</v>
      </c>
      <c r="U7">
        <v>1</v>
      </c>
      <c r="W7" s="2"/>
    </row>
    <row r="8" spans="1:26" x14ac:dyDescent="0.25">
      <c r="S8" t="s">
        <v>4</v>
      </c>
      <c r="T8">
        <v>20</v>
      </c>
      <c r="U8">
        <f>$U$7/$T$7*T8</f>
        <v>2.9282576866764276E-2</v>
      </c>
      <c r="W8" s="2">
        <v>23</v>
      </c>
      <c r="X8">
        <f>$U$7/$T$7*W8</f>
        <v>3.3674963396778917E-2</v>
      </c>
    </row>
    <row r="9" spans="1:26" x14ac:dyDescent="0.25">
      <c r="S9" t="s">
        <v>5</v>
      </c>
      <c r="T9">
        <v>25</v>
      </c>
      <c r="U9">
        <f>$U$7/$T$7*T9</f>
        <v>3.6603221083455345E-2</v>
      </c>
      <c r="W9" s="2">
        <v>50</v>
      </c>
      <c r="X9">
        <f t="shared" ref="X9:X12" si="0">$U$7/$T$7*W9</f>
        <v>7.320644216691069E-2</v>
      </c>
    </row>
    <row r="10" spans="1:26" x14ac:dyDescent="0.25">
      <c r="S10" t="s">
        <v>6</v>
      </c>
      <c r="T10">
        <v>150</v>
      </c>
      <c r="U10">
        <f t="shared" ref="U10:U12" si="1">$U$7/$T$7*T10</f>
        <v>0.21961932650073207</v>
      </c>
      <c r="W10" s="2">
        <v>200</v>
      </c>
      <c r="X10">
        <f t="shared" si="0"/>
        <v>0.29282576866764276</v>
      </c>
    </row>
    <row r="11" spans="1:26" x14ac:dyDescent="0.25">
      <c r="S11" t="s">
        <v>7</v>
      </c>
      <c r="T11">
        <v>100</v>
      </c>
      <c r="U11">
        <f t="shared" si="1"/>
        <v>0.14641288433382138</v>
      </c>
      <c r="W11" s="2">
        <v>150</v>
      </c>
      <c r="X11">
        <f t="shared" si="0"/>
        <v>0.21961932650073207</v>
      </c>
    </row>
    <row r="12" spans="1:26" x14ac:dyDescent="0.25">
      <c r="S12" t="s">
        <v>8</v>
      </c>
      <c r="T12">
        <v>150</v>
      </c>
      <c r="U12">
        <f t="shared" si="1"/>
        <v>0.21961932650073207</v>
      </c>
      <c r="W12" s="2">
        <v>300</v>
      </c>
      <c r="X12">
        <f t="shared" si="0"/>
        <v>0.43923865300146414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9"/>
  <sheetViews>
    <sheetView topLeftCell="A2" zoomScale="85" zoomScaleNormal="85" workbookViewId="0">
      <selection activeCell="E12" sqref="E12"/>
    </sheetView>
  </sheetViews>
  <sheetFormatPr defaultRowHeight="15" x14ac:dyDescent="0.25"/>
  <cols>
    <col min="2" max="2" width="17" customWidth="1"/>
  </cols>
  <sheetData>
    <row r="3" spans="2:12" x14ac:dyDescent="0.25">
      <c r="D3" t="s">
        <v>20</v>
      </c>
      <c r="E3" t="s">
        <v>21</v>
      </c>
    </row>
    <row r="4" spans="2:12" x14ac:dyDescent="0.25">
      <c r="B4" t="s">
        <v>14</v>
      </c>
      <c r="C4" t="s">
        <v>16</v>
      </c>
      <c r="D4">
        <v>0.75</v>
      </c>
      <c r="E4">
        <v>0.9</v>
      </c>
      <c r="G4" t="s">
        <v>25</v>
      </c>
      <c r="L4" t="s">
        <v>13</v>
      </c>
    </row>
    <row r="5" spans="2:12" x14ac:dyDescent="0.25">
      <c r="B5" t="s">
        <v>15</v>
      </c>
      <c r="C5" t="s">
        <v>16</v>
      </c>
      <c r="D5">
        <v>0.6</v>
      </c>
      <c r="E5">
        <v>0.7</v>
      </c>
      <c r="L5" t="s">
        <v>22</v>
      </c>
    </row>
    <row r="6" spans="2:12" x14ac:dyDescent="0.25">
      <c r="C6" t="s">
        <v>17</v>
      </c>
      <c r="D6">
        <v>0.4</v>
      </c>
      <c r="E6">
        <v>0.5</v>
      </c>
      <c r="H6" t="s">
        <v>12</v>
      </c>
    </row>
    <row r="7" spans="2:12" x14ac:dyDescent="0.25">
      <c r="C7" t="s">
        <v>18</v>
      </c>
      <c r="D7">
        <v>0.4</v>
      </c>
      <c r="E7">
        <v>0.5</v>
      </c>
    </row>
    <row r="8" spans="2:12" x14ac:dyDescent="0.25">
      <c r="C8" t="s">
        <v>19</v>
      </c>
      <c r="D8">
        <v>0.4</v>
      </c>
      <c r="E8">
        <v>0.5</v>
      </c>
    </row>
    <row r="10" spans="2:12" x14ac:dyDescent="0.25">
      <c r="H10" t="s">
        <v>23</v>
      </c>
    </row>
    <row r="32" spans="7:7" x14ac:dyDescent="0.25">
      <c r="G32" s="3"/>
    </row>
    <row r="39" spans="9:9" x14ac:dyDescent="0.25">
      <c r="I39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E14" sqref="E14"/>
    </sheetView>
  </sheetViews>
  <sheetFormatPr defaultRowHeight="15" x14ac:dyDescent="0.25"/>
  <sheetData>
    <row r="6" spans="3:3" x14ac:dyDescent="0.25">
      <c r="C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9"/>
  <sheetViews>
    <sheetView topLeftCell="A2" workbookViewId="0">
      <selection activeCell="F9" sqref="F9"/>
    </sheetView>
  </sheetViews>
  <sheetFormatPr defaultRowHeight="15" x14ac:dyDescent="0.25"/>
  <sheetData>
    <row r="3" spans="5:10" x14ac:dyDescent="0.25">
      <c r="J3" s="4" t="s">
        <v>26</v>
      </c>
    </row>
    <row r="4" spans="5:10" x14ac:dyDescent="0.25">
      <c r="E4" t="s">
        <v>27</v>
      </c>
    </row>
    <row r="6" spans="5:10" x14ac:dyDescent="0.25">
      <c r="E6">
        <v>1336000</v>
      </c>
      <c r="F6" t="s">
        <v>28</v>
      </c>
    </row>
    <row r="7" spans="5:10" x14ac:dyDescent="0.25">
      <c r="E7">
        <v>25000000</v>
      </c>
      <c r="F7" t="s">
        <v>29</v>
      </c>
    </row>
    <row r="9" spans="5:10" x14ac:dyDescent="0.25">
      <c r="E9">
        <f>E6/E7</f>
        <v>5.3440000000000001E-2</v>
      </c>
      <c r="F9" t="s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2"/>
  <sheetViews>
    <sheetView workbookViewId="0">
      <selection activeCell="I34" sqref="I34"/>
    </sheetView>
  </sheetViews>
  <sheetFormatPr defaultRowHeight="15" x14ac:dyDescent="0.25"/>
  <sheetData>
    <row r="32" spans="4:4" x14ac:dyDescent="0.25">
      <c r="D32" t="s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8"/>
  <sheetViews>
    <sheetView tabSelected="1" workbookViewId="0">
      <selection activeCell="AA8" sqref="AA8"/>
    </sheetView>
  </sheetViews>
  <sheetFormatPr defaultRowHeight="15" x14ac:dyDescent="0.25"/>
  <sheetData>
    <row r="2" spans="20:25" x14ac:dyDescent="0.25">
      <c r="T2" s="6"/>
      <c r="U2" s="6"/>
      <c r="V2" s="6"/>
      <c r="W2" s="6"/>
      <c r="X2" s="6" t="s">
        <v>35</v>
      </c>
      <c r="Y2" t="s">
        <v>3</v>
      </c>
    </row>
    <row r="3" spans="20:25" x14ac:dyDescent="0.25">
      <c r="T3" s="6" t="s">
        <v>36</v>
      </c>
      <c r="U3" s="6"/>
      <c r="V3" s="6"/>
      <c r="W3" s="6"/>
      <c r="X3" s="6">
        <v>10</v>
      </c>
      <c r="Y3">
        <v>1</v>
      </c>
    </row>
    <row r="6" spans="20:25" x14ac:dyDescent="0.25">
      <c r="T6" t="s">
        <v>33</v>
      </c>
      <c r="W6" t="s">
        <v>34</v>
      </c>
      <c r="X6">
        <v>4.9000000000000004</v>
      </c>
      <c r="Y6">
        <f>X6/10</f>
        <v>0.49000000000000005</v>
      </c>
    </row>
    <row r="9" spans="20:25" x14ac:dyDescent="0.25">
      <c r="T9" t="s">
        <v>33</v>
      </c>
      <c r="W9" t="s">
        <v>37</v>
      </c>
      <c r="X9">
        <v>10</v>
      </c>
      <c r="Y9">
        <f t="shared" ref="Y7:Y9" si="0">X9/10</f>
        <v>1</v>
      </c>
    </row>
    <row r="38" spans="3:3" ht="15.75" x14ac:dyDescent="0.25">
      <c r="C38" s="5" t="s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Lighting</vt:lpstr>
      <vt:lpstr>Cooking</vt:lpstr>
      <vt:lpstr>Biomass CHP</vt:lpstr>
      <vt:lpstr>District heating</vt:lpstr>
      <vt:lpstr>GSHP_ASHP</vt:lpstr>
      <vt:lpstr>Cooling technologies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2017-11-28T13:56:40Z</dcterms:created>
  <dcterms:modified xsi:type="dcterms:W3CDTF">2018-01-29T15:00:48Z</dcterms:modified>
</cp:coreProperties>
</file>