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mc:AlternateContent xmlns:mc="http://schemas.openxmlformats.org/markup-compatibility/2006">
    <mc:Choice Requires="x15">
      <x15ac:absPath xmlns:x15ac="http://schemas.microsoft.com/office/spreadsheetml/2010/11/ac" url="C:\Users\rpmor\Dropbox\Projects\OnlyExcel\Redwells-Joinery\"/>
    </mc:Choice>
  </mc:AlternateContent>
  <xr:revisionPtr revIDLastSave="0" documentId="8_{23C4CFA1-CB33-45FC-8F9B-0063A32187B0}" xr6:coauthVersionLast="45" xr6:coauthVersionMax="45" xr10:uidLastSave="{00000000-0000-0000-0000-000000000000}"/>
  <bookViews>
    <workbookView xWindow="-120" yWindow="-120" windowWidth="20730" windowHeight="11160" tabRatio="500" firstSheet="1" activeTab="6" xr2:uid="{00000000-000D-0000-FFFF-FFFF00000000}"/>
  </bookViews>
  <sheets>
    <sheet name="Schedules" sheetId="38" r:id="rId1"/>
    <sheet name="Timbers" sheetId="46" r:id="rId2"/>
    <sheet name="Controls" sheetId="9" r:id="rId3"/>
    <sheet name="Stops" sheetId="47" r:id="rId4"/>
    <sheet name="Thresholds" sheetId="48" r:id="rId5"/>
    <sheet name="Strappings" sheetId="49" r:id="rId6"/>
    <sheet name="Hinge facings" sheetId="50" r:id="rId7"/>
    <sheet name="Prices" sheetId="52" r:id="rId8"/>
    <sheet name="Quote" sheetId="56" r:id="rId9"/>
    <sheet name="Constants" sheetId="41" r:id="rId10"/>
    <sheet name="Job Ref" sheetId="37" r:id="rId11"/>
    <sheet name="SchedulesRef" sheetId="36" r:id="rId12"/>
    <sheet name="Exceptions" sheetId="11" r:id="rId13"/>
    <sheet name="ReleaseNotes" sheetId="8" r:id="rId14"/>
    <sheet name="Lists" sheetId="39" r:id="rId15"/>
    <sheet name="Todo" sheetId="40" r:id="rId16"/>
    <sheet name="Page Page Ref" sheetId="43" r:id="rId17"/>
  </sheets>
  <functionGroups builtInGroupCount="19"/>
  <definedNames>
    <definedName name="BlockQuantity">Constants!$B$16</definedName>
    <definedName name="ComplimentaryClose">Controls!$B$17</definedName>
    <definedName name="Contract">Controls!$B$8</definedName>
    <definedName name="CustomerAddressLine1">Controls!$B$19</definedName>
    <definedName name="CustomerAddressLine2">Controls!$B$20</definedName>
    <definedName name="CustomerCompany">Controls!$B$18</definedName>
    <definedName name="CustomerName">Controls!$B$15</definedName>
    <definedName name="CustomerOrderNumber">Controls!$B$10</definedName>
    <definedName name="CustomerPostcode">Controls!$B$22</definedName>
    <definedName name="CustomerTownCity">Controls!$B$21</definedName>
    <definedName name="dnDeveloperMode">0</definedName>
    <definedName name="FacingsLegHingeSideQuantity">Constants!$B$10</definedName>
    <definedName name="FacingsLegNonHingeSideQuantity">Constants!$B$11</definedName>
    <definedName name="HeadClearance_mm">Constants!$B$7</definedName>
    <definedName name="LastUpdated">Controls!$B$11</definedName>
    <definedName name="LegQuantity">Constants!$B$4</definedName>
    <definedName name="LintolQuantity">Constants!$B$5</definedName>
    <definedName name="MarginForHingeClearance_mm">Constants!$B$9</definedName>
    <definedName name="MeetingStyleClearance_mm">Constants!$B$8</definedName>
    <definedName name="oeFilename">"Redwells"</definedName>
    <definedName name="oeReleaseNumber">0.11</definedName>
    <definedName name="PerformanceExport">Controls!$B$35</definedName>
    <definedName name="PerformanceImport">Controls!$B$33</definedName>
    <definedName name="PerformanceProcess">Controls!$B$34</definedName>
    <definedName name="PreparedBy">Controls!$B$12</definedName>
    <definedName name="_xlnm.Print_Area" localSheetId="16">'Page Page Ref'!$A$2:$Z$21</definedName>
    <definedName name="_xlnm.Print_Area" localSheetId="8">Quote!$B$1:$J$248</definedName>
    <definedName name="_xlnm.Print_Titles" localSheetId="6">'Hinge facings'!$1:$3</definedName>
    <definedName name="_xlnm.Print_Titles" localSheetId="7">Prices!$1:$3</definedName>
    <definedName name="_xlnm.Print_Titles" localSheetId="8">Quote!$1:$3</definedName>
    <definedName name="_xlnm.Print_Titles" localSheetId="3">Stops!$1:$3</definedName>
    <definedName name="_xlnm.Print_Titles" localSheetId="5">Strappings!$1:$3</definedName>
    <definedName name="_xlnm.Print_Titles" localSheetId="4">Thresholds!$1:$3</definedName>
    <definedName name="_xlnm.Print_Titles" localSheetId="1">Timbers!$1:$3</definedName>
    <definedName name="PurchaseOrderNoRW">Controls!$B$6</definedName>
    <definedName name="QuoteNumberRQ">Controls!$B$5</definedName>
    <definedName name="ScheduleRevision">Controls!$B$7</definedName>
    <definedName name="Site">Controls!$B$9</definedName>
    <definedName name="solver_cvg" localSheetId="16">0.0001</definedName>
    <definedName name="solver_drv" localSheetId="16">1</definedName>
    <definedName name="solver_eng" localSheetId="16">1</definedName>
    <definedName name="solver_itr" localSheetId="16">0</definedName>
    <definedName name="solver_lin" localSheetId="16">0</definedName>
    <definedName name="solver_mip" localSheetId="16">0</definedName>
    <definedName name="solver_msl" localSheetId="16">0</definedName>
    <definedName name="solver_neg" localSheetId="16">1</definedName>
    <definedName name="solver_nod" localSheetId="16">0</definedName>
    <definedName name="solver_num" localSheetId="16">0</definedName>
    <definedName name="solver_opt" localSheetId="16">'Page Page Ref'!$U$3</definedName>
    <definedName name="solver_pre" localSheetId="16">0.000001</definedName>
    <definedName name="solver_rbv" localSheetId="16">1</definedName>
    <definedName name="solver_rlx" localSheetId="16">0</definedName>
    <definedName name="solver_rsd" localSheetId="16">0</definedName>
    <definedName name="solver_scl" localSheetId="16">1</definedName>
    <definedName name="solver_sho" localSheetId="16">0</definedName>
    <definedName name="solver_ssz" localSheetId="16">100</definedName>
    <definedName name="solver_tim" localSheetId="16">0</definedName>
    <definedName name="solver_tol" localSheetId="16">0.01</definedName>
    <definedName name="solver_typ" localSheetId="16">1</definedName>
    <definedName name="solver_val" localSheetId="16">0</definedName>
    <definedName name="solver_ver" localSheetId="16">3</definedName>
    <definedName name="StrappingQuantity">Constants!$B$14</definedName>
    <definedName name="StrappingThickness_mm">Constants!$B$13</definedName>
    <definedName name="StrappingTimber">Constants!$B$15</definedName>
    <definedName name="StrappingWidth_mm">Constants!$B$12</definedName>
    <definedName name="ThresholdQuantity">Constants!$B$17</definedName>
    <definedName name="TimberWastage">Constants!$B$18</definedName>
    <definedName name="VAT">Constants!$B$19</definedName>
    <definedName name="WidthClearance_mm">Constants!$B$6</definedName>
  </definedNames>
  <calcPr calcId="191029" iterate="1"/>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201" i="43" l="1"/>
  <c r="E201" i="43"/>
  <c r="G201" i="43" s="1"/>
  <c r="L200" i="43"/>
  <c r="N200" i="43" s="1"/>
  <c r="E200" i="43"/>
  <c r="G200" i="43" s="1"/>
  <c r="L199" i="43"/>
  <c r="E199" i="43"/>
  <c r="G199" i="43" s="1"/>
  <c r="L198" i="43"/>
  <c r="E198" i="43"/>
  <c r="G198" i="43" s="1"/>
  <c r="L197" i="43"/>
  <c r="N197" i="43" s="1"/>
  <c r="E197" i="43"/>
  <c r="G197" i="43" s="1"/>
  <c r="L196" i="43"/>
  <c r="N196" i="43" s="1"/>
  <c r="E196" i="43"/>
  <c r="G196" i="43" s="1"/>
  <c r="L195" i="43"/>
  <c r="N195" i="43" s="1"/>
  <c r="E195" i="43"/>
  <c r="L194" i="43"/>
  <c r="N194" i="43"/>
  <c r="E194" i="43"/>
  <c r="L193" i="43"/>
  <c r="N193" i="43" s="1"/>
  <c r="P193" i="43" s="1" a="1"/>
  <c r="P193" i="43" s="1"/>
  <c r="E193" i="43"/>
  <c r="G193" i="43" s="1"/>
  <c r="L192" i="43"/>
  <c r="N192" i="43" s="1"/>
  <c r="E192" i="43"/>
  <c r="G192" i="43" s="1"/>
  <c r="L191" i="43"/>
  <c r="N191" i="43" s="1"/>
  <c r="P191" i="43" s="1" a="1"/>
  <c r="P191" i="43" s="1"/>
  <c r="E191" i="43"/>
  <c r="G191" i="43" s="1"/>
  <c r="L190" i="43"/>
  <c r="N190" i="43" s="1"/>
  <c r="L189" i="43"/>
  <c r="N189" i="43" s="1"/>
  <c r="E189" i="43"/>
  <c r="G189" i="43" s="1"/>
  <c r="L188" i="43"/>
  <c r="N188" i="43" s="1"/>
  <c r="E188" i="43"/>
  <c r="G188" i="43" s="1"/>
  <c r="L186" i="43"/>
  <c r="N186" i="43"/>
  <c r="E186" i="43"/>
  <c r="L185" i="43"/>
  <c r="N185" i="43" s="1"/>
  <c r="P185" i="43" s="1" a="1"/>
  <c r="P185" i="43" s="1"/>
  <c r="E185" i="43"/>
  <c r="G185" i="43" s="1"/>
  <c r="L184" i="43"/>
  <c r="N184" i="43" s="1"/>
  <c r="L183" i="43"/>
  <c r="N183" i="43" s="1"/>
  <c r="E183" i="43"/>
  <c r="L182" i="43"/>
  <c r="N182" i="43"/>
  <c r="E182" i="43"/>
  <c r="L181" i="43"/>
  <c r="N181" i="43" s="1"/>
  <c r="P181" i="43" s="1" a="1"/>
  <c r="P181" i="43" s="1"/>
  <c r="E181" i="43"/>
  <c r="G181" i="43" s="1"/>
  <c r="L180" i="43"/>
  <c r="E179" i="43"/>
  <c r="G179" i="43" s="1"/>
  <c r="N178" i="43"/>
  <c r="L178" i="43"/>
  <c r="N177" i="43"/>
  <c r="L177" i="43"/>
  <c r="E177" i="43"/>
  <c r="G177" i="43" s="1"/>
  <c r="L176" i="43"/>
  <c r="N176" i="43" s="1"/>
  <c r="P176" i="43" s="1" a="1"/>
  <c r="P176" i="43" s="1"/>
  <c r="Z176" i="43" s="1"/>
  <c r="AD176" i="43" s="1"/>
  <c r="E176" i="43"/>
  <c r="G176" i="43" s="1"/>
  <c r="L175" i="43"/>
  <c r="N175" i="43" s="1"/>
  <c r="N174" i="43"/>
  <c r="L174" i="43"/>
  <c r="N173" i="43"/>
  <c r="L173" i="43"/>
  <c r="E173" i="43"/>
  <c r="G173" i="43" s="1"/>
  <c r="N172" i="43"/>
  <c r="L172" i="43"/>
  <c r="L171" i="43"/>
  <c r="N171" i="43" s="1"/>
  <c r="E171" i="43"/>
  <c r="L170" i="43"/>
  <c r="N170" i="43" s="1"/>
  <c r="E170" i="43"/>
  <c r="L169" i="43"/>
  <c r="N169" i="43" s="1"/>
  <c r="L168" i="43"/>
  <c r="N168" i="43" s="1"/>
  <c r="N167" i="43"/>
  <c r="L167" i="43"/>
  <c r="E167" i="43"/>
  <c r="G167" i="43" s="1"/>
  <c r="L166" i="43"/>
  <c r="N166" i="43" s="1"/>
  <c r="L165" i="43"/>
  <c r="N165" i="43" s="1"/>
  <c r="E165" i="43"/>
  <c r="E164" i="43"/>
  <c r="G164" i="43" s="1"/>
  <c r="L163" i="43"/>
  <c r="N163" i="43" s="1"/>
  <c r="E163" i="43"/>
  <c r="L162" i="43"/>
  <c r="N162" i="43" s="1"/>
  <c r="L161" i="43"/>
  <c r="N161" i="43" s="1"/>
  <c r="L160" i="43"/>
  <c r="E160" i="43"/>
  <c r="G160" i="43" s="1"/>
  <c r="L159" i="43"/>
  <c r="N159" i="43" s="1"/>
  <c r="E159" i="43"/>
  <c r="G159" i="43" s="1"/>
  <c r="L158" i="43"/>
  <c r="N158" i="43" s="1"/>
  <c r="E157" i="43"/>
  <c r="N156" i="43"/>
  <c r="L156" i="43"/>
  <c r="L155" i="43"/>
  <c r="N155" i="43" s="1"/>
  <c r="E155" i="43"/>
  <c r="G155" i="43" s="1"/>
  <c r="L154" i="43"/>
  <c r="E154" i="43"/>
  <c r="G154" i="43" s="1"/>
  <c r="L153" i="43"/>
  <c r="N153" i="43" s="1"/>
  <c r="L152" i="43"/>
  <c r="N152" i="43" s="1"/>
  <c r="P152" i="43" s="1" a="1"/>
  <c r="P152" i="43" s="1"/>
  <c r="E152" i="43"/>
  <c r="G152" i="43"/>
  <c r="L151" i="43"/>
  <c r="N151" i="43" s="1"/>
  <c r="E151" i="43"/>
  <c r="L150" i="43"/>
  <c r="N150" i="43" s="1"/>
  <c r="L149" i="43"/>
  <c r="N149" i="43" s="1"/>
  <c r="L148" i="43"/>
  <c r="E148" i="43"/>
  <c r="G148" i="43" s="1"/>
  <c r="L147" i="43"/>
  <c r="N147" i="43" s="1"/>
  <c r="E147" i="43"/>
  <c r="G147" i="43" s="1"/>
  <c r="N146" i="43"/>
  <c r="L146" i="43"/>
  <c r="L145" i="43"/>
  <c r="N145" i="43" s="1"/>
  <c r="E145" i="43"/>
  <c r="G145" i="43" s="1"/>
  <c r="N144" i="43"/>
  <c r="L144" i="43"/>
  <c r="L143" i="43"/>
  <c r="N143" i="43" s="1"/>
  <c r="E143" i="43"/>
  <c r="G143" i="43" s="1"/>
  <c r="L142" i="43"/>
  <c r="N142" i="43" s="1"/>
  <c r="L141" i="43"/>
  <c r="N141" i="43" s="1"/>
  <c r="L140" i="43"/>
  <c r="N140" i="43" s="1"/>
  <c r="L139" i="43"/>
  <c r="N139" i="43" s="1"/>
  <c r="E139" i="43"/>
  <c r="E138" i="43"/>
  <c r="L137" i="43"/>
  <c r="N137" i="43" s="1"/>
  <c r="L136" i="43"/>
  <c r="N136" i="43" s="1"/>
  <c r="L135" i="43"/>
  <c r="N135" i="43" s="1"/>
  <c r="E135" i="43"/>
  <c r="G135" i="43" s="1"/>
  <c r="L134" i="43"/>
  <c r="N134" i="43" s="1"/>
  <c r="L133" i="43"/>
  <c r="N133" i="43" s="1"/>
  <c r="E133" i="43"/>
  <c r="G133" i="43" s="1"/>
  <c r="P133" i="43" s="1" a="1"/>
  <c r="P133" i="43" s="1"/>
  <c r="L131" i="43"/>
  <c r="N130" i="43"/>
  <c r="L130" i="43"/>
  <c r="E130" i="43"/>
  <c r="G130" i="43" s="1"/>
  <c r="L129" i="43"/>
  <c r="N129" i="43" s="1"/>
  <c r="L128" i="43"/>
  <c r="N128" i="43" s="1"/>
  <c r="L127" i="43"/>
  <c r="N127" i="43" s="1"/>
  <c r="E127" i="43"/>
  <c r="G127" i="43" s="1"/>
  <c r="L126" i="43"/>
  <c r="N126" i="43" s="1"/>
  <c r="E126" i="43"/>
  <c r="L125" i="43"/>
  <c r="E125" i="43"/>
  <c r="G125" i="43" s="1"/>
  <c r="L124" i="43"/>
  <c r="N124" i="43" s="1"/>
  <c r="N123" i="43"/>
  <c r="L123" i="43"/>
  <c r="L122" i="43"/>
  <c r="N122" i="43" s="1"/>
  <c r="E122" i="43"/>
  <c r="G122" i="43" s="1"/>
  <c r="L121" i="43"/>
  <c r="E120" i="43"/>
  <c r="L119" i="43"/>
  <c r="N119" i="43" s="1"/>
  <c r="L118" i="43"/>
  <c r="E118" i="43"/>
  <c r="G118" i="43" s="1"/>
  <c r="L117" i="43"/>
  <c r="N117" i="43" s="1"/>
  <c r="L116" i="43"/>
  <c r="N116" i="43"/>
  <c r="P116" i="43" s="1" a="1"/>
  <c r="P116" i="43" s="1"/>
  <c r="E116" i="43"/>
  <c r="G116" i="43" s="1"/>
  <c r="L115" i="43"/>
  <c r="L114" i="43"/>
  <c r="N114" i="43" s="1"/>
  <c r="P114" i="43" s="1" a="1"/>
  <c r="P114" i="43" s="1"/>
  <c r="E114" i="43"/>
  <c r="G114" i="43" s="1"/>
  <c r="L113" i="43"/>
  <c r="N113" i="43" s="1"/>
  <c r="N112" i="43"/>
  <c r="L112" i="43"/>
  <c r="E112" i="43"/>
  <c r="G112" i="43" s="1"/>
  <c r="L111" i="43"/>
  <c r="N111" i="43" s="1"/>
  <c r="L110" i="43"/>
  <c r="N110" i="43" s="1"/>
  <c r="E110" i="43"/>
  <c r="G110" i="43" s="1"/>
  <c r="L109" i="43"/>
  <c r="N109" i="43" s="1"/>
  <c r="E109" i="43"/>
  <c r="G109" i="43"/>
  <c r="L108" i="43"/>
  <c r="N108" i="43" s="1"/>
  <c r="E108" i="43"/>
  <c r="G108" i="43" s="1"/>
  <c r="E107" i="43"/>
  <c r="G107" i="43" s="1"/>
  <c r="L106" i="43"/>
  <c r="N106" i="43" s="1"/>
  <c r="E106" i="43"/>
  <c r="G106" i="43" s="1"/>
  <c r="E105" i="43"/>
  <c r="G105" i="43" s="1"/>
  <c r="L104" i="43"/>
  <c r="L103" i="43"/>
  <c r="N103" i="43" s="1"/>
  <c r="L102" i="43"/>
  <c r="N102" i="43" s="1"/>
  <c r="E102" i="43"/>
  <c r="G102" i="43" s="1"/>
  <c r="E101" i="43"/>
  <c r="G101" i="43" s="1"/>
  <c r="L100" i="43"/>
  <c r="N100" i="43" s="1"/>
  <c r="E100" i="43"/>
  <c r="G100" i="43" s="1"/>
  <c r="L99" i="43"/>
  <c r="N99" i="43" s="1"/>
  <c r="L98" i="43"/>
  <c r="E98" i="43"/>
  <c r="G98" i="43" s="1"/>
  <c r="E97" i="43"/>
  <c r="G97" i="43" s="1"/>
  <c r="L96" i="43"/>
  <c r="N96" i="43" s="1"/>
  <c r="E96" i="43"/>
  <c r="G96" i="43" s="1"/>
  <c r="L94" i="43"/>
  <c r="N94" i="43" s="1"/>
  <c r="E93" i="43"/>
  <c r="G93" i="43"/>
  <c r="L92" i="43"/>
  <c r="E92" i="43"/>
  <c r="G92" i="43" s="1"/>
  <c r="N91" i="43"/>
  <c r="L91" i="43"/>
  <c r="L90" i="43"/>
  <c r="N90" i="43" s="1"/>
  <c r="E90" i="43"/>
  <c r="G90" i="43" s="1"/>
  <c r="N89" i="43"/>
  <c r="L89" i="43"/>
  <c r="E89" i="43"/>
  <c r="G89" i="43" s="1"/>
  <c r="L88" i="43"/>
  <c r="N88" i="43" s="1"/>
  <c r="L87" i="43"/>
  <c r="N87" i="43" s="1"/>
  <c r="L86" i="43"/>
  <c r="N86" i="43" s="1"/>
  <c r="L85" i="43"/>
  <c r="N85" i="43" s="1"/>
  <c r="E85" i="43"/>
  <c r="G85" i="43" s="1"/>
  <c r="L84" i="43"/>
  <c r="E84" i="43"/>
  <c r="G84" i="43" s="1"/>
  <c r="E83" i="43"/>
  <c r="G83" i="43" s="1"/>
  <c r="L82" i="43"/>
  <c r="L81" i="43"/>
  <c r="N81" i="43" s="1"/>
  <c r="E81" i="43"/>
  <c r="G81" i="43" s="1"/>
  <c r="L80" i="43"/>
  <c r="E80" i="43"/>
  <c r="G80" i="43" s="1"/>
  <c r="L79" i="43"/>
  <c r="N79" i="43" s="1"/>
  <c r="P79" i="43" s="1" a="1"/>
  <c r="P79" i="43" s="1"/>
  <c r="E79" i="43"/>
  <c r="G79" i="43" s="1"/>
  <c r="L78" i="43"/>
  <c r="E78" i="43"/>
  <c r="G78" i="43" s="1"/>
  <c r="L77" i="43"/>
  <c r="N77" i="43" s="1"/>
  <c r="E77" i="43"/>
  <c r="G77" i="43" s="1"/>
  <c r="L76" i="43"/>
  <c r="E76" i="43"/>
  <c r="G76" i="43" s="1"/>
  <c r="L74" i="43"/>
  <c r="N74" i="43" s="1"/>
  <c r="E74" i="43"/>
  <c r="G74" i="43" s="1"/>
  <c r="L73" i="43"/>
  <c r="E73" i="43"/>
  <c r="G73" i="43" s="1"/>
  <c r="L72" i="43"/>
  <c r="E72" i="43"/>
  <c r="G72" i="43" s="1"/>
  <c r="L71" i="43"/>
  <c r="N71" i="43" s="1"/>
  <c r="L70" i="43"/>
  <c r="N70" i="43" s="1"/>
  <c r="L69" i="43"/>
  <c r="G69" i="43"/>
  <c r="E69" i="43"/>
  <c r="L68" i="43"/>
  <c r="E68" i="43"/>
  <c r="G68" i="43" s="1"/>
  <c r="L67" i="43"/>
  <c r="E67" i="43"/>
  <c r="G67" i="43" s="1"/>
  <c r="L66" i="43"/>
  <c r="E66" i="43"/>
  <c r="G66" i="43" s="1"/>
  <c r="L65" i="43"/>
  <c r="N65" i="43" s="1"/>
  <c r="E65" i="43"/>
  <c r="G65" i="43" s="1"/>
  <c r="L64" i="43"/>
  <c r="N64" i="43" s="1"/>
  <c r="E64" i="43"/>
  <c r="G64" i="43" s="1"/>
  <c r="L63" i="43"/>
  <c r="L62" i="43"/>
  <c r="N62" i="43" s="1"/>
  <c r="E62" i="43"/>
  <c r="G62" i="43" s="1"/>
  <c r="L61" i="43"/>
  <c r="N61" i="43" s="1"/>
  <c r="E61" i="43"/>
  <c r="G61" i="43" s="1"/>
  <c r="L60" i="43"/>
  <c r="N60" i="43" s="1"/>
  <c r="E60" i="43"/>
  <c r="G60" i="43" s="1"/>
  <c r="L58" i="43"/>
  <c r="N58" i="43" s="1"/>
  <c r="N57" i="43"/>
  <c r="L57" i="43"/>
  <c r="E57" i="43"/>
  <c r="G57" i="43" s="1"/>
  <c r="L56" i="43"/>
  <c r="N56" i="43" s="1"/>
  <c r="E56" i="43"/>
  <c r="G56" i="43" s="1"/>
  <c r="L55" i="43"/>
  <c r="N54" i="43"/>
  <c r="L54" i="43"/>
  <c r="E54" i="43"/>
  <c r="G54" i="43" s="1"/>
  <c r="P54" i="43" s="1" a="1"/>
  <c r="P54" i="43" s="1"/>
  <c r="N53" i="43"/>
  <c r="L53" i="43"/>
  <c r="L52" i="43"/>
  <c r="N52" i="43" s="1"/>
  <c r="E52" i="43"/>
  <c r="G52" i="43" s="1"/>
  <c r="L51" i="43"/>
  <c r="N51" i="43" s="1"/>
  <c r="L50" i="43"/>
  <c r="N50" i="43" s="1"/>
  <c r="L49" i="43"/>
  <c r="E49" i="43"/>
  <c r="G49" i="43" s="1"/>
  <c r="L48" i="43"/>
  <c r="N48" i="43" s="1"/>
  <c r="E48" i="43"/>
  <c r="G48" i="43" s="1"/>
  <c r="L47" i="43"/>
  <c r="N47" i="43" s="1"/>
  <c r="E46" i="43"/>
  <c r="G46" i="43" s="1"/>
  <c r="N45" i="43"/>
  <c r="L45" i="43"/>
  <c r="L44" i="43"/>
  <c r="E44" i="43"/>
  <c r="L43" i="43"/>
  <c r="N43" i="43" s="1"/>
  <c r="L42" i="43"/>
  <c r="N42" i="43" s="1"/>
  <c r="L41" i="43"/>
  <c r="N41" i="43" s="1"/>
  <c r="E41" i="43"/>
  <c r="G41" i="43" s="1"/>
  <c r="L40" i="43"/>
  <c r="N40" i="43" s="1"/>
  <c r="E40" i="43"/>
  <c r="L39" i="43"/>
  <c r="N39" i="43" s="1"/>
  <c r="E39" i="43"/>
  <c r="L38" i="43"/>
  <c r="N38" i="43" s="1"/>
  <c r="L37" i="43"/>
  <c r="N37" i="43" s="1"/>
  <c r="E37" i="43"/>
  <c r="G37" i="43" s="1"/>
  <c r="L36" i="43"/>
  <c r="N36" i="43" s="1"/>
  <c r="E36" i="43"/>
  <c r="L35" i="43"/>
  <c r="N35" i="43" s="1"/>
  <c r="L34" i="43"/>
  <c r="N34" i="43" s="1"/>
  <c r="L33" i="43"/>
  <c r="N33" i="43" s="1"/>
  <c r="E33" i="43"/>
  <c r="G33" i="43" s="1"/>
  <c r="L32" i="43"/>
  <c r="N32" i="43" s="1"/>
  <c r="E32" i="43"/>
  <c r="G32" i="43" s="1"/>
  <c r="N31" i="43"/>
  <c r="L31" i="43"/>
  <c r="L30" i="43"/>
  <c r="N30" i="43" s="1"/>
  <c r="E29" i="43"/>
  <c r="G29" i="43" s="1"/>
  <c r="L28" i="43"/>
  <c r="N28" i="43" s="1"/>
  <c r="E28" i="43"/>
  <c r="G28" i="43" s="1"/>
  <c r="L27" i="43"/>
  <c r="N27" i="43" s="1"/>
  <c r="E27" i="43"/>
  <c r="G27" i="43" s="1"/>
  <c r="L26" i="43"/>
  <c r="N26" i="43" s="1"/>
  <c r="E26" i="43"/>
  <c r="L24" i="43"/>
  <c r="N24" i="43" s="1"/>
  <c r="E23" i="43"/>
  <c r="G23" i="43" s="1"/>
  <c r="L22" i="43"/>
  <c r="N22" i="43" s="1"/>
  <c r="L21" i="43"/>
  <c r="N21" i="43" s="1"/>
  <c r="E21" i="43"/>
  <c r="N20" i="43"/>
  <c r="L20" i="43"/>
  <c r="E20" i="43"/>
  <c r="L19" i="43"/>
  <c r="N19" i="43" s="1"/>
  <c r="P19" i="43" s="1" a="1"/>
  <c r="P19" i="43" s="1"/>
  <c r="E19" i="43"/>
  <c r="G19" i="43" s="1"/>
  <c r="L18" i="43"/>
  <c r="N18" i="43" s="1"/>
  <c r="L17" i="43"/>
  <c r="N17" i="43" s="1"/>
  <c r="E17" i="43"/>
  <c r="L16" i="43"/>
  <c r="N16" i="43" s="1"/>
  <c r="L15" i="43"/>
  <c r="N15" i="43" s="1"/>
  <c r="L14" i="43"/>
  <c r="N14" i="43" s="1"/>
  <c r="L11" i="43"/>
  <c r="E11" i="43"/>
  <c r="G11" i="43" s="1"/>
  <c r="L10" i="43"/>
  <c r="N10" i="43" s="1"/>
  <c r="E10" i="43"/>
  <c r="G10" i="43" s="1"/>
  <c r="N9" i="43"/>
  <c r="L9" i="43"/>
  <c r="E9" i="43"/>
  <c r="G9" i="43" s="1"/>
  <c r="L8" i="43"/>
  <c r="N8" i="43" s="1"/>
  <c r="P8" i="43" s="1" a="1"/>
  <c r="P8" i="43" s="1"/>
  <c r="E8" i="43"/>
  <c r="G8" i="43" s="1"/>
  <c r="L7" i="43"/>
  <c r="E7" i="43"/>
  <c r="G7" i="43" s="1"/>
  <c r="L6" i="43"/>
  <c r="N6" i="43" s="1"/>
  <c r="E6" i="43"/>
  <c r="G6" i="43" s="1"/>
  <c r="L5" i="43"/>
  <c r="N5" i="43" s="1"/>
  <c r="E5" i="43"/>
  <c r="G5" i="43" s="1"/>
  <c r="L4" i="43"/>
  <c r="E4" i="43"/>
  <c r="G4" i="43" s="1"/>
  <c r="L3" i="43"/>
  <c r="E3" i="43"/>
  <c r="G3" i="43" s="1"/>
  <c r="P37" i="43" l="1" a="1"/>
  <c r="P37" i="43" s="1"/>
  <c r="P10" i="43" a="1"/>
  <c r="P10" i="43" s="1"/>
  <c r="P89" i="43" a="1"/>
  <c r="P89" i="43" s="1"/>
  <c r="Z89" i="43" s="1"/>
  <c r="AD89" i="43" s="1"/>
  <c r="P177" i="43" a="1"/>
  <c r="P177" i="43" s="1"/>
  <c r="P64" i="43" a="1"/>
  <c r="P64" i="43" s="1"/>
  <c r="P5" i="43" a="1"/>
  <c r="P5" i="43" s="1"/>
  <c r="Z5" i="43" s="1"/>
  <c r="AD5" i="43" s="1"/>
  <c r="P60" i="43" a="1"/>
  <c r="P60" i="43" s="1"/>
  <c r="Z60" i="43" s="1"/>
  <c r="AD60" i="43" s="1"/>
  <c r="P81" i="43" a="1"/>
  <c r="P81" i="43" s="1"/>
  <c r="P143" i="43" a="1"/>
  <c r="P143" i="43" s="1"/>
  <c r="P147" i="43" a="1"/>
  <c r="P147" i="43" s="1"/>
  <c r="P192" i="43" a="1"/>
  <c r="P192" i="43" s="1"/>
  <c r="Z192" i="43" s="1"/>
  <c r="AD192" i="43" s="1"/>
  <c r="P56" i="43" a="1"/>
  <c r="P56" i="43" s="1"/>
  <c r="P122" i="43" a="1"/>
  <c r="P122" i="43" s="1"/>
  <c r="P189" i="43" a="1"/>
  <c r="P189" i="43" s="1"/>
  <c r="Z189" i="43" s="1"/>
  <c r="AD189" i="43" s="1"/>
  <c r="P196" i="43" a="1"/>
  <c r="P196" i="43" s="1"/>
  <c r="Z196" i="43" s="1"/>
  <c r="AD196" i="43" s="1"/>
  <c r="P200" i="43" a="1"/>
  <c r="P200" i="43" s="1"/>
  <c r="P28" i="43" a="1"/>
  <c r="P28" i="43" s="1"/>
  <c r="P33" i="43" a="1"/>
  <c r="P33" i="43" s="1"/>
  <c r="P48" i="43" a="1"/>
  <c r="P48" i="43" s="1"/>
  <c r="Z48" i="43" s="1"/>
  <c r="AD48" i="43" s="1"/>
  <c r="P62" i="43" a="1"/>
  <c r="P62" i="43" s="1"/>
  <c r="P159" i="43" a="1"/>
  <c r="P159" i="43" s="1"/>
  <c r="P197" i="43" a="1"/>
  <c r="P197" i="43" s="1"/>
  <c r="Z6" i="43"/>
  <c r="AD6" i="43" s="1"/>
  <c r="P9" i="43" a="1"/>
  <c r="P9" i="43" s="1"/>
  <c r="Z9" i="43" s="1"/>
  <c r="AD9" i="43" s="1"/>
  <c r="P6" i="43" a="1"/>
  <c r="P6" i="43" s="1"/>
  <c r="P15" i="43" a="1"/>
  <c r="P15" i="43" s="1"/>
  <c r="Z15" i="43" s="1"/>
  <c r="AD15" i="43" s="1"/>
  <c r="N4" i="43"/>
  <c r="P4" i="43" s="1" a="1"/>
  <c r="P4" i="43" s="1"/>
  <c r="Z4" i="43" s="1"/>
  <c r="AD4" i="43" s="1"/>
  <c r="E12" i="43"/>
  <c r="G12" i="43" s="1"/>
  <c r="E13" i="43"/>
  <c r="G13" i="43" s="1"/>
  <c r="E14" i="43"/>
  <c r="G14" i="43" s="1"/>
  <c r="P14" i="43" s="1" a="1"/>
  <c r="P14" i="43" s="1"/>
  <c r="Z14" i="43" s="1"/>
  <c r="AD14" i="43" s="1"/>
  <c r="P32" i="43" a="1"/>
  <c r="P32" i="43" s="1"/>
  <c r="Z32" i="43" s="1"/>
  <c r="AD32" i="43" s="1"/>
  <c r="E15" i="43"/>
  <c r="G15" i="43" s="1"/>
  <c r="E22" i="43"/>
  <c r="G22" i="43" s="1"/>
  <c r="P22" i="43" s="1" a="1"/>
  <c r="P22" i="43" s="1"/>
  <c r="Z22" i="43" s="1"/>
  <c r="AD22" i="43" s="1"/>
  <c r="Z8" i="43"/>
  <c r="AD8" i="43" s="1"/>
  <c r="G36" i="43"/>
  <c r="P36" i="43" s="1" a="1"/>
  <c r="P36" i="43" s="1"/>
  <c r="Z36" i="43" s="1"/>
  <c r="AD36" i="43" s="1"/>
  <c r="N44" i="43"/>
  <c r="N49" i="43"/>
  <c r="P49" i="43" s="1" a="1"/>
  <c r="P49" i="43" s="1"/>
  <c r="Z49" i="43" s="1"/>
  <c r="AD49" i="43" s="1"/>
  <c r="Z56" i="43"/>
  <c r="AD56" i="43" s="1"/>
  <c r="N3" i="43"/>
  <c r="P3" i="43" s="1" a="1"/>
  <c r="P3" i="43" s="1"/>
  <c r="Z3" i="43" s="1"/>
  <c r="AD3" i="43" s="1"/>
  <c r="G21" i="43"/>
  <c r="P21" i="43" s="1" a="1"/>
  <c r="P21" i="43" s="1"/>
  <c r="Z21" i="43" s="1"/>
  <c r="AD21" i="43" s="1"/>
  <c r="Z23" i="43"/>
  <c r="AD23" i="43" s="1"/>
  <c r="P57" i="43" a="1"/>
  <c r="P57" i="43" s="1"/>
  <c r="L12" i="43"/>
  <c r="N12" i="43" s="1"/>
  <c r="E18" i="43"/>
  <c r="G18" i="43" s="1"/>
  <c r="P18" i="43" s="1" a="1"/>
  <c r="P18" i="43" s="1"/>
  <c r="Z18" i="43" s="1"/>
  <c r="AD18" i="43" s="1"/>
  <c r="E25" i="43"/>
  <c r="G25" i="43" s="1"/>
  <c r="G40" i="43"/>
  <c r="P41" i="43" a="1"/>
  <c r="P41" i="43" s="1"/>
  <c r="Z41" i="43" s="1"/>
  <c r="AD41" i="43" s="1"/>
  <c r="P40" i="43" a="1"/>
  <c r="P40" i="43" s="1"/>
  <c r="Z40" i="43" s="1"/>
  <c r="AD40" i="43" s="1"/>
  <c r="N11" i="43"/>
  <c r="P11" i="43" s="1" a="1"/>
  <c r="P11" i="43" s="1"/>
  <c r="Z11" i="43" s="1"/>
  <c r="AD11" i="43" s="1"/>
  <c r="G17" i="43"/>
  <c r="P17" i="43" s="1" a="1"/>
  <c r="P17" i="43" s="1"/>
  <c r="Z17" i="43" s="1"/>
  <c r="AD17" i="43" s="1"/>
  <c r="Z19" i="43"/>
  <c r="AD19" i="43" s="1"/>
  <c r="G20" i="43"/>
  <c r="P20" i="43" s="1" a="1"/>
  <c r="P20" i="43" s="1"/>
  <c r="Z20" i="43" s="1"/>
  <c r="AD20" i="43" s="1"/>
  <c r="P27" i="43" a="1"/>
  <c r="P27" i="43" s="1"/>
  <c r="Z27" i="43" s="1"/>
  <c r="AD27" i="43" s="1"/>
  <c r="Z79" i="43"/>
  <c r="AD79" i="43" s="1"/>
  <c r="N7" i="43"/>
  <c r="P7" i="43" s="1" a="1"/>
  <c r="P7" i="43" s="1"/>
  <c r="Z7" i="43" s="1"/>
  <c r="AD7" i="43" s="1"/>
  <c r="Z10" i="43"/>
  <c r="AD10" i="43" s="1"/>
  <c r="L13" i="43"/>
  <c r="N13" i="43" s="1"/>
  <c r="E16" i="43"/>
  <c r="G16" i="43" s="1"/>
  <c r="P16" i="43" s="1" a="1"/>
  <c r="P16" i="43" s="1"/>
  <c r="Z16" i="43" s="1"/>
  <c r="AD16" i="43" s="1"/>
  <c r="L23" i="43"/>
  <c r="N23" i="43" s="1"/>
  <c r="P23" i="43" s="1" a="1"/>
  <c r="P23" i="43" s="1"/>
  <c r="Z33" i="43"/>
  <c r="AD33" i="43" s="1"/>
  <c r="E34" i="43"/>
  <c r="G34" i="43" s="1"/>
  <c r="P34" i="43" s="1" a="1"/>
  <c r="P34" i="43" s="1"/>
  <c r="Z34" i="43" s="1"/>
  <c r="AD34" i="43" s="1"/>
  <c r="E43" i="43"/>
  <c r="G43" i="43" s="1"/>
  <c r="P43" i="43" s="1" a="1"/>
  <c r="P43" i="43" s="1"/>
  <c r="Z43" i="43" s="1"/>
  <c r="AD43" i="43" s="1"/>
  <c r="E50" i="43"/>
  <c r="G50" i="43" s="1"/>
  <c r="P50" i="43" s="1" a="1"/>
  <c r="P50" i="43" s="1"/>
  <c r="Z50" i="43" s="1"/>
  <c r="AD50" i="43" s="1"/>
  <c r="N55" i="43"/>
  <c r="E71" i="43"/>
  <c r="G71" i="43" s="1"/>
  <c r="P71" i="43" s="1" a="1"/>
  <c r="P71" i="43" s="1"/>
  <c r="Z71" i="43" s="1"/>
  <c r="AD71" i="43" s="1"/>
  <c r="E75" i="43"/>
  <c r="G75" i="43" s="1"/>
  <c r="L95" i="43"/>
  <c r="N95" i="43" s="1"/>
  <c r="P100" i="43" a="1"/>
  <c r="P100" i="43" s="1"/>
  <c r="Z100" i="43" s="1"/>
  <c r="AD100" i="43" s="1"/>
  <c r="E31" i="43"/>
  <c r="G31" i="43" s="1"/>
  <c r="P31" i="43" s="1" a="1"/>
  <c r="P31" i="43" s="1"/>
  <c r="Z31" i="43" s="1"/>
  <c r="AD31" i="43" s="1"/>
  <c r="E58" i="43"/>
  <c r="G58" i="43" s="1"/>
  <c r="P58" i="43" s="1" a="1"/>
  <c r="P58" i="43" s="1"/>
  <c r="Z58" i="43" s="1"/>
  <c r="AD58" i="43" s="1"/>
  <c r="N67" i="43"/>
  <c r="P67" i="43" s="1" a="1"/>
  <c r="P67" i="43" s="1"/>
  <c r="Z67" i="43" s="1"/>
  <c r="AD67" i="43" s="1"/>
  <c r="Z76" i="43"/>
  <c r="AD76" i="43" s="1"/>
  <c r="N82" i="43"/>
  <c r="E94" i="43"/>
  <c r="G94" i="43" s="1"/>
  <c r="Z28" i="43"/>
  <c r="AD28" i="43" s="1"/>
  <c r="E30" i="43"/>
  <c r="G30" i="43" s="1"/>
  <c r="P30" i="43" s="1" a="1"/>
  <c r="P30" i="43" s="1"/>
  <c r="Z30" i="43" s="1"/>
  <c r="AD30" i="43" s="1"/>
  <c r="E42" i="43"/>
  <c r="G42" i="43" s="1"/>
  <c r="P42" i="43" s="1" a="1"/>
  <c r="P42" i="43" s="1"/>
  <c r="Z42" i="43" s="1"/>
  <c r="AD42" i="43" s="1"/>
  <c r="E45" i="43"/>
  <c r="G45" i="43" s="1"/>
  <c r="P45" i="43" s="1" a="1"/>
  <c r="P45" i="43" s="1"/>
  <c r="Z45" i="43" s="1"/>
  <c r="AD45" i="43" s="1"/>
  <c r="E53" i="43"/>
  <c r="G53" i="43" s="1"/>
  <c r="Z54" i="43"/>
  <c r="AD54" i="43" s="1"/>
  <c r="E55" i="43"/>
  <c r="G55" i="43" s="1"/>
  <c r="Z57" i="43"/>
  <c r="AD57" i="43" s="1"/>
  <c r="L59" i="43"/>
  <c r="N59" i="43" s="1"/>
  <c r="P59" i="43" s="1" a="1"/>
  <c r="P59" i="43" s="1"/>
  <c r="Z59" i="43" s="1"/>
  <c r="AD59" i="43" s="1"/>
  <c r="N63" i="43"/>
  <c r="N73" i="43"/>
  <c r="P73" i="43" s="1" a="1"/>
  <c r="P73" i="43" s="1"/>
  <c r="Z73" i="43" s="1"/>
  <c r="AD73" i="43" s="1"/>
  <c r="P74" i="43" a="1"/>
  <c r="P74" i="43" s="1"/>
  <c r="Z74" i="43" s="1"/>
  <c r="AD74" i="43" s="1"/>
  <c r="N84" i="43"/>
  <c r="P84" i="43" s="1" a="1"/>
  <c r="P84" i="43" s="1"/>
  <c r="Z84" i="43" s="1"/>
  <c r="AD84" i="43" s="1"/>
  <c r="E86" i="43"/>
  <c r="G86" i="43" s="1"/>
  <c r="P86" i="43" s="1" a="1"/>
  <c r="P86" i="43" s="1"/>
  <c r="Z86" i="43" s="1"/>
  <c r="AD86" i="43" s="1"/>
  <c r="P96" i="43" a="1"/>
  <c r="P96" i="43" s="1"/>
  <c r="Z96" i="43" s="1"/>
  <c r="AD96" i="43" s="1"/>
  <c r="G26" i="43"/>
  <c r="P26" i="43" s="1" a="1"/>
  <c r="P26" i="43" s="1"/>
  <c r="Z26" i="43" s="1"/>
  <c r="AD26" i="43" s="1"/>
  <c r="G39" i="43"/>
  <c r="P39" i="43" s="1" a="1"/>
  <c r="P39" i="43" s="1"/>
  <c r="Z39" i="43" s="1"/>
  <c r="AD39" i="43" s="1"/>
  <c r="G44" i="43"/>
  <c r="P52" i="43" a="1"/>
  <c r="P52" i="43" s="1"/>
  <c r="Z52" i="43" s="1"/>
  <c r="AD52" i="43" s="1"/>
  <c r="P53" i="43" a="1"/>
  <c r="P53" i="43" s="1"/>
  <c r="Z53" i="43" s="1"/>
  <c r="AD53" i="43" s="1"/>
  <c r="Z62" i="43"/>
  <c r="AD62" i="43" s="1"/>
  <c r="E63" i="43"/>
  <c r="G63" i="43" s="1"/>
  <c r="P70" i="43" a="1"/>
  <c r="P70" i="43" s="1"/>
  <c r="Z70" i="43" s="1"/>
  <c r="AD70" i="43" s="1"/>
  <c r="N72" i="43"/>
  <c r="P72" i="43" s="1" a="1"/>
  <c r="P72" i="43" s="1"/>
  <c r="Z72" i="43" s="1"/>
  <c r="AD72" i="43" s="1"/>
  <c r="N76" i="43"/>
  <c r="P76" i="43" s="1" a="1"/>
  <c r="P76" i="43" s="1"/>
  <c r="P77" i="43" a="1"/>
  <c r="P77" i="43" s="1"/>
  <c r="Z77" i="43" s="1"/>
  <c r="AD77" i="43" s="1"/>
  <c r="Z78" i="43"/>
  <c r="AD78" i="43" s="1"/>
  <c r="P90" i="43" a="1"/>
  <c r="P90" i="43" s="1"/>
  <c r="Z90" i="43" s="1"/>
  <c r="AD90" i="43" s="1"/>
  <c r="L29" i="43"/>
  <c r="N29" i="43" s="1"/>
  <c r="P29" i="43" s="1" a="1"/>
  <c r="P29" i="43" s="1"/>
  <c r="Z29" i="43" s="1"/>
  <c r="AD29" i="43" s="1"/>
  <c r="L46" i="43"/>
  <c r="N46" i="43" s="1"/>
  <c r="P46" i="43" s="1" a="1"/>
  <c r="P46" i="43" s="1"/>
  <c r="Z46" i="43"/>
  <c r="AD46" i="43" s="1"/>
  <c r="E47" i="43"/>
  <c r="G47" i="43" s="1"/>
  <c r="P47" i="43" s="1" a="1"/>
  <c r="P47" i="43" s="1"/>
  <c r="Z47" i="43" s="1"/>
  <c r="AD47" i="43" s="1"/>
  <c r="E59" i="43"/>
  <c r="G59" i="43" s="1"/>
  <c r="Z64" i="43"/>
  <c r="AD64" i="43" s="1"/>
  <c r="N66" i="43"/>
  <c r="P66" i="43" s="1" a="1"/>
  <c r="P66" i="43" s="1"/>
  <c r="Z66" i="43" s="1"/>
  <c r="AD66" i="43" s="1"/>
  <c r="N69" i="43"/>
  <c r="P69" i="43" s="1" a="1"/>
  <c r="P69" i="43" s="1"/>
  <c r="Z69" i="43" s="1"/>
  <c r="AD69" i="43" s="1"/>
  <c r="N78" i="43"/>
  <c r="P78" i="43" s="1" a="1"/>
  <c r="P78" i="43" s="1"/>
  <c r="E82" i="43"/>
  <c r="G82" i="43" s="1"/>
  <c r="L83" i="43"/>
  <c r="N83" i="43" s="1"/>
  <c r="P83" i="43" s="1" a="1"/>
  <c r="P83" i="43" s="1"/>
  <c r="Z83" i="43" s="1"/>
  <c r="AD83" i="43" s="1"/>
  <c r="E88" i="43"/>
  <c r="G88" i="43" s="1"/>
  <c r="P88" i="43" a="1"/>
  <c r="P88" i="43" s="1"/>
  <c r="Z88" i="43" s="1"/>
  <c r="AD88" i="43" s="1"/>
  <c r="N92" i="43"/>
  <c r="P92" i="43" s="1" a="1"/>
  <c r="P92" i="43" s="1"/>
  <c r="Z92" i="43" s="1"/>
  <c r="AD92" i="43" s="1"/>
  <c r="N98" i="43"/>
  <c r="P98" i="43" s="1" a="1"/>
  <c r="P98" i="43" s="1"/>
  <c r="Z98" i="43" s="1"/>
  <c r="AD98" i="43" s="1"/>
  <c r="E104" i="43"/>
  <c r="G104" i="43" s="1"/>
  <c r="L25" i="43"/>
  <c r="N25" i="43" s="1"/>
  <c r="P25" i="43" s="1" a="1"/>
  <c r="P25" i="43" s="1"/>
  <c r="Z25" i="43" s="1"/>
  <c r="AD25" i="43" s="1"/>
  <c r="Z37" i="43"/>
  <c r="AD37" i="43" s="1"/>
  <c r="E38" i="43"/>
  <c r="G38" i="43" s="1"/>
  <c r="P38" i="43" s="1" a="1"/>
  <c r="P38" i="43" s="1"/>
  <c r="Z38" i="43" s="1"/>
  <c r="AD38" i="43" s="1"/>
  <c r="E51" i="43"/>
  <c r="G51" i="43" s="1"/>
  <c r="P51" i="43" s="1" a="1"/>
  <c r="P51" i="43" s="1"/>
  <c r="Z51" i="43" s="1"/>
  <c r="AD51" i="43" s="1"/>
  <c r="P65" i="43" a="1"/>
  <c r="P65" i="43" s="1"/>
  <c r="Z65" i="43" s="1"/>
  <c r="AD65" i="43" s="1"/>
  <c r="N68" i="43"/>
  <c r="P68" i="43" s="1" a="1"/>
  <c r="P68" i="43" s="1"/>
  <c r="Z68" i="43" s="1"/>
  <c r="AD68" i="43" s="1"/>
  <c r="L75" i="43"/>
  <c r="N75" i="43" s="1"/>
  <c r="P75" i="43" s="1" a="1"/>
  <c r="P75" i="43" s="1"/>
  <c r="Z75" i="43" s="1"/>
  <c r="AD75" i="43" s="1"/>
  <c r="N80" i="43"/>
  <c r="P80" i="43" s="1" a="1"/>
  <c r="P80" i="43" s="1"/>
  <c r="Z80" i="43" s="1"/>
  <c r="AD80" i="43" s="1"/>
  <c r="Z81" i="43"/>
  <c r="AD81" i="43" s="1"/>
  <c r="P85" i="43" a="1"/>
  <c r="P85" i="43" s="1"/>
  <c r="Z85" i="43" s="1"/>
  <c r="AD85" i="43" s="1"/>
  <c r="E24" i="43"/>
  <c r="G24" i="43" s="1"/>
  <c r="P24" i="43" s="1" a="1"/>
  <c r="P24" i="43" s="1"/>
  <c r="Z24" i="43" s="1"/>
  <c r="AD24" i="43" s="1"/>
  <c r="E35" i="43"/>
  <c r="G35" i="43" s="1"/>
  <c r="P35" i="43" s="1" a="1"/>
  <c r="P35" i="43" s="1"/>
  <c r="Z35" i="43" s="1"/>
  <c r="AD35" i="43" s="1"/>
  <c r="P61" i="43" a="1"/>
  <c r="P61" i="43" s="1"/>
  <c r="Z61" i="43" s="1"/>
  <c r="AD61" i="43" s="1"/>
  <c r="E70" i="43"/>
  <c r="G70" i="43" s="1"/>
  <c r="P94" i="43" a="1"/>
  <c r="P94" i="43" s="1"/>
  <c r="Z101" i="43"/>
  <c r="AD101" i="43" s="1"/>
  <c r="E95" i="43"/>
  <c r="G95" i="43" s="1"/>
  <c r="L105" i="43"/>
  <c r="N105" i="43" s="1"/>
  <c r="P105" i="43" s="1" a="1"/>
  <c r="P105" i="43" s="1"/>
  <c r="Z105" i="43" s="1"/>
  <c r="AD105" i="43" s="1"/>
  <c r="P127" i="43" a="1"/>
  <c r="P127" i="43" s="1"/>
  <c r="Z127" i="43" s="1"/>
  <c r="AD127" i="43" s="1"/>
  <c r="P128" i="43" a="1"/>
  <c r="P128" i="43" s="1"/>
  <c r="Z128" i="43" s="1"/>
  <c r="AD128" i="43" s="1"/>
  <c r="E99" i="43"/>
  <c r="G99" i="43" s="1"/>
  <c r="P99" i="43" s="1" a="1"/>
  <c r="P99" i="43" s="1"/>
  <c r="Z99" i="43" s="1"/>
  <c r="AD99" i="43" s="1"/>
  <c r="P108" i="43" a="1"/>
  <c r="P108" i="43" s="1"/>
  <c r="Z108" i="43" s="1"/>
  <c r="AD108" i="43" s="1"/>
  <c r="P109" i="43" a="1"/>
  <c r="P109" i="43" s="1"/>
  <c r="Z109" i="43"/>
  <c r="AD109" i="43" s="1"/>
  <c r="P126" i="43" a="1"/>
  <c r="P126" i="43" s="1"/>
  <c r="Z126" i="43" s="1"/>
  <c r="AD126" i="43" s="1"/>
  <c r="P112" i="43" a="1"/>
  <c r="P112" i="43" s="1"/>
  <c r="Z112" i="43" s="1"/>
  <c r="AD112" i="43" s="1"/>
  <c r="Z114" i="43"/>
  <c r="AD114" i="43" s="1"/>
  <c r="L120" i="43"/>
  <c r="N120" i="43" s="1"/>
  <c r="N131" i="43"/>
  <c r="E91" i="43"/>
  <c r="G91" i="43" s="1"/>
  <c r="P91" i="43" s="1" a="1"/>
  <c r="P91" i="43" s="1"/>
  <c r="Z91" i="43" s="1"/>
  <c r="AD91" i="43" s="1"/>
  <c r="L93" i="43"/>
  <c r="N93" i="43" s="1"/>
  <c r="P93" i="43" s="1" a="1"/>
  <c r="P93" i="43" s="1"/>
  <c r="Z93" i="43" s="1"/>
  <c r="AD93" i="43" s="1"/>
  <c r="L107" i="43"/>
  <c r="N107" i="43" s="1"/>
  <c r="P107" i="43" s="1" a="1"/>
  <c r="P107" i="43" s="1"/>
  <c r="Z107" i="43" s="1"/>
  <c r="AD107" i="43" s="1"/>
  <c r="E111" i="43"/>
  <c r="G111" i="43" s="1"/>
  <c r="P111" i="43" s="1" a="1"/>
  <c r="P111" i="43" s="1"/>
  <c r="Z111" i="43" s="1"/>
  <c r="AD111" i="43" s="1"/>
  <c r="E119" i="43"/>
  <c r="G119" i="43" s="1"/>
  <c r="P119" i="43" s="1" a="1"/>
  <c r="P119" i="43" s="1"/>
  <c r="Z119" i="43" s="1"/>
  <c r="AD119" i="43" s="1"/>
  <c r="E87" i="43"/>
  <c r="G87" i="43" s="1"/>
  <c r="P87" i="43" s="1" a="1"/>
  <c r="P87" i="43" s="1"/>
  <c r="Z87" i="43" s="1"/>
  <c r="AD87" i="43" s="1"/>
  <c r="P110" i="43" a="1"/>
  <c r="P110" i="43" s="1"/>
  <c r="Z110" i="43" s="1"/>
  <c r="AD110" i="43" s="1"/>
  <c r="N115" i="43"/>
  <c r="L97" i="43"/>
  <c r="N97" i="43" s="1"/>
  <c r="P97" i="43" s="1" a="1"/>
  <c r="P97" i="43" s="1"/>
  <c r="Z97" i="43" s="1"/>
  <c r="AD97" i="43" s="1"/>
  <c r="L101" i="43"/>
  <c r="N101" i="43" s="1"/>
  <c r="P101" i="43" s="1" a="1"/>
  <c r="P101" i="43" s="1"/>
  <c r="N104" i="43"/>
  <c r="P104" i="43" s="1" a="1"/>
  <c r="P104" i="43" s="1"/>
  <c r="Z104" i="43" s="1"/>
  <c r="AD104" i="43" s="1"/>
  <c r="N118" i="43"/>
  <c r="P118" i="43" s="1" a="1"/>
  <c r="P118" i="43" s="1"/>
  <c r="Z118" i="43" s="1"/>
  <c r="AD118" i="43" s="1"/>
  <c r="Z94" i="43"/>
  <c r="AD94" i="43" s="1"/>
  <c r="P102" i="43" a="1"/>
  <c r="P102" i="43" s="1"/>
  <c r="Z102" i="43" s="1"/>
  <c r="AD102" i="43" s="1"/>
  <c r="E103" i="43"/>
  <c r="G103" i="43" s="1"/>
  <c r="P103" i="43" s="1" a="1"/>
  <c r="P103" i="43" s="1"/>
  <c r="Z103" i="43" s="1"/>
  <c r="AD103" i="43" s="1"/>
  <c r="P106" i="43" a="1"/>
  <c r="P106" i="43" s="1"/>
  <c r="Z106" i="43" s="1"/>
  <c r="AD106" i="43" s="1"/>
  <c r="Z122" i="43"/>
  <c r="AD122" i="43" s="1"/>
  <c r="E113" i="43"/>
  <c r="G113" i="43" s="1"/>
  <c r="P113" i="43" s="1" a="1"/>
  <c r="P113" i="43" s="1"/>
  <c r="Z113" i="43" s="1"/>
  <c r="AD113" i="43" s="1"/>
  <c r="N125" i="43"/>
  <c r="P125" i="43" s="1" a="1"/>
  <c r="P125" i="43" s="1"/>
  <c r="Z125" i="43" s="1"/>
  <c r="AD125" i="43" s="1"/>
  <c r="E128" i="43"/>
  <c r="G128" i="43" s="1"/>
  <c r="L132" i="43"/>
  <c r="N132" i="43" s="1"/>
  <c r="L138" i="43"/>
  <c r="N138" i="43" s="1"/>
  <c r="P130" i="43" a="1"/>
  <c r="P130" i="43" s="1"/>
  <c r="G138" i="43"/>
  <c r="E115" i="43"/>
  <c r="G115" i="43" s="1"/>
  <c r="E132" i="43"/>
  <c r="G132" i="43" s="1"/>
  <c r="Z133" i="43"/>
  <c r="AD133" i="43" s="1"/>
  <c r="Z143" i="43"/>
  <c r="AD143" i="43" s="1"/>
  <c r="P155" i="43" a="1"/>
  <c r="P155" i="43" s="1"/>
  <c r="Z155" i="43" s="1"/>
  <c r="AD155" i="43" s="1"/>
  <c r="G157" i="43"/>
  <c r="Z159" i="43"/>
  <c r="AD159" i="43" s="1"/>
  <c r="N160" i="43"/>
  <c r="P160" i="43" s="1" a="1"/>
  <c r="P160" i="43" s="1"/>
  <c r="E121" i="43"/>
  <c r="G121" i="43" s="1"/>
  <c r="E123" i="43"/>
  <c r="G123" i="43" s="1"/>
  <c r="P123" i="43" s="1" a="1"/>
  <c r="P123" i="43" s="1"/>
  <c r="Z123" i="43" s="1"/>
  <c r="AD123" i="43" s="1"/>
  <c r="E124" i="43"/>
  <c r="G124" i="43" s="1"/>
  <c r="P124" i="43" s="1" a="1"/>
  <c r="P124" i="43" s="1"/>
  <c r="Z124" i="43" s="1"/>
  <c r="AD124" i="43" s="1"/>
  <c r="E131" i="43"/>
  <c r="G131" i="43" s="1"/>
  <c r="E134" i="43"/>
  <c r="G134" i="43" s="1"/>
  <c r="P134" i="43" s="1" a="1"/>
  <c r="P134" i="43" s="1"/>
  <c r="Z134" i="43" s="1"/>
  <c r="AD134" i="43" s="1"/>
  <c r="G151" i="43"/>
  <c r="P151" i="43" s="1" a="1"/>
  <c r="P151" i="43" s="1"/>
  <c r="Z151" i="43" s="1"/>
  <c r="AD151" i="43" s="1"/>
  <c r="G163" i="43"/>
  <c r="P163" i="43" s="1" a="1"/>
  <c r="P163" i="43" s="1"/>
  <c r="Z163" i="43" s="1"/>
  <c r="AD163" i="43" s="1"/>
  <c r="Z116" i="43"/>
  <c r="AD116" i="43" s="1"/>
  <c r="G120" i="43"/>
  <c r="N121" i="43"/>
  <c r="G126" i="43"/>
  <c r="Z130" i="43"/>
  <c r="AD130" i="43" s="1"/>
  <c r="P135" i="43" a="1"/>
  <c r="P135" i="43" s="1"/>
  <c r="Z135" i="43" s="1"/>
  <c r="AD135" i="43" s="1"/>
  <c r="E136" i="43"/>
  <c r="G136" i="43" s="1"/>
  <c r="P136" i="43" s="1" a="1"/>
  <c r="P136" i="43" s="1"/>
  <c r="Z136" i="43" s="1"/>
  <c r="AD136" i="43" s="1"/>
  <c r="P144" i="43" a="1"/>
  <c r="P144" i="43" s="1"/>
  <c r="Z144" i="43" s="1"/>
  <c r="AD144" i="43" s="1"/>
  <c r="Z147" i="43"/>
  <c r="AD147" i="43" s="1"/>
  <c r="N148" i="43"/>
  <c r="P148" i="43" s="1" a="1"/>
  <c r="P148" i="43" s="1"/>
  <c r="E117" i="43"/>
  <c r="G117" i="43" s="1"/>
  <c r="P117" i="43" s="1" a="1"/>
  <c r="P117" i="43" s="1"/>
  <c r="Z117" i="43" s="1"/>
  <c r="AD117" i="43" s="1"/>
  <c r="E129" i="43"/>
  <c r="G129" i="43" s="1"/>
  <c r="P129" i="43" s="1" a="1"/>
  <c r="P129" i="43" s="1"/>
  <c r="Z129" i="43" s="1"/>
  <c r="AD129" i="43" s="1"/>
  <c r="P145" i="43" a="1"/>
  <c r="P145" i="43" s="1"/>
  <c r="P167" i="43" a="1"/>
  <c r="P167" i="43" s="1"/>
  <c r="Z167" i="43" s="1"/>
  <c r="AD167" i="43" s="1"/>
  <c r="E141" i="43"/>
  <c r="G141" i="43" s="1"/>
  <c r="P141" i="43" s="1" a="1"/>
  <c r="P141" i="43" s="1"/>
  <c r="Z141" i="43" s="1"/>
  <c r="AD141" i="43" s="1"/>
  <c r="E144" i="43"/>
  <c r="G144" i="43" s="1"/>
  <c r="E150" i="43"/>
  <c r="G150" i="43" s="1"/>
  <c r="P150" i="43" s="1" a="1"/>
  <c r="P150" i="43" s="1"/>
  <c r="Z150" i="43" s="1"/>
  <c r="AD150" i="43" s="1"/>
  <c r="G165" i="43"/>
  <c r="P165" i="43" s="1" a="1"/>
  <c r="P165" i="43" s="1"/>
  <c r="Z165" i="43" s="1"/>
  <c r="AD165" i="43" s="1"/>
  <c r="E172" i="43"/>
  <c r="G172" i="43" s="1"/>
  <c r="P172" i="43" s="1" a="1"/>
  <c r="P172" i="43" s="1"/>
  <c r="Z172" i="43" s="1"/>
  <c r="AD172" i="43" s="1"/>
  <c r="Z177" i="43"/>
  <c r="AD177" i="43" s="1"/>
  <c r="E178" i="43"/>
  <c r="G178" i="43" s="1"/>
  <c r="P178" i="43" s="1" a="1"/>
  <c r="P178" i="43" s="1"/>
  <c r="Z178" i="43" s="1"/>
  <c r="AD178" i="43" s="1"/>
  <c r="Z148" i="43"/>
  <c r="AD148" i="43" s="1"/>
  <c r="E149" i="43"/>
  <c r="G149" i="43" s="1"/>
  <c r="P149" i="43" s="1" a="1"/>
  <c r="P149" i="43" s="1"/>
  <c r="Z149" i="43" s="1"/>
  <c r="AD149" i="43" s="1"/>
  <c r="Z160" i="43"/>
  <c r="AD160" i="43" s="1"/>
  <c r="E161" i="43"/>
  <c r="G161" i="43" s="1"/>
  <c r="P161" i="43" s="1" a="1"/>
  <c r="P161" i="43" s="1"/>
  <c r="Z161" i="43" s="1"/>
  <c r="AD161" i="43" s="1"/>
  <c r="L164" i="43"/>
  <c r="N164" i="43" s="1"/>
  <c r="P164" i="43" s="1" a="1"/>
  <c r="P164" i="43" s="1"/>
  <c r="Z164" i="43" s="1"/>
  <c r="AD164" i="43" s="1"/>
  <c r="N198" i="43"/>
  <c r="P198" i="43" s="1" a="1"/>
  <c r="P198" i="43" s="1"/>
  <c r="Z198" i="43" s="1"/>
  <c r="AD198" i="43" s="1"/>
  <c r="E137" i="43"/>
  <c r="G137" i="43" s="1"/>
  <c r="P137" i="43" s="1" a="1"/>
  <c r="P137" i="43" s="1"/>
  <c r="Z137" i="43" s="1"/>
  <c r="AD137" i="43" s="1"/>
  <c r="E140" i="43"/>
  <c r="G140" i="43" s="1"/>
  <c r="P140" i="43" s="1" a="1"/>
  <c r="P140" i="43" s="1"/>
  <c r="Z140" i="43" s="1"/>
  <c r="AD140" i="43" s="1"/>
  <c r="Z145" i="43"/>
  <c r="AD145" i="43" s="1"/>
  <c r="E146" i="43"/>
  <c r="G146" i="43" s="1"/>
  <c r="P146" i="43" s="1" a="1"/>
  <c r="P146" i="43" s="1"/>
  <c r="Z146" i="43" s="1"/>
  <c r="AD146" i="43" s="1"/>
  <c r="G139" i="43"/>
  <c r="P139" i="43" s="1" a="1"/>
  <c r="P139" i="43" s="1"/>
  <c r="Z139" i="43" s="1"/>
  <c r="AD139" i="43" s="1"/>
  <c r="E156" i="43"/>
  <c r="G156" i="43" s="1"/>
  <c r="P156" i="43" s="1" a="1"/>
  <c r="P156" i="43" s="1"/>
  <c r="Z156" i="43" s="1"/>
  <c r="AD156" i="43" s="1"/>
  <c r="E168" i="43"/>
  <c r="G168" i="43" s="1"/>
  <c r="P168" i="43" s="1" a="1"/>
  <c r="P168" i="43" s="1"/>
  <c r="Z168" i="43" s="1"/>
  <c r="AD168" i="43" s="1"/>
  <c r="N154" i="43"/>
  <c r="P154" i="43" s="1" a="1"/>
  <c r="P154" i="43" s="1"/>
  <c r="Z154" i="43" s="1"/>
  <c r="AD154" i="43" s="1"/>
  <c r="G171" i="43"/>
  <c r="P171" i="43" s="1" a="1"/>
  <c r="P171" i="43" s="1"/>
  <c r="Z171" i="43" s="1"/>
  <c r="AD171" i="43" s="1"/>
  <c r="E142" i="43"/>
  <c r="G142" i="43" s="1"/>
  <c r="P142" i="43" s="1" a="1"/>
  <c r="P142" i="43" s="1"/>
  <c r="Z142" i="43" s="1"/>
  <c r="AD142" i="43" s="1"/>
  <c r="L157" i="43"/>
  <c r="N157" i="43" s="1"/>
  <c r="E158" i="43"/>
  <c r="G158" i="43" s="1"/>
  <c r="P158" i="43" s="1" a="1"/>
  <c r="P158" i="43" s="1"/>
  <c r="Z158" i="43" s="1"/>
  <c r="AD158" i="43" s="1"/>
  <c r="G170" i="43"/>
  <c r="P170" i="43" s="1" a="1"/>
  <c r="P170" i="43" s="1"/>
  <c r="Z170" i="43" s="1"/>
  <c r="AD170" i="43" s="1"/>
  <c r="L179" i="43"/>
  <c r="N179" i="43" s="1"/>
  <c r="P179" i="43" s="1" a="1"/>
  <c r="P179" i="43" s="1"/>
  <c r="Z179" i="43" s="1"/>
  <c r="AD179" i="43" s="1"/>
  <c r="Z152" i="43"/>
  <c r="AD152" i="43" s="1"/>
  <c r="E153" i="43"/>
  <c r="G153" i="43" s="1"/>
  <c r="P153" i="43" s="1" a="1"/>
  <c r="P153" i="43" s="1"/>
  <c r="Z153" i="43" s="1"/>
  <c r="AD153" i="43" s="1"/>
  <c r="E162" i="43"/>
  <c r="G162" i="43" s="1"/>
  <c r="P162" i="43" s="1" a="1"/>
  <c r="P162" i="43" s="1"/>
  <c r="Z162" i="43" s="1"/>
  <c r="AD162" i="43" s="1"/>
  <c r="E169" i="43"/>
  <c r="G169" i="43" s="1"/>
  <c r="P169" i="43" s="1" a="1"/>
  <c r="P169" i="43" s="1"/>
  <c r="Z169" i="43" s="1"/>
  <c r="AD169" i="43" s="1"/>
  <c r="P173" i="43" a="1"/>
  <c r="P173" i="43" s="1"/>
  <c r="G183" i="43"/>
  <c r="P183" i="43" s="1" a="1"/>
  <c r="P183" i="43" s="1"/>
  <c r="G195" i="43"/>
  <c r="P195" i="43" s="1" a="1"/>
  <c r="P195" i="43" s="1"/>
  <c r="Z195" i="43" s="1"/>
  <c r="AD195" i="43" s="1"/>
  <c r="E187" i="43"/>
  <c r="G187" i="43" s="1"/>
  <c r="N201" i="43"/>
  <c r="P201" i="43" s="1" a="1"/>
  <c r="P201" i="43" s="1"/>
  <c r="Z201" i="43" s="1"/>
  <c r="AD201" i="43" s="1"/>
  <c r="E166" i="43"/>
  <c r="G166" i="43" s="1"/>
  <c r="P166" i="43" s="1" a="1"/>
  <c r="P166" i="43" s="1"/>
  <c r="Z166" i="43" s="1"/>
  <c r="AD166" i="43" s="1"/>
  <c r="Z183" i="43"/>
  <c r="AD183" i="43" s="1"/>
  <c r="N199" i="43"/>
  <c r="P199" i="43" s="1" a="1"/>
  <c r="P199" i="43" s="1"/>
  <c r="Z199" i="43" s="1"/>
  <c r="AD199" i="43" s="1"/>
  <c r="E175" i="43"/>
  <c r="G175" i="43" s="1"/>
  <c r="P175" i="43" s="1" a="1"/>
  <c r="P175" i="43" s="1"/>
  <c r="Z175" i="43" s="1"/>
  <c r="AD175" i="43" s="1"/>
  <c r="E184" i="43"/>
  <c r="G184" i="43" s="1"/>
  <c r="P184" i="43" s="1" a="1"/>
  <c r="P184" i="43" s="1"/>
  <c r="Z184" i="43" s="1"/>
  <c r="AD184" i="43" s="1"/>
  <c r="P188" i="43" a="1"/>
  <c r="P188" i="43" s="1"/>
  <c r="Z188" i="43" s="1"/>
  <c r="AD188" i="43" s="1"/>
  <c r="Z197" i="43"/>
  <c r="AD197" i="43" s="1"/>
  <c r="Z200" i="43"/>
  <c r="AD200" i="43" s="1"/>
  <c r="Z173" i="43"/>
  <c r="AD173" i="43" s="1"/>
  <c r="N180" i="43"/>
  <c r="Z181" i="43"/>
  <c r="AD181" i="43" s="1"/>
  <c r="G182" i="43"/>
  <c r="P182" i="43" s="1" a="1"/>
  <c r="P182" i="43" s="1"/>
  <c r="Z182" i="43" s="1"/>
  <c r="AD182" i="43" s="1"/>
  <c r="Z185" i="43"/>
  <c r="AD185" i="43" s="1"/>
  <c r="G186" i="43"/>
  <c r="P186" i="43" s="1" a="1"/>
  <c r="P186" i="43" s="1"/>
  <c r="Z186" i="43" s="1"/>
  <c r="AD186" i="43" s="1"/>
  <c r="Z191" i="43"/>
  <c r="AD191" i="43" s="1"/>
  <c r="G194" i="43"/>
  <c r="P194" i="43" s="1" a="1"/>
  <c r="P194" i="43" s="1"/>
  <c r="Z194" i="43" s="1"/>
  <c r="AD194" i="43" s="1"/>
  <c r="E174" i="43"/>
  <c r="G174" i="43" s="1"/>
  <c r="P174" i="43" s="1" a="1"/>
  <c r="P174" i="43" s="1"/>
  <c r="Z174" i="43" s="1"/>
  <c r="AD174" i="43" s="1"/>
  <c r="E180" i="43"/>
  <c r="G180" i="43" s="1"/>
  <c r="L187" i="43"/>
  <c r="N187" i="43" s="1"/>
  <c r="E190" i="43"/>
  <c r="G190" i="43" s="1"/>
  <c r="P190" i="43" s="1" a="1"/>
  <c r="P190" i="43" s="1"/>
  <c r="Z190" i="43" s="1"/>
  <c r="AD190" i="43" s="1"/>
  <c r="Z193" i="43"/>
  <c r="AD193" i="43" s="1"/>
  <c r="P157" i="43" l="1" a="1"/>
  <c r="P157" i="43" s="1"/>
  <c r="Z157" i="43" s="1"/>
  <c r="AD157" i="43" s="1"/>
  <c r="P82" i="43" a="1"/>
  <c r="P82" i="43" s="1"/>
  <c r="Z82" i="43" s="1"/>
  <c r="AD82" i="43" s="1"/>
  <c r="P131" i="43" a="1"/>
  <c r="P131" i="43" s="1"/>
  <c r="Z131" i="43" s="1"/>
  <c r="AD131" i="43" s="1"/>
  <c r="P12" i="43" a="1"/>
  <c r="P12" i="43" s="1"/>
  <c r="Z12" i="43" s="1"/>
  <c r="AD12" i="43" s="1"/>
  <c r="P121" i="43" a="1"/>
  <c r="P121" i="43" s="1"/>
  <c r="Z121" i="43" s="1"/>
  <c r="AD121" i="43" s="1"/>
  <c r="P138" i="43" a="1"/>
  <c r="P138" i="43" s="1"/>
  <c r="Z138" i="43" s="1"/>
  <c r="AD138" i="43" s="1"/>
  <c r="P55" i="43" a="1"/>
  <c r="P55" i="43" s="1"/>
  <c r="Z55" i="43" s="1"/>
  <c r="AD55" i="43" s="1"/>
  <c r="P187" i="43" a="1"/>
  <c r="P187" i="43" s="1"/>
  <c r="Z187" i="43" s="1"/>
  <c r="AD187" i="43" s="1"/>
  <c r="P180" i="43" a="1"/>
  <c r="P180" i="43" s="1"/>
  <c r="Z180" i="43" s="1"/>
  <c r="AD180" i="43" s="1"/>
  <c r="P132" i="43" a="1"/>
  <c r="P132" i="43" s="1"/>
  <c r="Z132" i="43" s="1"/>
  <c r="AD132" i="43" s="1"/>
  <c r="P13" i="43" a="1"/>
  <c r="P13" i="43" s="1"/>
  <c r="Z13" i="43" s="1"/>
  <c r="AD13" i="43" s="1"/>
  <c r="P44" i="43" a="1"/>
  <c r="P44" i="43" s="1"/>
  <c r="Z44" i="43" s="1"/>
  <c r="AD44" i="43" s="1"/>
  <c r="P95" i="43" a="1"/>
  <c r="P95" i="43" s="1"/>
  <c r="Z95" i="43" s="1"/>
  <c r="AD95" i="43" s="1"/>
  <c r="P115" i="43" a="1"/>
  <c r="P115" i="43" s="1"/>
  <c r="Z115" i="43" s="1"/>
  <c r="AD115" i="43" s="1"/>
  <c r="P120" i="43" a="1"/>
  <c r="P120" i="43" s="1"/>
  <c r="Z120" i="43" s="1"/>
  <c r="AD120" i="43" s="1"/>
  <c r="P63" i="43" a="1"/>
  <c r="P63" i="43" s="1"/>
  <c r="Z63" i="43" s="1"/>
  <c r="AD63" i="43" s="1"/>
  <c r="J16" i="37" l="1"/>
  <c r="AZ200" i="36" l="1"/>
  <c r="AT200" i="36"/>
  <c r="AS200" i="36"/>
  <c r="AH200" i="36"/>
  <c r="AZ199" i="36"/>
  <c r="AT199" i="36"/>
  <c r="AS199" i="36"/>
  <c r="AH199" i="36"/>
  <c r="AZ198" i="36"/>
  <c r="AT198" i="36"/>
  <c r="AS198" i="36"/>
  <c r="AH198" i="36"/>
  <c r="AZ197" i="36"/>
  <c r="AT197" i="36"/>
  <c r="AS197" i="36"/>
  <c r="AH197" i="36"/>
  <c r="AZ196" i="36"/>
  <c r="AT196" i="36"/>
  <c r="AS196" i="36"/>
  <c r="AH196" i="36"/>
  <c r="AZ195" i="36"/>
  <c r="AT195" i="36"/>
  <c r="AS195" i="36"/>
  <c r="AH195" i="36"/>
  <c r="AZ194" i="36"/>
  <c r="AT194" i="36"/>
  <c r="AS194" i="36"/>
  <c r="AH194" i="36"/>
  <c r="AZ193" i="36"/>
  <c r="AT193" i="36"/>
  <c r="AS193" i="36"/>
  <c r="AH193" i="36"/>
  <c r="AZ192" i="36"/>
  <c r="AT192" i="36"/>
  <c r="AS192" i="36"/>
  <c r="AH192" i="36"/>
  <c r="AZ191" i="36"/>
  <c r="AT191" i="36"/>
  <c r="AS191" i="36"/>
  <c r="AH191" i="36"/>
  <c r="AZ190" i="36"/>
  <c r="AT190" i="36"/>
  <c r="AS190" i="36"/>
  <c r="AH190" i="36"/>
  <c r="AZ189" i="36"/>
  <c r="AT189" i="36"/>
  <c r="AS189" i="36"/>
  <c r="AH189" i="36"/>
  <c r="AZ188" i="36"/>
  <c r="AT188" i="36"/>
  <c r="AS188" i="36"/>
  <c r="AH188" i="36"/>
  <c r="AZ187" i="36"/>
  <c r="AT187" i="36"/>
  <c r="AS187" i="36"/>
  <c r="AH187" i="36"/>
  <c r="AZ186" i="36"/>
  <c r="AT186" i="36"/>
  <c r="AS186" i="36"/>
  <c r="AH186" i="36"/>
  <c r="AZ185" i="36"/>
  <c r="AT185" i="36"/>
  <c r="AS185" i="36"/>
  <c r="AH185" i="36"/>
  <c r="AZ184" i="36"/>
  <c r="AT184" i="36"/>
  <c r="AS184" i="36"/>
  <c r="AH184" i="36"/>
  <c r="AZ183" i="36"/>
  <c r="AT183" i="36"/>
  <c r="AS183" i="36"/>
  <c r="AH183" i="36"/>
  <c r="AZ182" i="36"/>
  <c r="AT182" i="36"/>
  <c r="AS182" i="36"/>
  <c r="AH182" i="36"/>
  <c r="AZ181" i="36"/>
  <c r="AT181" i="36"/>
  <c r="AS181" i="36"/>
  <c r="AH181" i="36"/>
  <c r="AZ180" i="36"/>
  <c r="AT180" i="36"/>
  <c r="AS180" i="36"/>
  <c r="AH180" i="36"/>
  <c r="AZ179" i="36"/>
  <c r="AT179" i="36"/>
  <c r="AS179" i="36"/>
  <c r="AH179" i="36"/>
  <c r="AZ178" i="36"/>
  <c r="AT178" i="36"/>
  <c r="AS178" i="36"/>
  <c r="AH178" i="36"/>
  <c r="AZ177" i="36"/>
  <c r="AT177" i="36"/>
  <c r="AS177" i="36"/>
  <c r="AH177" i="36"/>
  <c r="AZ176" i="36"/>
  <c r="AT176" i="36"/>
  <c r="AS176" i="36"/>
  <c r="AH176" i="36"/>
  <c r="AZ175" i="36"/>
  <c r="AT175" i="36"/>
  <c r="AS175" i="36"/>
  <c r="AH175" i="36"/>
  <c r="AZ174" i="36"/>
  <c r="AT174" i="36"/>
  <c r="AS174" i="36"/>
  <c r="AH174" i="36"/>
  <c r="AZ173" i="36"/>
  <c r="AT173" i="36"/>
  <c r="AS173" i="36"/>
  <c r="AH173" i="36"/>
  <c r="AZ172" i="36"/>
  <c r="AT172" i="36"/>
  <c r="AS172" i="36"/>
  <c r="AH172" i="36"/>
  <c r="AZ171" i="36"/>
  <c r="AT171" i="36"/>
  <c r="AS171" i="36"/>
  <c r="AH171" i="36"/>
  <c r="AZ170" i="36"/>
  <c r="AT170" i="36"/>
  <c r="AS170" i="36"/>
  <c r="AH170" i="36"/>
  <c r="AZ169" i="36"/>
  <c r="AT169" i="36"/>
  <c r="AS169" i="36"/>
  <c r="AH169" i="36"/>
  <c r="AZ168" i="36"/>
  <c r="AT168" i="36"/>
  <c r="AS168" i="36"/>
  <c r="AH168" i="36"/>
  <c r="AZ167" i="36"/>
  <c r="AT167" i="36"/>
  <c r="AS167" i="36"/>
  <c r="AH167" i="36"/>
  <c r="AZ166" i="36"/>
  <c r="AT166" i="36"/>
  <c r="AS166" i="36"/>
  <c r="AH166" i="36"/>
  <c r="AZ165" i="36"/>
  <c r="AT165" i="36"/>
  <c r="AS165" i="36"/>
  <c r="AH165" i="36"/>
  <c r="AZ164" i="36"/>
  <c r="AT164" i="36"/>
  <c r="AS164" i="36"/>
  <c r="AH164" i="36"/>
  <c r="AZ163" i="36"/>
  <c r="AT163" i="36"/>
  <c r="AS163" i="36"/>
  <c r="AH163" i="36"/>
  <c r="AZ162" i="36"/>
  <c r="AT162" i="36"/>
  <c r="AS162" i="36"/>
  <c r="AH162" i="36"/>
  <c r="AZ161" i="36"/>
  <c r="AT161" i="36"/>
  <c r="AS161" i="36"/>
  <c r="AH161" i="36"/>
  <c r="AZ160" i="36"/>
  <c r="AT160" i="36"/>
  <c r="AS160" i="36"/>
  <c r="AH160" i="36"/>
  <c r="AZ159" i="36"/>
  <c r="AT159" i="36"/>
  <c r="AS159" i="36"/>
  <c r="AH159" i="36"/>
  <c r="AZ158" i="36"/>
  <c r="AT158" i="36"/>
  <c r="AS158" i="36"/>
  <c r="AH158" i="36"/>
  <c r="AZ157" i="36"/>
  <c r="AT157" i="36"/>
  <c r="AS157" i="36"/>
  <c r="AH157" i="36"/>
  <c r="AJ157" i="36" s="1"/>
  <c r="AG157" i="36"/>
  <c r="AZ156" i="36"/>
  <c r="AT156" i="36"/>
  <c r="AS156" i="36"/>
  <c r="AJ156" i="36"/>
  <c r="AH156" i="36"/>
  <c r="AG156" i="36"/>
  <c r="AZ155" i="36"/>
  <c r="AT155" i="36"/>
  <c r="AS155" i="36"/>
  <c r="AJ155" i="36"/>
  <c r="AH155" i="36"/>
  <c r="AG155" i="36"/>
  <c r="AZ154" i="36"/>
  <c r="AT154" i="36"/>
  <c r="AS154" i="36"/>
  <c r="AJ154" i="36"/>
  <c r="AH154" i="36"/>
  <c r="AG154" i="36"/>
  <c r="AZ153" i="36"/>
  <c r="AT153" i="36"/>
  <c r="AS153" i="36"/>
  <c r="AJ153" i="36"/>
  <c r="AH153" i="36"/>
  <c r="AG153" i="36"/>
  <c r="AZ152" i="36"/>
  <c r="AT152" i="36"/>
  <c r="AS152" i="36"/>
  <c r="AJ152" i="36"/>
  <c r="AH152" i="36"/>
  <c r="AG152" i="36"/>
  <c r="AZ151" i="36"/>
  <c r="AT151" i="36"/>
  <c r="AS151" i="36"/>
  <c r="AJ151" i="36"/>
  <c r="AH151" i="36"/>
  <c r="AG151" i="36"/>
  <c r="AZ150" i="36"/>
  <c r="AT150" i="36"/>
  <c r="AS150" i="36"/>
  <c r="AJ150" i="36"/>
  <c r="AH150" i="36"/>
  <c r="AG150" i="36"/>
  <c r="AZ149" i="36"/>
  <c r="AT149" i="36"/>
  <c r="AS149" i="36"/>
  <c r="AJ149" i="36"/>
  <c r="AH149" i="36"/>
  <c r="AG149" i="36"/>
  <c r="AZ148" i="36"/>
  <c r="AT148" i="36"/>
  <c r="AS148" i="36"/>
  <c r="AJ148" i="36"/>
  <c r="AH148" i="36"/>
  <c r="AG148" i="36"/>
  <c r="AZ147" i="36"/>
  <c r="AT147" i="36"/>
  <c r="AS147" i="36"/>
  <c r="AJ147" i="36"/>
  <c r="AH147" i="36"/>
  <c r="AG147" i="36"/>
  <c r="AZ146" i="36"/>
  <c r="AT146" i="36"/>
  <c r="AS146" i="36"/>
  <c r="AJ146" i="36"/>
  <c r="AH146" i="36"/>
  <c r="AG146" i="36"/>
  <c r="AZ145" i="36"/>
  <c r="AT145" i="36"/>
  <c r="AS145" i="36"/>
  <c r="AJ145" i="36"/>
  <c r="AH145" i="36"/>
  <c r="AG145" i="36"/>
  <c r="AZ144" i="36"/>
  <c r="AT144" i="36"/>
  <c r="AS144" i="36"/>
  <c r="AJ144" i="36"/>
  <c r="AH144" i="36"/>
  <c r="AG144" i="36"/>
  <c r="AZ143" i="36"/>
  <c r="AT143" i="36"/>
  <c r="AS143" i="36"/>
  <c r="AJ143" i="36"/>
  <c r="AH143" i="36"/>
  <c r="AG143" i="36"/>
  <c r="AZ142" i="36"/>
  <c r="AT142" i="36"/>
  <c r="AS142" i="36"/>
  <c r="AJ142" i="36"/>
  <c r="AH142" i="36"/>
  <c r="AG142" i="36"/>
  <c r="AZ141" i="36"/>
  <c r="AT141" i="36"/>
  <c r="AS141" i="36"/>
  <c r="AJ141" i="36"/>
  <c r="AH141" i="36"/>
  <c r="AG141" i="36"/>
  <c r="AZ140" i="36"/>
  <c r="AT140" i="36"/>
  <c r="AS140" i="36"/>
  <c r="AJ140" i="36"/>
  <c r="AH140" i="36"/>
  <c r="AG140" i="36"/>
  <c r="AZ139" i="36"/>
  <c r="AT139" i="36"/>
  <c r="AS139" i="36"/>
  <c r="AJ139" i="36"/>
  <c r="AH139" i="36"/>
  <c r="AG139" i="36"/>
  <c r="AZ138" i="36"/>
  <c r="AT138" i="36"/>
  <c r="AS138" i="36"/>
  <c r="AJ138" i="36"/>
  <c r="AH138" i="36"/>
  <c r="AG138" i="36"/>
  <c r="AZ137" i="36"/>
  <c r="AT137" i="36"/>
  <c r="AS137" i="36"/>
  <c r="AJ137" i="36"/>
  <c r="AH137" i="36"/>
  <c r="AG137" i="36"/>
  <c r="AZ136" i="36"/>
  <c r="AT136" i="36"/>
  <c r="AS136" i="36"/>
  <c r="AJ136" i="36"/>
  <c r="AH136" i="36"/>
  <c r="AG136" i="36"/>
  <c r="AZ135" i="36"/>
  <c r="AT135" i="36"/>
  <c r="AS135" i="36"/>
  <c r="AJ135" i="36"/>
  <c r="AH135" i="36"/>
  <c r="AG135" i="36"/>
  <c r="AZ134" i="36"/>
  <c r="AT134" i="36"/>
  <c r="AP134" i="36"/>
  <c r="AS134" i="36" s="1"/>
  <c r="AH134" i="36"/>
  <c r="AJ134" i="36" s="1"/>
  <c r="AG134" i="36"/>
  <c r="AZ133" i="36"/>
  <c r="AT133" i="36"/>
  <c r="AS133" i="36"/>
  <c r="AP133" i="36"/>
  <c r="AJ133" i="36"/>
  <c r="AH133" i="36"/>
  <c r="AG133" i="36"/>
  <c r="AZ132" i="36"/>
  <c r="AT132" i="36"/>
  <c r="AP132" i="36"/>
  <c r="AS132" i="36" s="1"/>
  <c r="AH132" i="36"/>
  <c r="AJ132" i="36" s="1"/>
  <c r="AG132" i="36"/>
  <c r="AZ131" i="36"/>
  <c r="AT131" i="36"/>
  <c r="AS131" i="36"/>
  <c r="AP131" i="36"/>
  <c r="AJ131" i="36"/>
  <c r="AH131" i="36"/>
  <c r="AG131" i="36"/>
  <c r="AZ130" i="36"/>
  <c r="AT130" i="36"/>
  <c r="AP130" i="36"/>
  <c r="AS130" i="36" s="1"/>
  <c r="AH130" i="36"/>
  <c r="AJ130" i="36" s="1"/>
  <c r="AG130" i="36"/>
  <c r="AZ129" i="36"/>
  <c r="AT129" i="36"/>
  <c r="AS129" i="36"/>
  <c r="AP129" i="36"/>
  <c r="AJ129" i="36"/>
  <c r="AH129" i="36"/>
  <c r="AG129" i="36"/>
  <c r="AZ128" i="36"/>
  <c r="AT128" i="36"/>
  <c r="AP128" i="36"/>
  <c r="AS128" i="36" s="1"/>
  <c r="AH128" i="36"/>
  <c r="AJ128" i="36" s="1"/>
  <c r="AG128" i="36"/>
  <c r="AZ127" i="36"/>
  <c r="AT127" i="36"/>
  <c r="AS127" i="36"/>
  <c r="AP127" i="36"/>
  <c r="AJ127" i="36"/>
  <c r="AH127" i="36"/>
  <c r="AG127" i="36"/>
  <c r="AZ126" i="36"/>
  <c r="AT126" i="36"/>
  <c r="AP126" i="36"/>
  <c r="AS126" i="36" s="1"/>
  <c r="AH126" i="36"/>
  <c r="AJ126" i="36" s="1"/>
  <c r="AG126" i="36"/>
  <c r="AZ125" i="36"/>
  <c r="AT125" i="36"/>
  <c r="AS125" i="36"/>
  <c r="AP125" i="36"/>
  <c r="AJ125" i="36"/>
  <c r="AH125" i="36"/>
  <c r="AG125" i="36"/>
  <c r="AZ124" i="36"/>
  <c r="AT124" i="36"/>
  <c r="AP124" i="36"/>
  <c r="AS124" i="36" s="1"/>
  <c r="AH124" i="36"/>
  <c r="AJ124" i="36" s="1"/>
  <c r="AG124" i="36"/>
  <c r="AZ123" i="36"/>
  <c r="AT123" i="36"/>
  <c r="AS123" i="36"/>
  <c r="AP123" i="36"/>
  <c r="AJ123" i="36"/>
  <c r="AH123" i="36"/>
  <c r="AG123" i="36"/>
  <c r="AZ122" i="36"/>
  <c r="AT122" i="36"/>
  <c r="AP122" i="36"/>
  <c r="AS122" i="36" s="1"/>
  <c r="AH122" i="36"/>
  <c r="AJ122" i="36" s="1"/>
  <c r="AG122" i="36"/>
  <c r="AZ121" i="36"/>
  <c r="AT121" i="36"/>
  <c r="AS121" i="36"/>
  <c r="AP121" i="36"/>
  <c r="AJ121" i="36"/>
  <c r="AH121" i="36"/>
  <c r="AG121" i="36"/>
  <c r="AZ120" i="36"/>
  <c r="AT120" i="36"/>
  <c r="AP120" i="36"/>
  <c r="AS120" i="36" s="1"/>
  <c r="AH120" i="36"/>
  <c r="AJ120" i="36" s="1"/>
  <c r="AG120" i="36"/>
  <c r="AZ119" i="36"/>
  <c r="AT119" i="36"/>
  <c r="AS119" i="36"/>
  <c r="AP119" i="36"/>
  <c r="AJ119" i="36"/>
  <c r="AH119" i="36"/>
  <c r="AG119" i="36"/>
  <c r="AZ118" i="36"/>
  <c r="AT118" i="36"/>
  <c r="AP118" i="36"/>
  <c r="AS118" i="36" s="1"/>
  <c r="AH118" i="36"/>
  <c r="AJ118" i="36" s="1"/>
  <c r="AG118" i="36"/>
  <c r="AZ117" i="36"/>
  <c r="AT117" i="36"/>
  <c r="AS117" i="36"/>
  <c r="AP117" i="36"/>
  <c r="AJ117" i="36"/>
  <c r="AH117" i="36"/>
  <c r="AG117" i="36"/>
  <c r="AZ116" i="36"/>
  <c r="AT116" i="36"/>
  <c r="AP116" i="36"/>
  <c r="AS116" i="36" s="1"/>
  <c r="AH116" i="36"/>
  <c r="AJ116" i="36" s="1"/>
  <c r="AG116" i="36"/>
  <c r="AZ115" i="36"/>
  <c r="AT115" i="36"/>
  <c r="AS115" i="36"/>
  <c r="AP115" i="36"/>
  <c r="AJ115" i="36"/>
  <c r="AH115" i="36"/>
  <c r="AG115" i="36"/>
  <c r="AZ114" i="36"/>
  <c r="AT114" i="36"/>
  <c r="AP114" i="36"/>
  <c r="AS114" i="36" s="1"/>
  <c r="AH114" i="36"/>
  <c r="AJ114" i="36" s="1"/>
  <c r="AG114" i="36"/>
  <c r="AZ113" i="36"/>
  <c r="AT113" i="36"/>
  <c r="AS113" i="36"/>
  <c r="AP113" i="36"/>
  <c r="AJ113" i="36"/>
  <c r="AH113" i="36"/>
  <c r="AG113" i="36"/>
  <c r="AZ112" i="36"/>
  <c r="AT112" i="36"/>
  <c r="AP112" i="36"/>
  <c r="AS112" i="36" s="1"/>
  <c r="AH112" i="36"/>
  <c r="AJ112" i="36" s="1"/>
  <c r="AG112" i="36"/>
  <c r="AZ111" i="36"/>
  <c r="AT111" i="36"/>
  <c r="AS111" i="36"/>
  <c r="AP111" i="36"/>
  <c r="AJ111" i="36"/>
  <c r="AH111" i="36"/>
  <c r="AG111" i="36"/>
  <c r="AZ110" i="36"/>
  <c r="AT110" i="36"/>
  <c r="AP110" i="36"/>
  <c r="AS110" i="36" s="1"/>
  <c r="AH110" i="36"/>
  <c r="AJ110" i="36" s="1"/>
  <c r="AG110" i="36"/>
  <c r="AZ109" i="36"/>
  <c r="AT109" i="36"/>
  <c r="AS109" i="36"/>
  <c r="AP109" i="36"/>
  <c r="AJ109" i="36"/>
  <c r="AH109" i="36"/>
  <c r="AG109" i="36"/>
  <c r="BI108" i="36"/>
  <c r="BH108" i="36"/>
  <c r="AZ108" i="36"/>
  <c r="AT108" i="36"/>
  <c r="AP108" i="36"/>
  <c r="AS108" i="36" s="1"/>
  <c r="AH108" i="36"/>
  <c r="AJ108" i="36" s="1"/>
  <c r="AG108" i="36"/>
  <c r="BI107" i="36"/>
  <c r="BH107" i="36"/>
  <c r="AZ107" i="36"/>
  <c r="AT107" i="36"/>
  <c r="AS107" i="36"/>
  <c r="AP107" i="36"/>
  <c r="AH107" i="36"/>
  <c r="AJ107" i="36" s="1"/>
  <c r="AG107" i="36"/>
  <c r="BI106" i="36"/>
  <c r="BH106" i="36"/>
  <c r="AZ106" i="36"/>
  <c r="AT106" i="36"/>
  <c r="AP106" i="36"/>
  <c r="AS106" i="36" s="1"/>
  <c r="AH106" i="36"/>
  <c r="AJ106" i="36" s="1"/>
  <c r="AG106" i="36"/>
  <c r="BI105" i="36"/>
  <c r="BH105" i="36"/>
  <c r="AZ105" i="36"/>
  <c r="AT105" i="36"/>
  <c r="AS105" i="36"/>
  <c r="AP105" i="36"/>
  <c r="AJ105" i="36"/>
  <c r="AH105" i="36"/>
  <c r="AG105" i="36"/>
  <c r="BI104" i="36"/>
  <c r="BH104" i="36"/>
  <c r="AZ104" i="36"/>
  <c r="AT104" i="36"/>
  <c r="AS104" i="36"/>
  <c r="AP104" i="36"/>
  <c r="AH104" i="36"/>
  <c r="AJ104" i="36" s="1"/>
  <c r="AG104" i="36"/>
  <c r="BI103" i="36"/>
  <c r="BH103" i="36"/>
  <c r="AZ103" i="36"/>
  <c r="AT103" i="36"/>
  <c r="AS103" i="36"/>
  <c r="AP103" i="36"/>
  <c r="AJ103" i="36"/>
  <c r="AH103" i="36"/>
  <c r="AG103" i="36"/>
  <c r="BI102" i="36"/>
  <c r="BH102" i="36"/>
  <c r="AZ102" i="36"/>
  <c r="AT102" i="36"/>
  <c r="AP102" i="36"/>
  <c r="AS102" i="36" s="1"/>
  <c r="AH102" i="36"/>
  <c r="AJ102" i="36" s="1"/>
  <c r="AG102" i="36"/>
  <c r="BI101" i="36"/>
  <c r="BH101" i="36"/>
  <c r="AZ101" i="36"/>
  <c r="AT101" i="36"/>
  <c r="AS101" i="36"/>
  <c r="AP101" i="36"/>
  <c r="AJ101" i="36"/>
  <c r="AH101" i="36"/>
  <c r="AG101" i="36"/>
  <c r="BI100" i="36"/>
  <c r="BH100" i="36"/>
  <c r="AZ100" i="36"/>
  <c r="AS100" i="36"/>
  <c r="AP100" i="36"/>
  <c r="AJ100" i="36"/>
  <c r="AH100" i="36"/>
  <c r="AG100" i="36"/>
  <c r="AQ100" i="36" s="1"/>
  <c r="AT100" i="36" s="1"/>
  <c r="BI99" i="36"/>
  <c r="BH99" i="36"/>
  <c r="AZ99" i="36"/>
  <c r="AP99" i="36"/>
  <c r="AS99" i="36" s="1"/>
  <c r="AJ99" i="36"/>
  <c r="AH99" i="36"/>
  <c r="AG99" i="36"/>
  <c r="AQ99" i="36" s="1"/>
  <c r="AT99" i="36" s="1"/>
  <c r="BH98" i="36"/>
  <c r="AP98" i="36"/>
  <c r="AS98" i="36" s="1"/>
  <c r="AH98" i="36"/>
  <c r="AJ98" i="36" s="1"/>
  <c r="AG98" i="36"/>
  <c r="BH97" i="36"/>
  <c r="AP97" i="36"/>
  <c r="AS97" i="36" s="1"/>
  <c r="AH97" i="36"/>
  <c r="AJ97" i="36" s="1"/>
  <c r="AG97" i="36"/>
  <c r="BH96" i="36"/>
  <c r="AP96" i="36"/>
  <c r="AS96" i="36" s="1"/>
  <c r="AH96" i="36"/>
  <c r="AJ96" i="36" s="1"/>
  <c r="AG96" i="36"/>
  <c r="BH95" i="36"/>
  <c r="AP95" i="36"/>
  <c r="AS95" i="36" s="1"/>
  <c r="AH95" i="36"/>
  <c r="AJ95" i="36" s="1"/>
  <c r="AG95" i="36"/>
  <c r="BH94" i="36"/>
  <c r="AP94" i="36"/>
  <c r="AS94" i="36" s="1"/>
  <c r="AH94" i="36"/>
  <c r="AJ94" i="36" s="1"/>
  <c r="AG94" i="36"/>
  <c r="BH93" i="36"/>
  <c r="AP93" i="36"/>
  <c r="AS93" i="36" s="1"/>
  <c r="AH93" i="36"/>
  <c r="AJ93" i="36" s="1"/>
  <c r="AG93" i="36"/>
  <c r="BH92" i="36"/>
  <c r="AP92" i="36"/>
  <c r="AS92" i="36" s="1"/>
  <c r="AH92" i="36"/>
  <c r="AJ92" i="36" s="1"/>
  <c r="AG92" i="36"/>
  <c r="BH91" i="36"/>
  <c r="AP91" i="36"/>
  <c r="AS91" i="36" s="1"/>
  <c r="AH91" i="36"/>
  <c r="AJ91" i="36" s="1"/>
  <c r="AG91" i="36"/>
  <c r="BH90" i="36"/>
  <c r="AP90" i="36"/>
  <c r="AS90" i="36" s="1"/>
  <c r="AH90" i="36"/>
  <c r="AJ90" i="36" s="1"/>
  <c r="AG90" i="36"/>
  <c r="BH89" i="36"/>
  <c r="AP89" i="36"/>
  <c r="AS89" i="36" s="1"/>
  <c r="AH89" i="36"/>
  <c r="AJ89" i="36" s="1"/>
  <c r="AG89" i="36"/>
  <c r="BH88" i="36"/>
  <c r="AP88" i="36"/>
  <c r="AS88" i="36" s="1"/>
  <c r="AH88" i="36"/>
  <c r="AJ88" i="36" s="1"/>
  <c r="AG88" i="36"/>
  <c r="BH87" i="36"/>
  <c r="AP87" i="36"/>
  <c r="AS87" i="36" s="1"/>
  <c r="AH87" i="36"/>
  <c r="AJ87" i="36" s="1"/>
  <c r="AG87" i="36"/>
  <c r="BH86" i="36"/>
  <c r="AP86" i="36"/>
  <c r="AS86" i="36" s="1"/>
  <c r="AH86" i="36"/>
  <c r="AJ86" i="36" s="1"/>
  <c r="AG86" i="36"/>
  <c r="BH85" i="36"/>
  <c r="AS85" i="36"/>
  <c r="AP85" i="36"/>
  <c r="AJ85" i="36"/>
  <c r="AH85" i="36"/>
  <c r="AG85" i="36"/>
  <c r="BH84" i="36"/>
  <c r="AS84" i="36"/>
  <c r="AP84" i="36"/>
  <c r="AJ84" i="36"/>
  <c r="AH84" i="36"/>
  <c r="AG84" i="36"/>
  <c r="BH83" i="36"/>
  <c r="AS83" i="36"/>
  <c r="AP83" i="36"/>
  <c r="AJ83" i="36"/>
  <c r="AH83" i="36"/>
  <c r="AG83" i="36"/>
  <c r="BH82" i="36"/>
  <c r="AS82" i="36"/>
  <c r="AP82" i="36"/>
  <c r="AJ82" i="36"/>
  <c r="AH82" i="36"/>
  <c r="AG82" i="36"/>
  <c r="BH81" i="36"/>
  <c r="AS81" i="36"/>
  <c r="AP81" i="36"/>
  <c r="AJ81" i="36"/>
  <c r="AH81" i="36"/>
  <c r="AG81" i="36"/>
  <c r="BH80" i="36"/>
  <c r="AS80" i="36"/>
  <c r="AP80" i="36"/>
  <c r="AJ80" i="36"/>
  <c r="AH80" i="36"/>
  <c r="AG80" i="36"/>
  <c r="BH79" i="36"/>
  <c r="AS79" i="36"/>
  <c r="AP79" i="36"/>
  <c r="AJ79" i="36"/>
  <c r="AH79" i="36"/>
  <c r="AG79" i="36"/>
  <c r="BH78" i="36"/>
  <c r="AS78" i="36"/>
  <c r="AP78" i="36"/>
  <c r="AJ78" i="36"/>
  <c r="AH78" i="36"/>
  <c r="AG78" i="36"/>
  <c r="BH77" i="36"/>
  <c r="AS77" i="36"/>
  <c r="AP77" i="36"/>
  <c r="AJ77" i="36"/>
  <c r="AH77" i="36"/>
  <c r="AG77" i="36"/>
  <c r="BH76" i="36"/>
  <c r="AS76" i="36"/>
  <c r="AP76" i="36"/>
  <c r="AJ76" i="36"/>
  <c r="AH76" i="36"/>
  <c r="AG76" i="36"/>
  <c r="BH75" i="36"/>
  <c r="AS75" i="36"/>
  <c r="AP75" i="36"/>
  <c r="AJ75" i="36"/>
  <c r="AH75" i="36"/>
  <c r="AG75" i="36"/>
  <c r="BH74" i="36"/>
  <c r="AS74" i="36"/>
  <c r="AP74" i="36"/>
  <c r="AJ74" i="36"/>
  <c r="AH74" i="36"/>
  <c r="AG74" i="36"/>
  <c r="BH73" i="36"/>
  <c r="AS73" i="36"/>
  <c r="AP73" i="36"/>
  <c r="AJ73" i="36"/>
  <c r="AH73" i="36"/>
  <c r="AG73" i="36"/>
  <c r="BH72" i="36"/>
  <c r="AS72" i="36"/>
  <c r="AP72" i="36"/>
  <c r="AJ72" i="36"/>
  <c r="AH72" i="36"/>
  <c r="AG72" i="36"/>
  <c r="BH71" i="36"/>
  <c r="AS71" i="36"/>
  <c r="AP71" i="36"/>
  <c r="AJ71" i="36"/>
  <c r="AH71" i="36"/>
  <c r="AG71" i="36"/>
  <c r="BH70" i="36"/>
  <c r="AS70" i="36"/>
  <c r="AP70" i="36"/>
  <c r="AJ70" i="36"/>
  <c r="AH70" i="36"/>
  <c r="AG70" i="36"/>
  <c r="BH69" i="36"/>
  <c r="AS69" i="36"/>
  <c r="AP69" i="36"/>
  <c r="AJ69" i="36"/>
  <c r="AH69" i="36"/>
  <c r="AG69" i="36"/>
  <c r="BH68" i="36"/>
  <c r="AS68" i="36"/>
  <c r="AP68" i="36"/>
  <c r="AJ68" i="36"/>
  <c r="AH68" i="36"/>
  <c r="AG68" i="36"/>
  <c r="AQ68" i="36" s="1"/>
  <c r="AT68" i="36" s="1"/>
  <c r="BH67" i="36"/>
  <c r="AS67" i="36"/>
  <c r="AP67" i="36"/>
  <c r="AJ67" i="36"/>
  <c r="AH67" i="36"/>
  <c r="AG67" i="36"/>
  <c r="AQ67" i="36" s="1"/>
  <c r="AT67" i="36" s="1"/>
  <c r="BH66" i="36"/>
  <c r="AS66" i="36"/>
  <c r="AQ66" i="36"/>
  <c r="AT66" i="36" s="1"/>
  <c r="AP66" i="36"/>
  <c r="AJ66" i="36"/>
  <c r="AI66" i="36"/>
  <c r="AZ66" i="36" s="1"/>
  <c r="AH66" i="36"/>
  <c r="AG66" i="36"/>
  <c r="BH65" i="36"/>
  <c r="AS65" i="36"/>
  <c r="AQ65" i="36"/>
  <c r="AT65" i="36" s="1"/>
  <c r="AP65" i="36"/>
  <c r="AJ65" i="36"/>
  <c r="AI65" i="36"/>
  <c r="AZ65" i="36" s="1"/>
  <c r="AH65" i="36"/>
  <c r="AG65" i="36"/>
  <c r="BH64" i="36"/>
  <c r="AS64" i="36"/>
  <c r="AP64" i="36"/>
  <c r="AJ64" i="36"/>
  <c r="AH64" i="36"/>
  <c r="AG64" i="36"/>
  <c r="AQ64" i="36" s="1"/>
  <c r="AT64" i="36" s="1"/>
  <c r="BH63" i="36"/>
  <c r="AS63" i="36"/>
  <c r="AP63" i="36"/>
  <c r="AJ63" i="36"/>
  <c r="AH63" i="36"/>
  <c r="AG63" i="36"/>
  <c r="AQ63" i="36" s="1"/>
  <c r="AT63" i="36" s="1"/>
  <c r="BH62" i="36"/>
  <c r="AS62" i="36"/>
  <c r="AQ62" i="36"/>
  <c r="AT62" i="36" s="1"/>
  <c r="AP62" i="36"/>
  <c r="AJ62" i="36"/>
  <c r="AI62" i="36"/>
  <c r="AZ62" i="36" s="1"/>
  <c r="AH62" i="36"/>
  <c r="AG62" i="36"/>
  <c r="BH61" i="36"/>
  <c r="AS61" i="36"/>
  <c r="AQ61" i="36"/>
  <c r="AT61" i="36" s="1"/>
  <c r="AP61" i="36"/>
  <c r="AJ61" i="36"/>
  <c r="AI61" i="36"/>
  <c r="AH61" i="36"/>
  <c r="AG61" i="36"/>
  <c r="BH60" i="36"/>
  <c r="AZ60" i="36"/>
  <c r="AS60" i="36"/>
  <c r="AQ60" i="36"/>
  <c r="AT60" i="36" s="1"/>
  <c r="AP60" i="36"/>
  <c r="AK60" i="36"/>
  <c r="BI60" i="36" s="1"/>
  <c r="AH60" i="36"/>
  <c r="AJ60" i="36" s="1"/>
  <c r="AG60" i="36"/>
  <c r="BH59" i="36"/>
  <c r="AZ59" i="36"/>
  <c r="AS59" i="36"/>
  <c r="AQ59" i="36"/>
  <c r="AT59" i="36" s="1"/>
  <c r="AP59" i="36"/>
  <c r="AJ59" i="36"/>
  <c r="AI59" i="36"/>
  <c r="AK59" i="36" s="1"/>
  <c r="BI59" i="36" s="1"/>
  <c r="AH59" i="36"/>
  <c r="AG59" i="36"/>
  <c r="BI58" i="36"/>
  <c r="BH58" i="36"/>
  <c r="AZ58" i="36"/>
  <c r="AQ58" i="36"/>
  <c r="AT58" i="36" s="1"/>
  <c r="AP58" i="36"/>
  <c r="AS58" i="36" s="1"/>
  <c r="AI58" i="36"/>
  <c r="AK58" i="36" s="1"/>
  <c r="AH58" i="36"/>
  <c r="AJ58" i="36" s="1"/>
  <c r="AG58" i="36"/>
  <c r="BI57" i="36"/>
  <c r="BH57" i="36"/>
  <c r="AZ57" i="36"/>
  <c r="AS57" i="36"/>
  <c r="AQ57" i="36"/>
  <c r="AT57" i="36" s="1"/>
  <c r="AP57" i="36"/>
  <c r="AJ57" i="36"/>
  <c r="AI57" i="36"/>
  <c r="AK57" i="36" s="1"/>
  <c r="AH57" i="36"/>
  <c r="AG57" i="36"/>
  <c r="BI56" i="36"/>
  <c r="BH56" i="36"/>
  <c r="AZ56" i="36"/>
  <c r="AQ56" i="36"/>
  <c r="AT56" i="36" s="1"/>
  <c r="AP56" i="36"/>
  <c r="AS56" i="36" s="1"/>
  <c r="AI56" i="36"/>
  <c r="AK56" i="36" s="1"/>
  <c r="AH56" i="36"/>
  <c r="AJ56" i="36" s="1"/>
  <c r="AG56" i="36"/>
  <c r="BI55" i="36"/>
  <c r="BH55" i="36"/>
  <c r="AZ55" i="36"/>
  <c r="AS55" i="36"/>
  <c r="AQ55" i="36"/>
  <c r="AT55" i="36" s="1"/>
  <c r="AP55" i="36"/>
  <c r="AJ55" i="36"/>
  <c r="AI55" i="36"/>
  <c r="AK55" i="36" s="1"/>
  <c r="AH55" i="36"/>
  <c r="AG55" i="36"/>
  <c r="BI54" i="36"/>
  <c r="BH54" i="36"/>
  <c r="AZ54" i="36"/>
  <c r="AQ54" i="36"/>
  <c r="AT54" i="36" s="1"/>
  <c r="AP54" i="36"/>
  <c r="AS54" i="36" s="1"/>
  <c r="AI54" i="36"/>
  <c r="AK54" i="36" s="1"/>
  <c r="AH54" i="36"/>
  <c r="AJ54" i="36" s="1"/>
  <c r="AG54" i="36"/>
  <c r="BI53" i="36"/>
  <c r="BH53" i="36"/>
  <c r="AZ53" i="36"/>
  <c r="AS53" i="36"/>
  <c r="AQ53" i="36"/>
  <c r="AT53" i="36" s="1"/>
  <c r="AP53" i="36"/>
  <c r="AJ53" i="36"/>
  <c r="AI53" i="36"/>
  <c r="AK53" i="36" s="1"/>
  <c r="AH53" i="36"/>
  <c r="AG53" i="36"/>
  <c r="BI52" i="36"/>
  <c r="BH52" i="36"/>
  <c r="AZ52" i="36"/>
  <c r="AQ52" i="36"/>
  <c r="AT52" i="36" s="1"/>
  <c r="AP52" i="36"/>
  <c r="AS52" i="36" s="1"/>
  <c r="AI52" i="36"/>
  <c r="AK52" i="36" s="1"/>
  <c r="AH52" i="36"/>
  <c r="AJ52" i="36" s="1"/>
  <c r="AG52" i="36"/>
  <c r="BI51" i="36"/>
  <c r="BH51" i="36"/>
  <c r="AZ51" i="36"/>
  <c r="AS51" i="36"/>
  <c r="AQ51" i="36"/>
  <c r="AT51" i="36" s="1"/>
  <c r="AP51" i="36"/>
  <c r="AJ51" i="36"/>
  <c r="AI51" i="36"/>
  <c r="AK51" i="36" s="1"/>
  <c r="AH51" i="36"/>
  <c r="AG51" i="36"/>
  <c r="BI50" i="36"/>
  <c r="BH50" i="36"/>
  <c r="AZ50" i="36"/>
  <c r="AQ50" i="36"/>
  <c r="AT50" i="36" s="1"/>
  <c r="AP50" i="36"/>
  <c r="AS50" i="36" s="1"/>
  <c r="AI50" i="36"/>
  <c r="AK50" i="36" s="1"/>
  <c r="AH50" i="36"/>
  <c r="AJ50" i="36" s="1"/>
  <c r="AG50" i="36"/>
  <c r="BI49" i="36"/>
  <c r="BH49" i="36"/>
  <c r="AZ49" i="36"/>
  <c r="AS49" i="36"/>
  <c r="AQ49" i="36"/>
  <c r="AT49" i="36" s="1"/>
  <c r="AP49" i="36"/>
  <c r="AJ49" i="36"/>
  <c r="AI49" i="36"/>
  <c r="AK49" i="36" s="1"/>
  <c r="AH49" i="36"/>
  <c r="AG49" i="36"/>
  <c r="BI48" i="36"/>
  <c r="BH48" i="36"/>
  <c r="AZ48" i="36"/>
  <c r="AQ48" i="36"/>
  <c r="AT48" i="36" s="1"/>
  <c r="AP48" i="36"/>
  <c r="AS48" i="36" s="1"/>
  <c r="AI48" i="36"/>
  <c r="AK48" i="36" s="1"/>
  <c r="AH48" i="36"/>
  <c r="AJ48" i="36" s="1"/>
  <c r="AG48" i="36"/>
  <c r="BI47" i="36"/>
  <c r="BH47" i="36"/>
  <c r="AZ47" i="36"/>
  <c r="AS47" i="36"/>
  <c r="AQ47" i="36"/>
  <c r="AT47" i="36" s="1"/>
  <c r="AP47" i="36"/>
  <c r="AJ47" i="36"/>
  <c r="AI47" i="36"/>
  <c r="AK47" i="36" s="1"/>
  <c r="AH47" i="36"/>
  <c r="AG47" i="36"/>
  <c r="BI46" i="36"/>
  <c r="BH46" i="36"/>
  <c r="AZ46" i="36"/>
  <c r="AQ46" i="36"/>
  <c r="AT46" i="36" s="1"/>
  <c r="AP46" i="36"/>
  <c r="AS46" i="36" s="1"/>
  <c r="AI46" i="36"/>
  <c r="AK46" i="36" s="1"/>
  <c r="AH46" i="36"/>
  <c r="AJ46" i="36" s="1"/>
  <c r="AG46" i="36"/>
  <c r="BH45" i="36"/>
  <c r="AS45" i="36"/>
  <c r="AP45" i="36"/>
  <c r="AJ45" i="36"/>
  <c r="AH45" i="36"/>
  <c r="AG45" i="36"/>
  <c r="BH44" i="36"/>
  <c r="AS44" i="36"/>
  <c r="AP44" i="36"/>
  <c r="AJ44" i="36"/>
  <c r="AH44" i="36"/>
  <c r="AG44" i="36"/>
  <c r="BH43" i="36"/>
  <c r="AS43" i="36"/>
  <c r="AP43" i="36"/>
  <c r="AJ43" i="36"/>
  <c r="AH43" i="36"/>
  <c r="AG43" i="36"/>
  <c r="BH42" i="36"/>
  <c r="AP42" i="36"/>
  <c r="AS42" i="36" s="1"/>
  <c r="AH42" i="36"/>
  <c r="AJ42" i="36" s="1"/>
  <c r="AG42" i="36"/>
  <c r="BH41" i="36"/>
  <c r="AP41" i="36"/>
  <c r="AS41" i="36" s="1"/>
  <c r="AH41" i="36"/>
  <c r="AJ41" i="36" s="1"/>
  <c r="AG41" i="36"/>
  <c r="BH40" i="36"/>
  <c r="AP40" i="36"/>
  <c r="AS40" i="36" s="1"/>
  <c r="AH40" i="36"/>
  <c r="AJ40" i="36" s="1"/>
  <c r="AG40" i="36"/>
  <c r="BH39" i="36"/>
  <c r="AP39" i="36"/>
  <c r="AS39" i="36" s="1"/>
  <c r="AH39" i="36"/>
  <c r="AJ39" i="36" s="1"/>
  <c r="AG39" i="36"/>
  <c r="BH38" i="36"/>
  <c r="AP38" i="36"/>
  <c r="AS38" i="36" s="1"/>
  <c r="AH38" i="36"/>
  <c r="AJ38" i="36" s="1"/>
  <c r="AG38" i="36"/>
  <c r="BH37" i="36"/>
  <c r="AP37" i="36"/>
  <c r="AS37" i="36" s="1"/>
  <c r="AH37" i="36"/>
  <c r="AJ37" i="36" s="1"/>
  <c r="AG37" i="36"/>
  <c r="BH36" i="36"/>
  <c r="AP36" i="36"/>
  <c r="AS36" i="36" s="1"/>
  <c r="AH36" i="36"/>
  <c r="AJ36" i="36" s="1"/>
  <c r="AG36" i="36"/>
  <c r="BH35" i="36"/>
  <c r="AP35" i="36"/>
  <c r="AS35" i="36" s="1"/>
  <c r="AH35" i="36"/>
  <c r="AJ35" i="36" s="1"/>
  <c r="AG35" i="36"/>
  <c r="BH34" i="36"/>
  <c r="AP34" i="36"/>
  <c r="AS34" i="36" s="1"/>
  <c r="AH34" i="36"/>
  <c r="AJ34" i="36" s="1"/>
  <c r="AG34" i="36"/>
  <c r="BH33" i="36"/>
  <c r="AP33" i="36"/>
  <c r="AS33" i="36" s="1"/>
  <c r="AH33" i="36"/>
  <c r="AJ33" i="36" s="1"/>
  <c r="AG33" i="36"/>
  <c r="BH32" i="36"/>
  <c r="AP32" i="36"/>
  <c r="AS32" i="36" s="1"/>
  <c r="AH32" i="36"/>
  <c r="AJ32" i="36" s="1"/>
  <c r="AG32" i="36"/>
  <c r="BH31" i="36"/>
  <c r="AP31" i="36"/>
  <c r="AS31" i="36" s="1"/>
  <c r="AH31" i="36"/>
  <c r="AJ31" i="36" s="1"/>
  <c r="AG31" i="36"/>
  <c r="BH30" i="36"/>
  <c r="AP30" i="36"/>
  <c r="AS30" i="36" s="1"/>
  <c r="AH30" i="36"/>
  <c r="AJ30" i="36" s="1"/>
  <c r="AG30" i="36"/>
  <c r="BH29" i="36"/>
  <c r="AP29" i="36"/>
  <c r="AS29" i="36" s="1"/>
  <c r="AH29" i="36"/>
  <c r="AJ29" i="36" s="1"/>
  <c r="AG29" i="36"/>
  <c r="BH28" i="36"/>
  <c r="AP28" i="36"/>
  <c r="AS28" i="36" s="1"/>
  <c r="AH28" i="36"/>
  <c r="AJ28" i="36" s="1"/>
  <c r="AG28" i="36"/>
  <c r="BH27" i="36"/>
  <c r="AP27" i="36"/>
  <c r="AS27" i="36" s="1"/>
  <c r="AH27" i="36"/>
  <c r="AJ27" i="36" s="1"/>
  <c r="AG27" i="36"/>
  <c r="BH26" i="36"/>
  <c r="AP26" i="36"/>
  <c r="AS26" i="36" s="1"/>
  <c r="AH26" i="36"/>
  <c r="AJ26" i="36" s="1"/>
  <c r="AG26" i="36"/>
  <c r="BH25" i="36"/>
  <c r="AP25" i="36"/>
  <c r="AS25" i="36" s="1"/>
  <c r="AH25" i="36"/>
  <c r="AJ25" i="36" s="1"/>
  <c r="AG25" i="36"/>
  <c r="BH24" i="36"/>
  <c r="AP24" i="36"/>
  <c r="AS24" i="36" s="1"/>
  <c r="AH24" i="36"/>
  <c r="AJ24" i="36" s="1"/>
  <c r="AG24" i="36"/>
  <c r="AI24" i="36" s="1"/>
  <c r="BH23" i="36"/>
  <c r="AP23" i="36"/>
  <c r="AS23" i="36" s="1"/>
  <c r="AH23" i="36"/>
  <c r="AJ23" i="36" s="1"/>
  <c r="AG23" i="36"/>
  <c r="AI23" i="36" s="1"/>
  <c r="BH22" i="36"/>
  <c r="AP22" i="36"/>
  <c r="AS22" i="36" s="1"/>
  <c r="AH22" i="36"/>
  <c r="AJ22" i="36" s="1"/>
  <c r="AG22" i="36"/>
  <c r="AI22" i="36" s="1"/>
  <c r="BH21" i="36"/>
  <c r="AP21" i="36"/>
  <c r="AS21" i="36" s="1"/>
  <c r="AH21" i="36"/>
  <c r="AJ21" i="36" s="1"/>
  <c r="AG21" i="36"/>
  <c r="AI21" i="36" s="1"/>
  <c r="BH20" i="36"/>
  <c r="AP20" i="36"/>
  <c r="AS20" i="36" s="1"/>
  <c r="AH20" i="36"/>
  <c r="AJ20" i="36" s="1"/>
  <c r="AG20" i="36"/>
  <c r="AI20" i="36" s="1"/>
  <c r="BH19" i="36"/>
  <c r="AP19" i="36"/>
  <c r="AS19" i="36" s="1"/>
  <c r="AH19" i="36"/>
  <c r="AJ19" i="36" s="1"/>
  <c r="AG19" i="36"/>
  <c r="AI19" i="36" s="1"/>
  <c r="BH18" i="36"/>
  <c r="AP18" i="36"/>
  <c r="AS18" i="36" s="1"/>
  <c r="AH18" i="36"/>
  <c r="AJ18" i="36" s="1"/>
  <c r="AG18" i="36"/>
  <c r="AI18" i="36" s="1"/>
  <c r="BH17" i="36"/>
  <c r="AP17" i="36"/>
  <c r="AS17" i="36" s="1"/>
  <c r="AH17" i="36"/>
  <c r="AJ17" i="36" s="1"/>
  <c r="AG17" i="36"/>
  <c r="AI17" i="36" s="1"/>
  <c r="BH16" i="36"/>
  <c r="AP16" i="36"/>
  <c r="AS16" i="36" s="1"/>
  <c r="AH16" i="36"/>
  <c r="AJ16" i="36" s="1"/>
  <c r="AG16" i="36"/>
  <c r="AI16" i="36" s="1"/>
  <c r="BH15" i="36"/>
  <c r="AP15" i="36"/>
  <c r="AS15" i="36" s="1"/>
  <c r="AH15" i="36"/>
  <c r="AJ15" i="36" s="1"/>
  <c r="AG15" i="36"/>
  <c r="AI15" i="36" s="1"/>
  <c r="BH14" i="36"/>
  <c r="AP14" i="36"/>
  <c r="AS14" i="36" s="1"/>
  <c r="AH14" i="36"/>
  <c r="AJ14" i="36" s="1"/>
  <c r="AG14" i="36"/>
  <c r="AI14" i="36" s="1"/>
  <c r="BH13" i="36"/>
  <c r="AP13" i="36"/>
  <c r="AS13" i="36" s="1"/>
  <c r="AH13" i="36"/>
  <c r="AJ13" i="36" s="1"/>
  <c r="AG13" i="36"/>
  <c r="AI13" i="36" s="1"/>
  <c r="BH12" i="36"/>
  <c r="AP12" i="36"/>
  <c r="AS12" i="36" s="1"/>
  <c r="AH12" i="36"/>
  <c r="AJ12" i="36" s="1"/>
  <c r="AG12" i="36"/>
  <c r="AI12" i="36" s="1"/>
  <c r="BH11" i="36"/>
  <c r="AP11" i="36"/>
  <c r="AS11" i="36" s="1"/>
  <c r="AH11" i="36"/>
  <c r="AJ11" i="36" s="1"/>
  <c r="AG11" i="36"/>
  <c r="AQ11" i="36" s="1"/>
  <c r="AT11" i="36" s="1"/>
  <c r="BH10" i="36"/>
  <c r="AQ10" i="36"/>
  <c r="AT10" i="36" s="1"/>
  <c r="AP10" i="36"/>
  <c r="AS10" i="36" s="1"/>
  <c r="AI10" i="36"/>
  <c r="AZ10" i="36" s="1"/>
  <c r="AH10" i="36"/>
  <c r="AJ10" i="36" s="1"/>
  <c r="AG10" i="36"/>
  <c r="AZ12" i="36" l="1"/>
  <c r="AK12" i="36"/>
  <c r="BI12" i="36" s="1"/>
  <c r="AZ13" i="36"/>
  <c r="AK13" i="36"/>
  <c r="BI13" i="36" s="1"/>
  <c r="AZ14" i="36"/>
  <c r="AK14" i="36"/>
  <c r="BI14" i="36" s="1"/>
  <c r="AZ15" i="36"/>
  <c r="AK15" i="36"/>
  <c r="BI15" i="36" s="1"/>
  <c r="AZ16" i="36"/>
  <c r="AK16" i="36"/>
  <c r="BI16" i="36" s="1"/>
  <c r="AZ17" i="36"/>
  <c r="AK17" i="36"/>
  <c r="BI17" i="36" s="1"/>
  <c r="AZ18" i="36"/>
  <c r="AK18" i="36"/>
  <c r="BI18" i="36" s="1"/>
  <c r="AZ19" i="36"/>
  <c r="AK19" i="36"/>
  <c r="BI19" i="36" s="1"/>
  <c r="AZ20" i="36"/>
  <c r="AK20" i="36"/>
  <c r="BI20" i="36" s="1"/>
  <c r="AZ21" i="36"/>
  <c r="AK21" i="36"/>
  <c r="BI21" i="36" s="1"/>
  <c r="AZ22" i="36"/>
  <c r="AK22" i="36"/>
  <c r="BI22" i="36" s="1"/>
  <c r="AZ23" i="36"/>
  <c r="AK23" i="36"/>
  <c r="BI23" i="36" s="1"/>
  <c r="AZ24" i="36"/>
  <c r="AK24" i="36"/>
  <c r="BI24" i="36" s="1"/>
  <c r="AZ61" i="36"/>
  <c r="AK61" i="36"/>
  <c r="BI61" i="36" s="1"/>
  <c r="AQ25" i="36"/>
  <c r="AT25" i="36" s="1"/>
  <c r="AI25" i="36"/>
  <c r="AQ27" i="36"/>
  <c r="AT27" i="36" s="1"/>
  <c r="AI27" i="36"/>
  <c r="AQ29" i="36"/>
  <c r="AT29" i="36" s="1"/>
  <c r="AI29" i="36"/>
  <c r="AQ31" i="36"/>
  <c r="AT31" i="36" s="1"/>
  <c r="AI31" i="36"/>
  <c r="AQ33" i="36"/>
  <c r="AT33" i="36" s="1"/>
  <c r="AI33" i="36"/>
  <c r="AQ35" i="36"/>
  <c r="AT35" i="36" s="1"/>
  <c r="AI35" i="36"/>
  <c r="AQ37" i="36"/>
  <c r="AT37" i="36" s="1"/>
  <c r="AI37" i="36"/>
  <c r="AQ39" i="36"/>
  <c r="AT39" i="36" s="1"/>
  <c r="AI39" i="36"/>
  <c r="AQ41" i="36"/>
  <c r="AT41" i="36" s="1"/>
  <c r="AI41" i="36"/>
  <c r="AQ43" i="36"/>
  <c r="AT43" i="36" s="1"/>
  <c r="AI43" i="36"/>
  <c r="AQ44" i="36"/>
  <c r="AT44" i="36" s="1"/>
  <c r="AI44" i="36"/>
  <c r="AQ45" i="36"/>
  <c r="AT45" i="36" s="1"/>
  <c r="AI45" i="36"/>
  <c r="AK10" i="36"/>
  <c r="BI10" i="36" s="1"/>
  <c r="AI11" i="36"/>
  <c r="AQ12" i="36"/>
  <c r="AT12" i="36" s="1"/>
  <c r="AQ13" i="36"/>
  <c r="AT13" i="36" s="1"/>
  <c r="AQ14" i="36"/>
  <c r="AT14" i="36" s="1"/>
  <c r="AQ15" i="36"/>
  <c r="AT15" i="36" s="1"/>
  <c r="AQ16" i="36"/>
  <c r="AT16" i="36" s="1"/>
  <c r="AQ17" i="36"/>
  <c r="AT17" i="36" s="1"/>
  <c r="AQ18" i="36"/>
  <c r="AT18" i="36" s="1"/>
  <c r="AQ19" i="36"/>
  <c r="AT19" i="36" s="1"/>
  <c r="AQ20" i="36"/>
  <c r="AT20" i="36" s="1"/>
  <c r="AQ21" i="36"/>
  <c r="AT21" i="36" s="1"/>
  <c r="AQ22" i="36"/>
  <c r="AT22" i="36" s="1"/>
  <c r="AQ23" i="36"/>
  <c r="AT23" i="36" s="1"/>
  <c r="AQ24" i="36"/>
  <c r="AT24" i="36" s="1"/>
  <c r="AQ26" i="36"/>
  <c r="AT26" i="36" s="1"/>
  <c r="AI26" i="36"/>
  <c r="AQ28" i="36"/>
  <c r="AT28" i="36" s="1"/>
  <c r="AI28" i="36"/>
  <c r="AQ30" i="36"/>
  <c r="AT30" i="36" s="1"/>
  <c r="AI30" i="36"/>
  <c r="AQ32" i="36"/>
  <c r="AT32" i="36" s="1"/>
  <c r="AI32" i="36"/>
  <c r="AQ34" i="36"/>
  <c r="AT34" i="36" s="1"/>
  <c r="AI34" i="36"/>
  <c r="AQ36" i="36"/>
  <c r="AT36" i="36" s="1"/>
  <c r="AI36" i="36"/>
  <c r="AQ38" i="36"/>
  <c r="AT38" i="36" s="1"/>
  <c r="AI38" i="36"/>
  <c r="AQ40" i="36"/>
  <c r="AT40" i="36" s="1"/>
  <c r="AI40" i="36"/>
  <c r="AQ42" i="36"/>
  <c r="AT42" i="36" s="1"/>
  <c r="AI42" i="36"/>
  <c r="AI63" i="36"/>
  <c r="AK65" i="36"/>
  <c r="BI65" i="36" s="1"/>
  <c r="AI67" i="36"/>
  <c r="AQ69" i="36"/>
  <c r="AT69" i="36" s="1"/>
  <c r="AI69" i="36"/>
  <c r="AQ73" i="36"/>
  <c r="AT73" i="36" s="1"/>
  <c r="AI73" i="36"/>
  <c r="AQ77" i="36"/>
  <c r="AT77" i="36" s="1"/>
  <c r="AI77" i="36"/>
  <c r="AQ81" i="36"/>
  <c r="AT81" i="36" s="1"/>
  <c r="AI81" i="36"/>
  <c r="AQ85" i="36"/>
  <c r="AT85" i="36" s="1"/>
  <c r="AI85" i="36"/>
  <c r="AQ86" i="36"/>
  <c r="AT86" i="36" s="1"/>
  <c r="AI86" i="36"/>
  <c r="AQ88" i="36"/>
  <c r="AT88" i="36" s="1"/>
  <c r="AI88" i="36"/>
  <c r="AQ90" i="36"/>
  <c r="AT90" i="36" s="1"/>
  <c r="AI90" i="36"/>
  <c r="AQ92" i="36"/>
  <c r="AT92" i="36" s="1"/>
  <c r="AI92" i="36"/>
  <c r="AQ94" i="36"/>
  <c r="AT94" i="36" s="1"/>
  <c r="AI94" i="36"/>
  <c r="AQ96" i="36"/>
  <c r="AT96" i="36" s="1"/>
  <c r="AI96" i="36"/>
  <c r="AQ98" i="36"/>
  <c r="AT98" i="36" s="1"/>
  <c r="AI98" i="36"/>
  <c r="AQ70" i="36"/>
  <c r="AT70" i="36" s="1"/>
  <c r="AI70" i="36"/>
  <c r="AQ74" i="36"/>
  <c r="AT74" i="36" s="1"/>
  <c r="AI74" i="36"/>
  <c r="AQ78" i="36"/>
  <c r="AT78" i="36" s="1"/>
  <c r="AI78" i="36"/>
  <c r="AQ82" i="36"/>
  <c r="AT82" i="36" s="1"/>
  <c r="AI82" i="36"/>
  <c r="AQ71" i="36"/>
  <c r="AT71" i="36" s="1"/>
  <c r="AI71" i="36"/>
  <c r="AQ75" i="36"/>
  <c r="AT75" i="36" s="1"/>
  <c r="AI75" i="36"/>
  <c r="AQ79" i="36"/>
  <c r="AT79" i="36" s="1"/>
  <c r="AI79" i="36"/>
  <c r="AQ83" i="36"/>
  <c r="AT83" i="36" s="1"/>
  <c r="AI83" i="36"/>
  <c r="AQ87" i="36"/>
  <c r="AT87" i="36" s="1"/>
  <c r="AI87" i="36"/>
  <c r="AQ89" i="36"/>
  <c r="AT89" i="36" s="1"/>
  <c r="AI89" i="36"/>
  <c r="AQ91" i="36"/>
  <c r="AT91" i="36" s="1"/>
  <c r="AI91" i="36"/>
  <c r="AQ93" i="36"/>
  <c r="AT93" i="36" s="1"/>
  <c r="AI93" i="36"/>
  <c r="AQ95" i="36"/>
  <c r="AT95" i="36" s="1"/>
  <c r="AI95" i="36"/>
  <c r="AQ97" i="36"/>
  <c r="AT97" i="36" s="1"/>
  <c r="AI97" i="36"/>
  <c r="AK62" i="36"/>
  <c r="BI62" i="36" s="1"/>
  <c r="AI64" i="36"/>
  <c r="AK66" i="36"/>
  <c r="BI66" i="36" s="1"/>
  <c r="AI68" i="36"/>
  <c r="AQ72" i="36"/>
  <c r="AT72" i="36" s="1"/>
  <c r="AI72" i="36"/>
  <c r="AQ76" i="36"/>
  <c r="AT76" i="36" s="1"/>
  <c r="AI76" i="36"/>
  <c r="AQ80" i="36"/>
  <c r="AT80" i="36" s="1"/>
  <c r="AI80" i="36"/>
  <c r="AQ84" i="36"/>
  <c r="AT84" i="36" s="1"/>
  <c r="AI84" i="36"/>
  <c r="AZ42" i="36" l="1"/>
  <c r="AK42" i="36"/>
  <c r="BI42" i="36" s="1"/>
  <c r="AZ26" i="36"/>
  <c r="AK26" i="36"/>
  <c r="BI26" i="36" s="1"/>
  <c r="AZ68" i="36"/>
  <c r="AK68" i="36"/>
  <c r="BI68" i="36" s="1"/>
  <c r="AZ89" i="36"/>
  <c r="AK89" i="36"/>
  <c r="BI89" i="36" s="1"/>
  <c r="AZ98" i="36"/>
  <c r="AK98" i="36"/>
  <c r="BI98" i="36" s="1"/>
  <c r="AZ86" i="36"/>
  <c r="AK86" i="36"/>
  <c r="BI86" i="36" s="1"/>
  <c r="AZ67" i="36"/>
  <c r="AK67" i="36"/>
  <c r="BI67" i="36" s="1"/>
  <c r="AZ45" i="36"/>
  <c r="AK45" i="36"/>
  <c r="BI45" i="36" s="1"/>
  <c r="AZ43" i="36"/>
  <c r="AK43" i="36"/>
  <c r="BI43" i="36" s="1"/>
  <c r="AZ39" i="36"/>
  <c r="AK39" i="36"/>
  <c r="BI39" i="36" s="1"/>
  <c r="AZ35" i="36"/>
  <c r="AK35" i="36"/>
  <c r="BI35" i="36" s="1"/>
  <c r="AZ31" i="36"/>
  <c r="AK31" i="36"/>
  <c r="BI31" i="36" s="1"/>
  <c r="AZ27" i="36"/>
  <c r="AK27" i="36"/>
  <c r="BI27" i="36" s="1"/>
  <c r="AZ34" i="36"/>
  <c r="AK34" i="36"/>
  <c r="BI34" i="36" s="1"/>
  <c r="AZ84" i="36"/>
  <c r="AK84" i="36"/>
  <c r="BI84" i="36" s="1"/>
  <c r="AZ97" i="36"/>
  <c r="AK97" i="36"/>
  <c r="BI97" i="36" s="1"/>
  <c r="AZ83" i="36"/>
  <c r="AK83" i="36"/>
  <c r="BI83" i="36" s="1"/>
  <c r="AZ82" i="36"/>
  <c r="AK82" i="36"/>
  <c r="BI82" i="36" s="1"/>
  <c r="AZ94" i="36"/>
  <c r="AK94" i="36"/>
  <c r="BI94" i="36" s="1"/>
  <c r="AZ81" i="36"/>
  <c r="AK81" i="36"/>
  <c r="BI81" i="36" s="1"/>
  <c r="AZ40" i="36"/>
  <c r="AK40" i="36"/>
  <c r="BI40" i="36" s="1"/>
  <c r="AZ36" i="36"/>
  <c r="AK36" i="36"/>
  <c r="BI36" i="36" s="1"/>
  <c r="AZ32" i="36"/>
  <c r="AK32" i="36"/>
  <c r="BI32" i="36" s="1"/>
  <c r="AZ28" i="36"/>
  <c r="AK28" i="36"/>
  <c r="BI28" i="36" s="1"/>
  <c r="AZ38" i="36"/>
  <c r="AK38" i="36"/>
  <c r="BI38" i="36" s="1"/>
  <c r="AZ30" i="36"/>
  <c r="AK30" i="36"/>
  <c r="BI30" i="36" s="1"/>
  <c r="AZ76" i="36"/>
  <c r="AK76" i="36"/>
  <c r="BI76" i="36" s="1"/>
  <c r="AZ93" i="36"/>
  <c r="AK93" i="36"/>
  <c r="BI93" i="36" s="1"/>
  <c r="AZ75" i="36"/>
  <c r="AK75" i="36"/>
  <c r="BI75" i="36" s="1"/>
  <c r="AZ74" i="36"/>
  <c r="AK74" i="36"/>
  <c r="BI74" i="36" s="1"/>
  <c r="AZ90" i="36"/>
  <c r="AK90" i="36"/>
  <c r="BI90" i="36" s="1"/>
  <c r="AZ73" i="36"/>
  <c r="AK73" i="36"/>
  <c r="BI73" i="36" s="1"/>
  <c r="AZ80" i="36"/>
  <c r="AK80" i="36"/>
  <c r="BI80" i="36" s="1"/>
  <c r="AZ72" i="36"/>
  <c r="AK72" i="36"/>
  <c r="BI72" i="36" s="1"/>
  <c r="AZ64" i="36"/>
  <c r="AK64" i="36"/>
  <c r="BI64" i="36" s="1"/>
  <c r="AZ95" i="36"/>
  <c r="AK95" i="36"/>
  <c r="BI95" i="36" s="1"/>
  <c r="AZ91" i="36"/>
  <c r="AK91" i="36"/>
  <c r="BI91" i="36" s="1"/>
  <c r="AZ87" i="36"/>
  <c r="AK87" i="36"/>
  <c r="BI87" i="36" s="1"/>
  <c r="AZ79" i="36"/>
  <c r="AK79" i="36"/>
  <c r="BI79" i="36" s="1"/>
  <c r="AZ71" i="36"/>
  <c r="AK71" i="36"/>
  <c r="BI71" i="36" s="1"/>
  <c r="AZ78" i="36"/>
  <c r="AK78" i="36"/>
  <c r="BI78" i="36" s="1"/>
  <c r="AZ70" i="36"/>
  <c r="AK70" i="36"/>
  <c r="BI70" i="36" s="1"/>
  <c r="AZ96" i="36"/>
  <c r="AK96" i="36"/>
  <c r="BI96" i="36" s="1"/>
  <c r="AZ92" i="36"/>
  <c r="AK92" i="36"/>
  <c r="BI92" i="36" s="1"/>
  <c r="AZ88" i="36"/>
  <c r="AK88" i="36"/>
  <c r="BI88" i="36" s="1"/>
  <c r="AZ85" i="36"/>
  <c r="AK85" i="36"/>
  <c r="BI85" i="36" s="1"/>
  <c r="AZ77" i="36"/>
  <c r="AK77" i="36"/>
  <c r="BI77" i="36" s="1"/>
  <c r="AZ69" i="36"/>
  <c r="AK69" i="36"/>
  <c r="BI69" i="36" s="1"/>
  <c r="AZ63" i="36"/>
  <c r="AK63" i="36"/>
  <c r="BI63" i="36" s="1"/>
  <c r="AZ11" i="36"/>
  <c r="AK11" i="36"/>
  <c r="BI11" i="36" s="1"/>
  <c r="AZ44" i="36"/>
  <c r="AK44" i="36"/>
  <c r="BI44" i="36" s="1"/>
  <c r="AZ41" i="36"/>
  <c r="AK41" i="36"/>
  <c r="BI41" i="36" s="1"/>
  <c r="AZ37" i="36"/>
  <c r="AK37" i="36"/>
  <c r="BI37" i="36" s="1"/>
  <c r="AZ33" i="36"/>
  <c r="AK33" i="36"/>
  <c r="BI33" i="36" s="1"/>
  <c r="AZ29" i="36"/>
  <c r="AK29" i="36"/>
  <c r="BI29" i="36" s="1"/>
  <c r="AZ25" i="36"/>
  <c r="AK25" i="36"/>
  <c r="BI25" i="36" s="1"/>
  <c r="A2" i="8" l="1"/>
  <c r="A2" i="11"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DE0EA2A-3AC9-4BD3-8E2D-026CAEE92448}" keepAlive="1" name="Query - 15 05 2020-TRC" description="Connection to the '15 05 2020-TRC' query in the workbook." type="5" refreshedVersion="6" background="1">
    <dbPr connection="Provider=Microsoft.Mashup.OleDb.1;Data Source=$Workbook$;Location=15 05 2020-TRC;Extended Properties=&quot;&quot;" command="SELECT * FROM [15 05 2020-TRC]"/>
  </connection>
</connections>
</file>

<file path=xl/sharedStrings.xml><?xml version="1.0" encoding="utf-8"?>
<sst xmlns="http://schemas.openxmlformats.org/spreadsheetml/2006/main" count="3904" uniqueCount="448">
  <si>
    <t>0.00</t>
  </si>
  <si>
    <t>Controls</t>
  </si>
  <si>
    <t xml:space="preserve"> </t>
  </si>
  <si>
    <t>Source</t>
  </si>
  <si>
    <t>Location</t>
  </si>
  <si>
    <t>Type</t>
  </si>
  <si>
    <t>Description</t>
  </si>
  <si>
    <t>Import</t>
  </si>
  <si>
    <t>Process</t>
  </si>
  <si>
    <t>Date</t>
  </si>
  <si>
    <t>Export</t>
  </si>
  <si>
    <t>Performance</t>
  </si>
  <si>
    <t>Making 64 Bit Safe</t>
  </si>
  <si>
    <t>Release</t>
  </si>
  <si>
    <t>Notes</t>
  </si>
  <si>
    <t>0.36 seconds</t>
  </si>
  <si>
    <t>0.11 seconds</t>
  </si>
  <si>
    <t>0.98 seconds</t>
  </si>
  <si>
    <t>Quote RQ</t>
  </si>
  <si>
    <t xml:space="preserve">RED DO NOT TOUCH OR ALTER </t>
  </si>
  <si>
    <t>Purchase Order  RW</t>
  </si>
  <si>
    <t>BLUE PRODUCES CUTTING LINE SHOULD NOT BE ALTERED</t>
  </si>
  <si>
    <t>Contract</t>
  </si>
  <si>
    <t xml:space="preserve">BLACK MUST BE FILLED IN  TO PRODUCE LINES </t>
  </si>
  <si>
    <t>Site</t>
  </si>
  <si>
    <t>Customer Order No</t>
  </si>
  <si>
    <t>Door Info</t>
  </si>
  <si>
    <t>Fire Rating</t>
  </si>
  <si>
    <t>Door detail</t>
  </si>
  <si>
    <t>Aperture</t>
  </si>
  <si>
    <t>Ironmongery</t>
  </si>
  <si>
    <t>Timber</t>
  </si>
  <si>
    <t>Facing</t>
  </si>
  <si>
    <t>Palette Timber (self generate)</t>
  </si>
  <si>
    <t>Flat / Plot</t>
  </si>
  <si>
    <t>Door Spec</t>
  </si>
  <si>
    <t>Door Ref/Number</t>
  </si>
  <si>
    <t>Instument Strip</t>
  </si>
  <si>
    <t>Colour</t>
  </si>
  <si>
    <t>Doorset Layout</t>
  </si>
  <si>
    <t>Lead Door Width</t>
  </si>
  <si>
    <t>SlaveDoor Width</t>
  </si>
  <si>
    <t>Door Height</t>
  </si>
  <si>
    <t xml:space="preserve">Door Thickness </t>
  </si>
  <si>
    <t>Aperture Quantity</t>
  </si>
  <si>
    <t>Handing</t>
  </si>
  <si>
    <t>Hinges</t>
  </si>
  <si>
    <t>Hinge Quantity</t>
  </si>
  <si>
    <t xml:space="preserve">Flush Bolts </t>
  </si>
  <si>
    <t>Roller Catch</t>
  </si>
  <si>
    <t>Frame Timber</t>
  </si>
  <si>
    <t>Frame Thickness</t>
  </si>
  <si>
    <t>Frame Width</t>
  </si>
  <si>
    <t>Lintol thickness</t>
  </si>
  <si>
    <t>Stop Timber</t>
  </si>
  <si>
    <t>Stop Thickness</t>
  </si>
  <si>
    <t>Stop Width</t>
  </si>
  <si>
    <t>Undercut</t>
  </si>
  <si>
    <t xml:space="preserve"> Leg Quantity</t>
  </si>
  <si>
    <t xml:space="preserve">Trench </t>
  </si>
  <si>
    <t xml:space="preserve">Width Clearance </t>
  </si>
  <si>
    <t xml:space="preserve"> Head Clearance</t>
  </si>
  <si>
    <t>Meeting Style Clearance</t>
  </si>
  <si>
    <t>Leg</t>
  </si>
  <si>
    <t>Lintol</t>
  </si>
  <si>
    <t>Stop Leg</t>
  </si>
  <si>
    <t>Stop Lintiol</t>
  </si>
  <si>
    <t>Facing Type</t>
  </si>
  <si>
    <t>Facings Width</t>
  </si>
  <si>
    <t>Facings Depth</t>
  </si>
  <si>
    <t>Margin For Hinge Clearance</t>
  </si>
  <si>
    <t>Facings Leg Hinge Side</t>
  </si>
  <si>
    <t>Facing Lintol Hinge Side</t>
  </si>
  <si>
    <t>Facings Leg Hinge Side Quantity</t>
  </si>
  <si>
    <t>Facings Leg Non Hinge Side</t>
  </si>
  <si>
    <t>Facings Lintol Non Hinge Side</t>
  </si>
  <si>
    <t>Facings Non Hinge Side Quantity</t>
  </si>
  <si>
    <t>Strapping Timber</t>
  </si>
  <si>
    <t xml:space="preserve">Strapping Width </t>
  </si>
  <si>
    <t>Strapping Thickness</t>
  </si>
  <si>
    <t>Strapping Quantity</t>
  </si>
  <si>
    <t>Cutting Length</t>
  </si>
  <si>
    <t>Base Blocks Timber</t>
  </si>
  <si>
    <t>Width</t>
  </si>
  <si>
    <t xml:space="preserve">Thickness </t>
  </si>
  <si>
    <t>Height</t>
  </si>
  <si>
    <t>Quantity</t>
  </si>
  <si>
    <t>Threshold Timber</t>
  </si>
  <si>
    <t>Thickness</t>
  </si>
  <si>
    <t xml:space="preserve">Length </t>
  </si>
  <si>
    <t xml:space="preserve">Quantity </t>
  </si>
  <si>
    <t>No fire</t>
  </si>
  <si>
    <t>Twisted</t>
  </si>
  <si>
    <t>FD30</t>
  </si>
  <si>
    <t>Plain, Flipper (colour)</t>
  </si>
  <si>
    <t>Single</t>
  </si>
  <si>
    <t>FD60</t>
  </si>
  <si>
    <t>Plain, Flipper, Brush (colour)</t>
  </si>
  <si>
    <t>Double</t>
  </si>
  <si>
    <t>mm</t>
  </si>
  <si>
    <t>(if double)</t>
  </si>
  <si>
    <t>LH, RH, Both</t>
  </si>
  <si>
    <t>List of hinges</t>
  </si>
  <si>
    <t>Latch</t>
  </si>
  <si>
    <t>If double</t>
  </si>
  <si>
    <t>If cupboard double</t>
  </si>
  <si>
    <t>Redwood</t>
  </si>
  <si>
    <t>if nothing full door 32, otherwise has to be reduced &amp; changes stop size</t>
  </si>
  <si>
    <t>MDF</t>
  </si>
  <si>
    <t>See pricesheet</t>
  </si>
  <si>
    <t>QUOTE / PURCHASE ORDER</t>
  </si>
  <si>
    <t>Quote No RQ</t>
  </si>
  <si>
    <t>Purchase Order No RW</t>
  </si>
  <si>
    <t>Redwells Joinery Ltd</t>
  </si>
  <si>
    <t>Scehdule Revision</t>
  </si>
  <si>
    <t>1 Cromprton Road</t>
  </si>
  <si>
    <t>Southfield Ind Estate</t>
  </si>
  <si>
    <t>Glemrothes</t>
  </si>
  <si>
    <t xml:space="preserve">Fife </t>
  </si>
  <si>
    <t>KY2 6YS</t>
  </si>
  <si>
    <t>Prep By</t>
  </si>
  <si>
    <t>Project Initialisation: 11-Sep-2020</t>
  </si>
  <si>
    <t>0.01</t>
  </si>
  <si>
    <t>Minor update: 11-Sep-2020</t>
  </si>
  <si>
    <t>Lists</t>
  </si>
  <si>
    <t>LH</t>
  </si>
  <si>
    <t>RH</t>
  </si>
  <si>
    <t>Both</t>
  </si>
  <si>
    <t>Number</t>
  </si>
  <si>
    <t>Add all the other column names from schedules worksheet into the fields list and load them</t>
  </si>
  <si>
    <t>Add all the fields as the correct type into the user form</t>
  </si>
  <si>
    <t>Create any lists as tables in the list tabe and make the lookup</t>
  </si>
  <si>
    <t>Add the looup into the poppulate dropdowns bit</t>
  </si>
  <si>
    <t>Do all the on change bits for all the fields ( but don’t need to populate the lookup as not being shown)</t>
  </si>
  <si>
    <t>Make sure they are adding into the progress numbers</t>
  </si>
  <si>
    <t>Do clear all (PJ has a routine somewhere for this)</t>
  </si>
  <si>
    <t>Add formulas or calculations as appropriate</t>
  </si>
  <si>
    <t>delete the schedule ref worksheet when complete</t>
  </si>
  <si>
    <t xml:space="preserve">create a new version </t>
  </si>
  <si>
    <t>timings on the control sheet what is going to be timed</t>
  </si>
  <si>
    <t>Exception reporting on the list tab</t>
  </si>
  <si>
    <t>Password protection - Nic says he knows how to do it</t>
  </si>
  <si>
    <t>When schedules complete.. Pull up into array and generate the reports and quotations</t>
  </si>
  <si>
    <t>Stuff to do with pricing</t>
  </si>
  <si>
    <t>Enter data into the Job ref sheet and tidy it up to match the others</t>
  </si>
  <si>
    <t>Make sure all the buttons are correct and in the right place</t>
  </si>
  <si>
    <t>Update last updated date/time</t>
  </si>
  <si>
    <t>Tidy up the field positions</t>
  </si>
  <si>
    <t>Do we want to add the user updating?</t>
  </si>
  <si>
    <t>Questions</t>
  </si>
  <si>
    <t>make button have better names</t>
  </si>
  <si>
    <t>Have a control area at the top of the userform with the search being more clear</t>
  </si>
  <si>
    <t>RPM: Starts 1 could change with operations? to 2 etc</t>
  </si>
  <si>
    <t>RPM: Who the customer is.  "Anything is there to be honest"</t>
  </si>
  <si>
    <t>RPM: "Roughly where it is"</t>
  </si>
  <si>
    <t>RPM: customer has a number"</t>
  </si>
  <si>
    <t>RPM: "A [?] number for a reference"</t>
  </si>
  <si>
    <t>RPM "myself or whoever does the quote signs that off"</t>
  </si>
  <si>
    <t>Door spec</t>
  </si>
  <si>
    <t>Solid</t>
  </si>
  <si>
    <t>Glass</t>
  </si>
  <si>
    <t>Fire</t>
  </si>
  <si>
    <t>Plain</t>
  </si>
  <si>
    <t>Flipper</t>
  </si>
  <si>
    <t>Brush</t>
  </si>
  <si>
    <t>No strip</t>
  </si>
  <si>
    <t>Flipper colour</t>
  </si>
  <si>
    <t>None</t>
  </si>
  <si>
    <t>Fire rating</t>
  </si>
  <si>
    <t>Instrument strip</t>
  </si>
  <si>
    <t>Flat / plot</t>
  </si>
  <si>
    <t>Door ref/number</t>
  </si>
  <si>
    <t>Doorset layout</t>
  </si>
  <si>
    <t>Black</t>
  </si>
  <si>
    <t>White</t>
  </si>
  <si>
    <t>Aperture fire rating</t>
  </si>
  <si>
    <t>Aperture quantity</t>
  </si>
  <si>
    <t>BB</t>
  </si>
  <si>
    <t>Spring</t>
  </si>
  <si>
    <t>Hinge quantity</t>
  </si>
  <si>
    <t>Hinge types</t>
  </si>
  <si>
    <t>Flush bolt quantity</t>
  </si>
  <si>
    <t>Roller catch quantity</t>
  </si>
  <si>
    <t>Hinge type</t>
  </si>
  <si>
    <t xml:space="preserve">Flush bolt quantity </t>
  </si>
  <si>
    <t>W/C</t>
  </si>
  <si>
    <t>5 lever</t>
  </si>
  <si>
    <t>N/A</t>
  </si>
  <si>
    <t>Meranti</t>
  </si>
  <si>
    <t>Sapele</t>
  </si>
  <si>
    <t>Oak</t>
  </si>
  <si>
    <t>Beech</t>
  </si>
  <si>
    <t>Walnut</t>
  </si>
  <si>
    <t>Column1</t>
  </si>
  <si>
    <t>0.02</t>
  </si>
  <si>
    <t>Minor update: 14-Sep-2020</t>
  </si>
  <si>
    <t>Done</t>
  </si>
  <si>
    <t>Constants</t>
  </si>
  <si>
    <t>Constant name</t>
  </si>
  <si>
    <t>Value</t>
  </si>
  <si>
    <t>Leg quantity</t>
  </si>
  <si>
    <t>Width clearance (mm)</t>
  </si>
  <si>
    <t>Head clearance (mm)</t>
  </si>
  <si>
    <t>Meeting style clearance (mm)</t>
  </si>
  <si>
    <t>Margin for hinge clearance (mm)</t>
  </si>
  <si>
    <t>Strapping width (mm)</t>
  </si>
  <si>
    <t>Strapping thickness (mm)</t>
  </si>
  <si>
    <t>Strapping quantity</t>
  </si>
  <si>
    <t>Block quantity</t>
  </si>
  <si>
    <t>Parameter name</t>
  </si>
  <si>
    <t>Min value</t>
  </si>
  <si>
    <t>Max value</t>
  </si>
  <si>
    <t>Lead door width (mm)</t>
  </si>
  <si>
    <t>Slave door width (mm)</t>
  </si>
  <si>
    <t>Door height (mm)</t>
  </si>
  <si>
    <t>Door thickness (mm)</t>
  </si>
  <si>
    <t>Base block thickness (mm)</t>
  </si>
  <si>
    <t>Threshold timber</t>
  </si>
  <si>
    <t>Threshold width (mm)</t>
  </si>
  <si>
    <t>Threshold length (mm)</t>
  </si>
  <si>
    <t xml:space="preserve">Threshold quantity </t>
  </si>
  <si>
    <t>Threshold quantity</t>
  </si>
  <si>
    <t>Base block height (mm)</t>
  </si>
  <si>
    <t>Base block width (mm)</t>
  </si>
  <si>
    <t>Facings depth (mm)</t>
  </si>
  <si>
    <t>Facings width (mm)</t>
  </si>
  <si>
    <t>Stop width (mm)</t>
  </si>
  <si>
    <t>Stop timber</t>
  </si>
  <si>
    <t>Lintol thickness (mm)</t>
  </si>
  <si>
    <t>Frame width (mm)</t>
  </si>
  <si>
    <t>Frame thickness (mm)</t>
  </si>
  <si>
    <t>Frame timber</t>
  </si>
  <si>
    <t>Stop thickness (mm)</t>
  </si>
  <si>
    <t>Facing timber</t>
  </si>
  <si>
    <t>Base blocks timber</t>
  </si>
  <si>
    <t>Threshold thickness (mm)</t>
  </si>
  <si>
    <t>Door state</t>
  </si>
  <si>
    <t>Undercut (mm)</t>
  </si>
  <si>
    <t>Base blocks width (mm)</t>
  </si>
  <si>
    <t>Base blocks thickness (mm)</t>
  </si>
  <si>
    <t>Base blocks height (mm)</t>
  </si>
  <si>
    <t xml:space="preserve">     </t>
  </si>
  <si>
    <t>Hall</t>
  </si>
  <si>
    <t>RPM copy door in door manager</t>
  </si>
  <si>
    <t>RPM: delete door in door manager</t>
  </si>
  <si>
    <t>RPM: can client can change constants?  Constants on separate sheet so can protect table, but if client can change then may need to validate values</t>
  </si>
  <si>
    <t>RPM: Create sheet for constants (values are named ranges)</t>
  </si>
  <si>
    <t>RPM: Create table on constants sheet for min/max values of numeric fields</t>
  </si>
  <si>
    <t>0.03</t>
  </si>
  <si>
    <t>Minor update: 16-Sep-2020</t>
  </si>
  <si>
    <t>RPM: Should I remove Windows close ("X") for the form? Looks like a cancel rather than an exit?</t>
  </si>
  <si>
    <t xml:space="preserve">RPM: Add calculations to form tabs so that client can see if values reasonable.  </t>
  </si>
  <si>
    <t>RPM: Add validation for calculated values in addition to individual variables used?</t>
  </si>
  <si>
    <t>RPM: Create dictionaries for min/max values</t>
  </si>
  <si>
    <t>RPM:  Validation for numeric fields: using beforeUpdate event</t>
  </si>
  <si>
    <t>RPM: unsure about how "Number" is used in the schedule table.  If a door is deleted should other table numbers change or should there be a gap in the numbers?</t>
  </si>
  <si>
    <t>RPM: Added progress status to schedule table so that it can be acted on when generating reports</t>
  </si>
  <si>
    <t>RPM: Conditional formating of schedule table so that doors "In progress" are highlighted</t>
  </si>
  <si>
    <t>RPM:  Validation for numeric fields: prevent non-numeric key presses.  Using KeyPress event.</t>
  </si>
  <si>
    <t>RPM: Modify GetDoorInfo so that combo boxes can contain numbers</t>
  </si>
  <si>
    <t>RPM: According to client, need fiddle factor for quote to allow for anything unusual that needs to be added</t>
  </si>
  <si>
    <t>RPM: Need wasted timber percentage as a value client can change</t>
  </si>
  <si>
    <t>RPM: UpdateProgress is inefficient when getting door info as the loop through all the controls is repeated for each control that is loaded.  Change?  I would need to understand bAlert and bONEvent better.</t>
  </si>
  <si>
    <t xml:space="preserve">RPM: Add door progress to door list box.  Listed as "Complete" or "In progress" so that client can search on these terms. </t>
  </si>
  <si>
    <t>0.04</t>
  </si>
  <si>
    <t>Added to separate sheet temporarily.  Should these values be changeable by client?  If so, might want to put on separate protected sheet so that client can only change values and not add or delete table rows.  If protecting sheet then can't be on Lists sheet because protection will stop additions to Lists.  Looks like changes to values will be very rare, if at all.</t>
  </si>
  <si>
    <t>Niicc check with client for constant sheet</t>
  </si>
  <si>
    <t>Classes if time</t>
  </si>
  <si>
    <t>error messages in place</t>
  </si>
  <si>
    <t>clear errors</t>
  </si>
  <si>
    <t>add calc values and valiudate</t>
  </si>
  <si>
    <t>some fields not mandatory N/A completeness</t>
  </si>
  <si>
    <t>errors in tab add * in tab name</t>
  </si>
  <si>
    <t>dekete door has gap in the number</t>
  </si>
  <si>
    <t>windows close don't worry</t>
  </si>
  <si>
    <t>output use array</t>
  </si>
  <si>
    <t>quotatiion output may need more thought</t>
  </si>
  <si>
    <t>Nic confirm formula</t>
  </si>
  <si>
    <t>Report pivot straight forward</t>
  </si>
  <si>
    <t>refresh report button clear report sheet load new data handle exceptions output reports</t>
  </si>
  <si>
    <t>Timber widths (mm)</t>
  </si>
  <si>
    <t>Max cut (mm)</t>
  </si>
  <si>
    <t>Min cut (mm)</t>
  </si>
  <si>
    <t>RPM: Price sheet column C looks like error in formula. "SCHEDULES!W12&gt;149,SCHEDULES!W12&lt;173),"200"" should be "175"?</t>
  </si>
  <si>
    <t>RPM: Price sheet column C looks like error in formula.  Ranges aren't continuous should be &lt;= or &gt;=</t>
  </si>
  <si>
    <t>Timber thickness (mm)</t>
  </si>
  <si>
    <t>RPM: Price scheet column B thickness;  Ranges not continuous.  Big gap 50 to 200 mm?  Need two validation ranges?</t>
  </si>
  <si>
    <t>Cubic Meter</t>
  </si>
  <si>
    <t>Cubic Meter Price</t>
  </si>
  <si>
    <t>Price Per Frame</t>
  </si>
  <si>
    <t>Stops</t>
  </si>
  <si>
    <t>Length</t>
  </si>
  <si>
    <t>Price Per Stop</t>
  </si>
  <si>
    <t>Charge</t>
  </si>
  <si>
    <t>Labour</t>
  </si>
  <si>
    <t>Labour Charge</t>
  </si>
  <si>
    <t>Hinge</t>
  </si>
  <si>
    <t>Hinge Cost</t>
  </si>
  <si>
    <t>Hinge Pads</t>
  </si>
  <si>
    <t>Ironmonger</t>
  </si>
  <si>
    <t>Ironmonger Cost</t>
  </si>
  <si>
    <t>Flush Bolts</t>
  </si>
  <si>
    <t>Doorset Price</t>
  </si>
  <si>
    <t>Apertures</t>
  </si>
  <si>
    <t>Apertures Cost</t>
  </si>
  <si>
    <t>Charge Price</t>
  </si>
  <si>
    <t/>
  </si>
  <si>
    <t>38</t>
  </si>
  <si>
    <t>0</t>
  </si>
  <si>
    <t>250</t>
  </si>
  <si>
    <t>200</t>
  </si>
  <si>
    <t>RPM Frame thickness.  Round to standard lengths</t>
  </si>
  <si>
    <t>RPM Frame width.  Round to standard</t>
  </si>
  <si>
    <t>Stop thickness</t>
  </si>
  <si>
    <t>stop leg * 2 + stop lintol</t>
  </si>
  <si>
    <t>Acoustic</t>
  </si>
  <si>
    <t>Flipper and plain</t>
  </si>
  <si>
    <t>Brush and plain</t>
  </si>
  <si>
    <t>Plain and plain</t>
  </si>
  <si>
    <t>IFERROR(SUM(N2*50%,N2,10,G2*50%+G2,O2),)</t>
  </si>
  <si>
    <t xml:space="preserve">(Leg* 2 + lintol). </t>
  </si>
  <si>
    <t>thickness * width * length / 1000000000.   % waste</t>
  </si>
  <si>
    <t>Timber wastage (%)</t>
  </si>
  <si>
    <t>RPM: Price sheet charge column P. odd formula.  What's the 10 constant?  Why 1.5 * frame price.  Are costs in price list buting costs?  Is the 1.5 the margin.  If so, better as constant.  Is the 10 a purchase cost per door?</t>
  </si>
  <si>
    <t>If FD60 then need hinge pads.  Cost * number of hinges</t>
  </si>
  <si>
    <t>Additional items</t>
  </si>
  <si>
    <t>Cost essentially depends on FD30, FD60.</t>
  </si>
  <si>
    <t>RPM add trench to timber page</t>
  </si>
  <si>
    <t>RPM Facings are optional</t>
  </si>
  <si>
    <t>RPM mechanics don't need to see price pages</t>
  </si>
  <si>
    <t>RPM want foem to look professional</t>
  </si>
  <si>
    <t>RPM: every client will provide info in a sightly different way</t>
  </si>
  <si>
    <t>RPM: don't want to be too robotic because want person entering data to be attentive</t>
  </si>
  <si>
    <t>RPM: if door same manually times 10 for example</t>
  </si>
  <si>
    <t>RPM want to be able to put quantity against a door.  In output 10 of this and 10 of that.  What to do with location then?</t>
  </si>
  <si>
    <t>RPM every body on Windows 10</t>
  </si>
  <si>
    <t>RPM one output per sheet? Client doesn't mind</t>
  </si>
  <si>
    <t>RPm: button to print all outputs rather than print each one individually</t>
  </si>
  <si>
    <t>RPM: flat/ plot "don't need" - Q about what to do with quantity</t>
  </si>
  <si>
    <t>RPM door refererences needed for labels</t>
  </si>
  <si>
    <t>Aperture for each aperture need to give height and width and location from top and edge.  Need notes box</t>
  </si>
  <si>
    <t>RPM: add fire rating tab to include instrument strip and flipper colour</t>
  </si>
  <si>
    <t>Same as</t>
  </si>
  <si>
    <t>Include facings</t>
  </si>
  <si>
    <t>RPM: Combine facings  onto one tab.  Checkbox for whether controls are enabled</t>
  </si>
  <si>
    <t>RPM. Add ability to mirror door.  On mirrored door can change location, ref but not any values in the multipage</t>
  </si>
  <si>
    <t>Completed</t>
  </si>
  <si>
    <t>RPM: Client mentioned printing dymo labels.  Looks like there is an add-in for this.  Potential follow-up work?</t>
  </si>
  <si>
    <t>RPM add aperture notes</t>
  </si>
  <si>
    <t>RPM validation for flipper colour.  If flipper must have colour</t>
  </si>
  <si>
    <t>RPM validation handing.  If single then handing can't be both</t>
  </si>
  <si>
    <t>RPM.New was making new door number equal to the number of rows, but if doors have been deleted this can lead to duplicate door numbers.  Changed to largest number in the table + 1</t>
  </si>
  <si>
    <t>Job reference</t>
  </si>
  <si>
    <t>Quote number RQ</t>
  </si>
  <si>
    <t>Purchase order No RW</t>
  </si>
  <si>
    <t>Schedule revision</t>
  </si>
  <si>
    <t>0.05</t>
  </si>
  <si>
    <t>Minor update: 23-Sep-2020</t>
  </si>
  <si>
    <t>Last updated</t>
  </si>
  <si>
    <t>Prepared by</t>
  </si>
  <si>
    <t>Kitchen</t>
  </si>
  <si>
    <t>2a</t>
  </si>
  <si>
    <t>Mr Blogs</t>
  </si>
  <si>
    <t>Big Co Ltd</t>
  </si>
  <si>
    <t>contract 23</t>
  </si>
  <si>
    <t>RPM</t>
  </si>
  <si>
    <t>Timber report</t>
  </si>
  <si>
    <t>Customer order number</t>
  </si>
  <si>
    <t>Lintol (mm)</t>
  </si>
  <si>
    <t>Number of lintols</t>
  </si>
  <si>
    <t>Leg (mm)</t>
  </si>
  <si>
    <t>Number of legs</t>
  </si>
  <si>
    <t>Stop report</t>
  </si>
  <si>
    <t>Stop lintol (mm)</t>
  </si>
  <si>
    <t>Stop leg (mm)</t>
  </si>
  <si>
    <t>Threshold report</t>
  </si>
  <si>
    <t>Lintol quantity</t>
  </si>
  <si>
    <t>Strapping timber</t>
  </si>
  <si>
    <t>Cutting length (mm)</t>
  </si>
  <si>
    <t>Strapping report</t>
  </si>
  <si>
    <t>Hinge facings report</t>
  </si>
  <si>
    <t>Customer name</t>
  </si>
  <si>
    <t>Customer details</t>
  </si>
  <si>
    <t>Customer company</t>
  </si>
  <si>
    <t>Address line 1</t>
  </si>
  <si>
    <t>Address line 2</t>
  </si>
  <si>
    <t>Central Doors</t>
  </si>
  <si>
    <t>5 Haypark Business Centre</t>
  </si>
  <si>
    <t>Marchmont Avenue</t>
  </si>
  <si>
    <t>Town/city</t>
  </si>
  <si>
    <t>Postcode</t>
  </si>
  <si>
    <t>FK2 0NZ</t>
  </si>
  <si>
    <t>0.06</t>
  </si>
  <si>
    <t>Minor update: 25-Sep-2020</t>
  </si>
  <si>
    <t>Trench (mm)</t>
  </si>
  <si>
    <t>Meeting style</t>
  </si>
  <si>
    <t>In progress</t>
  </si>
  <si>
    <t>Bedroom 1</t>
  </si>
  <si>
    <t>RPM: Check cutting length is the same length as lintol?</t>
  </si>
  <si>
    <t>Facings leg hinge side quantity</t>
  </si>
  <si>
    <t>Facings leg non-hinge side quantity</t>
  </si>
  <si>
    <t>0.07</t>
  </si>
  <si>
    <t xml:space="preserve">Facings leg hinge side (mm)
        </t>
  </si>
  <si>
    <t>Facings timber</t>
  </si>
  <si>
    <t>Facings leg hinge side (mm)</t>
  </si>
  <si>
    <t>Quote</t>
  </si>
  <si>
    <t>tesrr</t>
  </si>
  <si>
    <t>hfhfhf</t>
  </si>
  <si>
    <t>hhh</t>
  </si>
  <si>
    <t>Ref</t>
  </si>
  <si>
    <t>Total cost</t>
  </si>
  <si>
    <t>Dear Sir</t>
  </si>
  <si>
    <t>VAT (%)</t>
  </si>
  <si>
    <t>0.08</t>
  </si>
  <si>
    <t>Minor update: 26-Sep-2020</t>
  </si>
  <si>
    <t>Price report (in progress)</t>
  </si>
  <si>
    <t>Charge price per door</t>
  </si>
  <si>
    <t>Bedroom 2</t>
  </si>
  <si>
    <t>400 mm</t>
  </si>
  <si>
    <t>Total</t>
  </si>
  <si>
    <t>VAT @ 20%</t>
  </si>
  <si>
    <t>Complimentary close (e.g. "Yours faithfully")</t>
  </si>
  <si>
    <t>Yours faithfully</t>
  </si>
  <si>
    <r>
      <t>NOTES:</t>
    </r>
    <r>
      <rPr>
        <sz val="10"/>
        <color theme="1"/>
        <rFont val="Calibri"/>
        <family val="2"/>
        <scheme val="minor"/>
      </rPr>
      <t xml:space="preserve">
Diagrams of windows, doors and frames indicate style viewed from the outside and do not reflect size.
Other diagrams are showing a section through or a generic view.</t>
    </r>
    <r>
      <rPr>
        <sz val="11"/>
        <color theme="1"/>
        <rFont val="Calibri"/>
        <family val="2"/>
        <scheme val="minor"/>
      </rPr>
      <t xml:space="preserve">
Yours faithfully</t>
    </r>
  </si>
  <si>
    <t>Salutation (e.g. Dear Sir, or Dear Mr Smith)</t>
  </si>
  <si>
    <t>New purcase</t>
  </si>
  <si>
    <t>0.09</t>
  </si>
  <si>
    <t>Minor update: 27-Sep-2020</t>
  </si>
  <si>
    <t>Dr Rob Morse</t>
  </si>
  <si>
    <t>Dahab</t>
  </si>
  <si>
    <t>Pages to print</t>
  </si>
  <si>
    <t>0.10</t>
  </si>
  <si>
    <t>0.11</t>
  </si>
  <si>
    <t>ref1</t>
  </si>
  <si>
    <t>Plot 1</t>
  </si>
  <si>
    <t>ref3</t>
  </si>
  <si>
    <t>ref4</t>
  </si>
  <si>
    <t>ref5</t>
  </si>
  <si>
    <r>
      <t>Door frame - (None)</t>
    </r>
    <r>
      <rPr>
        <sz val="10"/>
        <color theme="1"/>
        <rFont val="Calibri"/>
        <family val="2"/>
        <scheme val="minor"/>
      </rPr>
      <t xml:space="preserve">
Internal door with 54mm stops
Timber type: Sapele</t>
    </r>
  </si>
  <si>
    <t>1500 mm</t>
  </si>
  <si>
    <r>
      <t>Door frame - (None)</t>
    </r>
    <r>
      <rPr>
        <sz val="10"/>
        <color theme="1"/>
        <rFont val="Calibri"/>
        <family val="2"/>
        <scheme val="minor"/>
      </rPr>
      <t xml:space="preserve">
Internal door with 54mm stops
Timber type: Oak</t>
    </r>
  </si>
  <si>
    <t>300 mm</t>
  </si>
  <si>
    <r>
      <t>Door frame - (None)</t>
    </r>
    <r>
      <rPr>
        <sz val="10"/>
        <color theme="1"/>
        <rFont val="Calibri"/>
        <family val="2"/>
        <scheme val="minor"/>
      </rPr>
      <t xml:space="preserve">
Internal door with 57mm stops
Timber type: Oak</t>
    </r>
  </si>
  <si>
    <t>350 mm</t>
  </si>
  <si>
    <t>1800 mm</t>
  </si>
  <si>
    <r>
      <t>Door frame - (None)</t>
    </r>
    <r>
      <rPr>
        <sz val="10"/>
        <color theme="1"/>
        <rFont val="Calibri"/>
        <family val="2"/>
        <scheme val="minor"/>
      </rPr>
      <t xml:space="preserve">
Internal door with 59mm stops
Timber type: Oak</t>
    </r>
  </si>
  <si>
    <t>360 mm</t>
  </si>
  <si>
    <t>1900 mm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</si>
</sst>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8" formatCode="&quot;£&quot;#,##0.00_);[Red]\(&quot;£&quot;#,##0.00\)"/>
    <numFmt numFmtId="164" formatCode="_(* #,##0.00_);_(* \(#,##0.00\);_(* &quot;-&quot;??_);_(@_)"/>
    <numFmt numFmtId="165" formatCode="dd\-mmm\-yy\ hh:mm:ss"/>
    <numFmt numFmtId="166" formatCode="#,##0.00_);\(#,##0.00\);0.00_);* @_)"/>
    <numFmt numFmtId="167" formatCode="#,##0.000000_);\(#,##0.000000\);0.000000_);* @_)"/>
    <numFmt numFmtId="168" formatCode="0;\-0;0;* @"/>
    <numFmt numFmtId="169" formatCode="m/d/yyyy"/>
    <numFmt numFmtId="170" formatCode="&quot;£&quot;#,##0.00_);[Red]\(&quot;£&quot;#,##0.00\)"/>
    <numFmt numFmtId="171" formatCode="&quot;£&quot;#,##0.00"/>
  </numFmts>
  <fonts count="79" x14ac:knownFonts="1">
    <font>
      <sz val="9"/>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5"/>
      <color theme="3"/>
      <name val="Calibri"/>
      <family val="2"/>
      <scheme val="minor"/>
    </font>
    <font>
      <b/>
      <sz val="11"/>
      <color theme="1"/>
      <name val="Calibri"/>
      <family val="2"/>
      <scheme val="minor"/>
    </font>
    <font>
      <b/>
      <i/>
      <sz val="11"/>
      <color theme="1"/>
      <name val="Calibri"/>
      <family val="2"/>
      <scheme val="minor"/>
    </font>
    <font>
      <b/>
      <sz val="16"/>
      <color theme="1"/>
      <name val="Calibri"/>
      <family val="2"/>
      <scheme val="minor"/>
    </font>
    <font>
      <sz val="9"/>
      <color theme="1"/>
      <name val="Calibri"/>
      <family val="2"/>
      <scheme val="minor"/>
    </font>
    <font>
      <b/>
      <sz val="9"/>
      <color theme="1"/>
      <name val="Calibri"/>
      <family val="2"/>
      <scheme val="minor"/>
    </font>
    <font>
      <i/>
      <sz val="11"/>
      <color theme="1"/>
      <name val="Calibri"/>
      <family val="2"/>
      <scheme val="minor"/>
    </font>
    <font>
      <b/>
      <i/>
      <sz val="12"/>
      <color theme="1"/>
      <name val="Calibri"/>
      <family val="2"/>
      <scheme val="minor"/>
    </font>
    <font>
      <b/>
      <i/>
      <sz val="11"/>
      <color rgb="FFFF0000"/>
      <name val="Calibri"/>
      <family val="2"/>
      <scheme val="minor"/>
    </font>
    <font>
      <b/>
      <i/>
      <sz val="12"/>
      <color theme="4"/>
      <name val="Calibri"/>
      <family val="2"/>
      <scheme val="minor"/>
    </font>
    <font>
      <b/>
      <i/>
      <sz val="16"/>
      <color theme="1"/>
      <name val="Calibri"/>
      <family val="2"/>
      <scheme val="minor"/>
    </font>
    <font>
      <sz val="9"/>
      <color rgb="FF1D3054"/>
      <name val="Calibri"/>
      <family val="2"/>
      <scheme val="minor"/>
    </font>
    <font>
      <sz val="9"/>
      <color theme="1"/>
      <name val="Calibri"/>
      <family val="2"/>
    </font>
    <font>
      <b/>
      <sz val="9"/>
      <color theme="1"/>
      <name val="Calibri"/>
      <family val="2"/>
    </font>
    <font>
      <b/>
      <sz val="12"/>
      <color indexed="63"/>
      <name val="Arial"/>
      <family val="2"/>
    </font>
    <font>
      <sz val="8"/>
      <color indexed="63"/>
      <name val="Arial"/>
      <family val="2"/>
    </font>
    <font>
      <b/>
      <sz val="10"/>
      <color indexed="63"/>
      <name val="Arial"/>
      <family val="2"/>
    </font>
    <font>
      <sz val="11"/>
      <color indexed="8"/>
      <name val="Calibri"/>
      <family val="2"/>
    </font>
    <font>
      <sz val="8"/>
      <name val="Arial"/>
      <family val="2"/>
    </font>
    <font>
      <b/>
      <sz val="8"/>
      <name val="Arial"/>
      <family val="2"/>
    </font>
    <font>
      <sz val="8"/>
      <color indexed="12"/>
      <name val="Arial"/>
      <family val="2"/>
    </font>
    <font>
      <sz val="10"/>
      <name val="Arial"/>
      <family val="2"/>
    </font>
    <font>
      <u/>
      <sz val="9"/>
      <color theme="10"/>
      <name val="Calibri"/>
      <family val="2"/>
      <scheme val="minor"/>
    </font>
    <font>
      <i/>
      <sz val="9"/>
      <color theme="1"/>
      <name val="Calibri"/>
      <family val="2"/>
      <scheme val="minor"/>
    </font>
    <font>
      <sz val="11"/>
      <color theme="1"/>
      <name val="Calibri"/>
      <family val="2"/>
      <scheme val="minor"/>
    </font>
    <font>
      <u/>
      <sz val="12"/>
      <color theme="1"/>
      <name val="Arial Black"/>
      <family val="2"/>
    </font>
    <font>
      <sz val="12"/>
      <color theme="1"/>
      <name val="Arial Black"/>
      <family val="2"/>
    </font>
    <font>
      <b/>
      <sz val="11"/>
      <color rgb="FFFF0000"/>
      <name val="Calibri"/>
      <family val="2"/>
      <scheme val="minor"/>
    </font>
    <font>
      <b/>
      <sz val="11"/>
      <color rgb="FF5B9BD5"/>
      <name val="Calibri"/>
      <family val="2"/>
      <scheme val="minor"/>
    </font>
    <font>
      <b/>
      <i/>
      <sz val="14"/>
      <name val="Arial"/>
      <family val="2"/>
    </font>
    <font>
      <b/>
      <i/>
      <sz val="14"/>
      <color theme="1"/>
      <name val="Arial"/>
      <family val="2"/>
    </font>
    <font>
      <b/>
      <i/>
      <sz val="14"/>
      <color rgb="FFFF0000"/>
      <name val="Arial"/>
      <family val="2"/>
    </font>
    <font>
      <b/>
      <i/>
      <sz val="14"/>
      <color theme="4"/>
      <name val="Arial"/>
      <family val="2"/>
    </font>
    <font>
      <b/>
      <sz val="14"/>
      <name val="Arial"/>
      <family val="2"/>
    </font>
    <font>
      <b/>
      <sz val="14"/>
      <color theme="1"/>
      <name val="Arial"/>
      <family val="2"/>
    </font>
    <font>
      <b/>
      <i/>
      <sz val="14"/>
      <color rgb="FFFF0000"/>
      <name val="Calibri"/>
      <family val="2"/>
      <scheme val="minor"/>
    </font>
    <font>
      <b/>
      <i/>
      <sz val="14"/>
      <color theme="4"/>
      <name val="Calibri"/>
      <family val="2"/>
      <scheme val="minor"/>
    </font>
    <font>
      <b/>
      <sz val="14"/>
      <name val="Calibri"/>
      <family val="2"/>
      <scheme val="minor"/>
    </font>
    <font>
      <b/>
      <sz val="14"/>
      <color rgb="FFFF0000"/>
      <name val="Calibri"/>
      <family val="2"/>
      <scheme val="minor"/>
    </font>
    <font>
      <b/>
      <sz val="14"/>
      <color rgb="FF5B9BD5"/>
      <name val="Calibri"/>
      <family val="2"/>
      <scheme val="minor"/>
    </font>
    <font>
      <b/>
      <i/>
      <sz val="14"/>
      <color theme="1"/>
      <name val="Calibri"/>
      <family val="2"/>
      <scheme val="minor"/>
    </font>
    <font>
      <sz val="8"/>
      <color theme="1"/>
      <name val="Calibri"/>
      <family val="2"/>
      <scheme val="minor"/>
    </font>
    <font>
      <sz val="11"/>
      <color rgb="FF000000"/>
      <name val="Arial"/>
      <family val="2"/>
    </font>
    <font>
      <b/>
      <sz val="11"/>
      <name val="Arial"/>
      <family val="2"/>
    </font>
    <font>
      <sz val="11"/>
      <name val="Arial"/>
      <family val="2"/>
    </font>
    <font>
      <sz val="11"/>
      <color theme="1"/>
      <name val="Calibri"/>
      <family val="2"/>
    </font>
    <font>
      <sz val="11"/>
      <color rgb="FF000000"/>
      <name val="Kalinga"/>
      <family val="2"/>
    </font>
    <font>
      <sz val="11"/>
      <color theme="1"/>
      <name val="Arial"/>
      <family val="2"/>
    </font>
    <font>
      <sz val="11"/>
      <name val="Calibri"/>
      <family val="2"/>
    </font>
    <font>
      <sz val="10"/>
      <color theme="1"/>
      <name val="Calibri"/>
      <family val="2"/>
      <scheme val="minor"/>
    </font>
    <font>
      <sz val="14"/>
      <color rgb="FF000000"/>
      <name val="Kalinga"/>
      <family val="2"/>
    </font>
    <font>
      <sz val="18"/>
      <color theme="1"/>
      <name val="Calibri"/>
      <family val="2"/>
      <scheme val="minor"/>
    </font>
    <font>
      <sz val="12"/>
      <color theme="1"/>
      <name val="Calibri"/>
      <family val="2"/>
      <scheme val="minor"/>
    </font>
    <font>
      <sz val="12"/>
      <color theme="1"/>
      <name val="Arial"/>
      <family val="2"/>
    </font>
    <font>
      <u/>
      <sz val="11"/>
      <color rgb="FF0000FF"/>
      <name val="Calibri"/>
      <family val="2"/>
      <scheme val="minor"/>
    </font>
    <font>
      <u/>
      <sz val="11"/>
      <color rgb="FF800080"/>
      <name val="Arial"/>
      <family val="2"/>
    </font>
    <font>
      <i/>
      <sz val="12"/>
      <color theme="1"/>
      <name val="Arial Black"/>
      <family val="2"/>
    </font>
    <font>
      <u/>
      <sz val="11"/>
      <color rgb="FF0000FF"/>
      <name val="Arial"/>
      <family val="2"/>
    </font>
    <font>
      <b/>
      <sz val="8"/>
      <color indexed="9"/>
      <name val="Arial"/>
      <family val="2"/>
    </font>
    <font>
      <sz val="11"/>
      <color rgb="FFFF0000"/>
      <name val="Calibri"/>
      <family val="2"/>
      <scheme val="minor"/>
    </font>
    <font>
      <sz val="9"/>
      <color rgb="FF000000"/>
      <name val="Calibri"/>
      <family val="2"/>
    </font>
    <font>
      <sz val="8"/>
      <name val="Calibri"/>
      <family val="2"/>
      <scheme val="minor"/>
    </font>
    <font>
      <b/>
      <sz val="9"/>
      <color rgb="FFFF0000"/>
      <name val="Calibri"/>
      <family val="2"/>
      <scheme val="minor"/>
    </font>
    <font>
      <sz val="11"/>
      <color theme="1"/>
      <name val="Calibri"/>
      <family val="2"/>
      <scheme val="minor"/>
    </font>
    <font>
      <b/>
      <sz val="10"/>
      <color theme="1"/>
      <name val="Arial Black"/>
      <family val="2"/>
    </font>
    <font>
      <b/>
      <sz val="11"/>
      <color theme="3"/>
      <name val="Calibri"/>
      <family val="2"/>
      <scheme val="minor"/>
    </font>
    <font>
      <b/>
      <sz val="14"/>
      <color theme="1"/>
      <name val="Calibri"/>
      <family val="2"/>
      <scheme val="minor"/>
    </font>
    <font>
      <sz val="14"/>
      <color theme="1"/>
      <name val="Calibri"/>
      <family val="2"/>
      <scheme val="minor"/>
    </font>
    <font>
      <sz val="11"/>
      <color rgb="FF3F3F76"/>
      <name val="Calibri"/>
      <family val="2"/>
      <scheme val="minor"/>
    </font>
    <font>
      <b/>
      <sz val="12"/>
      <color theme="3"/>
      <name val="Calibri"/>
      <family val="2"/>
      <scheme val="minor"/>
    </font>
    <font>
      <b/>
      <sz val="11"/>
      <color rgb="FF000000"/>
      <name val="Calibri"/>
      <family val="2"/>
      <scheme val="minor"/>
    </font>
    <font>
      <b/>
      <sz val="12"/>
      <color theme="1"/>
      <name val="Calibri"/>
      <family val="2"/>
      <scheme val="minor"/>
    </font>
    <font>
      <u/>
      <sz val="12"/>
      <color theme="10"/>
      <name val="Calibri"/>
      <family val="2"/>
      <scheme val="minor"/>
    </font>
  </fonts>
  <fills count="16">
    <fill>
      <patternFill patternType="none"/>
    </fill>
    <fill>
      <patternFill patternType="gray125"/>
    </fill>
    <fill>
      <patternFill patternType="solid">
        <fgColor indexed="42"/>
        <bgColor indexed="64"/>
      </patternFill>
    </fill>
    <fill>
      <patternFill patternType="solid">
        <fgColor rgb="FFFFFF00"/>
        <bgColor indexed="64"/>
      </patternFill>
    </fill>
    <fill>
      <patternFill patternType="solid">
        <fgColor theme="4"/>
        <bgColor indexed="64"/>
      </patternFill>
    </fill>
    <fill>
      <patternFill patternType="solid">
        <fgColor theme="0" tint="-0.14990691854609822"/>
        <bgColor indexed="64"/>
      </patternFill>
    </fill>
    <fill>
      <patternFill patternType="solid">
        <fgColor theme="0" tint="-0.14993743705557422"/>
        <bgColor indexed="64"/>
      </patternFill>
    </fill>
    <fill>
      <patternFill patternType="solid">
        <fgColor theme="0" tint="-0.14996795556505021"/>
        <bgColor indexed="64"/>
      </patternFill>
    </fill>
    <fill>
      <patternFill patternType="solid">
        <fgColor theme="0"/>
        <bgColor indexed="64"/>
      </patternFill>
    </fill>
    <fill>
      <patternFill patternType="solid">
        <fgColor rgb="FF333399"/>
        <bgColor indexed="64"/>
      </patternFill>
    </fill>
    <fill>
      <patternFill patternType="solid">
        <fgColor rgb="FF92D050"/>
        <bgColor indexed="64"/>
      </patternFill>
    </fill>
    <fill>
      <patternFill patternType="solid">
        <fgColor rgb="FF00B0F0"/>
        <bgColor indexed="64"/>
      </patternFill>
    </fill>
    <fill>
      <patternFill patternType="solid">
        <fgColor theme="4" tint="0.39994506668294322"/>
        <bgColor indexed="64"/>
      </patternFill>
    </fill>
    <fill>
      <patternFill patternType="solid">
        <fgColor rgb="FFFFCC99"/>
      </patternFill>
    </fill>
    <fill>
      <patternFill patternType="solid">
        <fgColor rgb="FFE7EBF7"/>
        <bgColor theme="4" tint="0.79998168889431442"/>
      </patternFill>
    </fill>
    <fill>
      <patternFill patternType="solid">
        <fgColor rgb="FFE7EBF7"/>
        <bgColor indexed="64"/>
      </patternFill>
    </fill>
  </fills>
  <borders count="30">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bottom style="hair">
        <color indexed="64"/>
      </bottom>
      <diagonal/>
    </border>
    <border>
      <left/>
      <right/>
      <top style="hair">
        <color indexed="64"/>
      </top>
      <bottom style="hair">
        <color indexed="64"/>
      </bottom>
      <diagonal/>
    </border>
    <border>
      <left style="thin">
        <color auto="1"/>
      </left>
      <right style="thin">
        <color auto="1"/>
      </right>
      <top style="thin">
        <color auto="1"/>
      </top>
      <bottom/>
      <diagonal/>
    </border>
    <border>
      <left style="thin">
        <color rgb="FF000000"/>
      </left>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auto="1"/>
      </left>
      <right style="thin">
        <color auto="1"/>
      </right>
      <top/>
      <bottom style="thin">
        <color auto="1"/>
      </bottom>
      <diagonal/>
    </border>
    <border>
      <left/>
      <right/>
      <top style="thin">
        <color auto="1"/>
      </top>
      <bottom style="thin">
        <color auto="1"/>
      </bottom>
      <diagonal/>
    </border>
    <border>
      <left/>
      <right/>
      <top/>
      <bottom style="thin">
        <color indexed="64"/>
      </bottom>
      <diagonal/>
    </border>
    <border>
      <left style="thin">
        <color rgb="FF7F7F7F"/>
      </left>
      <right style="thin">
        <color rgb="FF7F7F7F"/>
      </right>
      <top style="thin">
        <color rgb="FF7F7F7F"/>
      </top>
      <bottom style="thin">
        <color rgb="FF7F7F7F"/>
      </bottom>
      <diagonal/>
    </border>
    <border>
      <left/>
      <right style="medium">
        <color indexed="64"/>
      </right>
      <top style="medium">
        <color indexed="64"/>
      </top>
      <bottom style="thin">
        <color rgb="FF7F7F7F"/>
      </bottom>
      <diagonal/>
    </border>
    <border>
      <left/>
      <right style="medium">
        <color indexed="64"/>
      </right>
      <top style="thin">
        <color rgb="FF7F7F7F"/>
      </top>
      <bottom style="thin">
        <color rgb="FF7F7F7F"/>
      </bottom>
      <diagonal/>
    </border>
    <border>
      <left/>
      <right style="medium">
        <color indexed="64"/>
      </right>
      <top style="thin">
        <color rgb="FF7F7F7F"/>
      </top>
      <bottom style="medium">
        <color indexed="64"/>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top style="thin">
        <color auto="1"/>
      </top>
      <bottom/>
      <diagonal/>
    </border>
    <border>
      <left/>
      <right/>
      <top/>
      <bottom style="double">
        <color indexed="64"/>
      </bottom>
      <diagonal/>
    </border>
    <border>
      <left style="medium">
        <color indexed="64"/>
      </left>
      <right style="thin">
        <color auto="1"/>
      </right>
      <top/>
      <bottom style="thin">
        <color auto="1"/>
      </bottom>
      <diagonal/>
    </border>
    <border>
      <left style="thin">
        <color auto="1"/>
      </left>
      <right style="medium">
        <color indexed="64"/>
      </right>
      <top/>
      <bottom style="thin">
        <color auto="1"/>
      </bottom>
      <diagonal/>
    </border>
    <border>
      <left/>
      <right/>
      <top style="thin">
        <color auto="1"/>
      </top>
      <bottom style="double">
        <color indexed="64"/>
      </bottom>
      <diagonal/>
    </border>
  </borders>
  <cellStyleXfs count="24">
    <xf numFmtId="0" fontId="0" fillId="0" borderId="0"/>
    <xf numFmtId="0" fontId="6" fillId="0" borderId="11" applyNumberFormat="0" applyFill="0" applyAlignment="0" applyProtection="0"/>
    <xf numFmtId="0" fontId="28" fillId="0" borderId="0" applyNumberFormat="0" applyFill="0" applyBorder="0" applyAlignment="0" applyProtection="0"/>
    <xf numFmtId="0" fontId="20" fillId="0" borderId="0" applyFill="0" applyBorder="0">
      <alignment vertical="top"/>
    </xf>
    <xf numFmtId="0" fontId="21" fillId="2" borderId="0" applyFill="0" applyBorder="0">
      <alignment horizontal="left"/>
    </xf>
    <xf numFmtId="0" fontId="22" fillId="0" borderId="0" applyFill="0" applyBorder="0">
      <alignment vertical="top"/>
    </xf>
    <xf numFmtId="0" fontId="21" fillId="0" borderId="0" applyFill="0" applyBorder="0">
      <alignment horizontal="center"/>
    </xf>
    <xf numFmtId="0" fontId="21" fillId="0" borderId="0" applyFill="0" applyBorder="0">
      <alignment horizontal="center" wrapText="1"/>
    </xf>
    <xf numFmtId="0" fontId="23" fillId="0" borderId="0"/>
    <xf numFmtId="0" fontId="24" fillId="0" borderId="0" applyFill="0" applyBorder="0"/>
    <xf numFmtId="0" fontId="25" fillId="0" borderId="0" applyFill="0" applyBorder="0">
      <alignment vertical="top"/>
    </xf>
    <xf numFmtId="166" fontId="26" fillId="0" borderId="0" applyFill="0" applyBorder="0">
      <alignment vertical="top"/>
      <protection locked="0"/>
    </xf>
    <xf numFmtId="166" fontId="24" fillId="0" borderId="0" applyFill="0" applyBorder="0">
      <alignment vertical="top"/>
    </xf>
    <xf numFmtId="167" fontId="24" fillId="0" borderId="0" applyFill="0" applyBorder="0">
      <alignment vertical="top"/>
    </xf>
    <xf numFmtId="168" fontId="26" fillId="0" borderId="0" applyFill="0" applyBorder="0">
      <alignment vertical="top"/>
      <protection locked="0"/>
    </xf>
    <xf numFmtId="49" fontId="26" fillId="0" borderId="0" applyFill="0" applyBorder="0">
      <alignment vertical="top"/>
      <protection locked="0"/>
    </xf>
    <xf numFmtId="164" fontId="27" fillId="0" borderId="0" applyFont="0" applyFill="0" applyBorder="0" applyAlignment="0" applyProtection="0"/>
    <xf numFmtId="0" fontId="24" fillId="0" borderId="0" applyFill="0" applyBorder="0">
      <alignment horizontal="left" vertical="top" indent="1"/>
    </xf>
    <xf numFmtId="167" fontId="26" fillId="0" borderId="0" applyFill="0" applyBorder="0">
      <alignment vertical="top"/>
      <protection locked="0"/>
    </xf>
    <xf numFmtId="0" fontId="30" fillId="0" borderId="0">
      <alignment vertical="center"/>
    </xf>
    <xf numFmtId="0" fontId="60" fillId="0" borderId="0" applyNumberFormat="0" applyFill="0" applyBorder="0" applyAlignment="0" applyProtection="0">
      <alignment vertical="center"/>
    </xf>
    <xf numFmtId="0" fontId="69" fillId="0" borderId="0">
      <alignment vertical="center"/>
    </xf>
    <xf numFmtId="0" fontId="71" fillId="0" borderId="0" applyNumberFormat="0" applyFill="0" applyAlignment="0" applyProtection="0"/>
    <xf numFmtId="0" fontId="74" fillId="13" borderId="12" applyNumberFormat="0" applyAlignment="0" applyProtection="0"/>
  </cellStyleXfs>
  <cellXfs count="303">
    <xf numFmtId="0" fontId="0" fillId="0" borderId="0" xfId="0"/>
    <xf numFmtId="0" fontId="7" fillId="0" borderId="0" xfId="0" applyFont="1" applyAlignment="1">
      <alignment horizontal="left"/>
    </xf>
    <xf numFmtId="0" fontId="7" fillId="0" borderId="0" xfId="0" applyFont="1"/>
    <xf numFmtId="0" fontId="6" fillId="0" borderId="0" xfId="1" applyBorder="1" applyAlignment="1">
      <alignment horizontal="left" vertical="center"/>
    </xf>
    <xf numFmtId="0" fontId="6" fillId="0" borderId="0" xfId="1" applyBorder="1" applyAlignment="1">
      <alignment vertical="center"/>
    </xf>
    <xf numFmtId="0" fontId="0" fillId="0" borderId="0" xfId="0" applyAlignment="1">
      <alignment vertical="center"/>
    </xf>
    <xf numFmtId="0" fontId="8" fillId="0" borderId="0" xfId="0" quotePrefix="1" applyFont="1" applyAlignment="1">
      <alignment horizontal="left"/>
    </xf>
    <xf numFmtId="0" fontId="8" fillId="0" borderId="0" xfId="0" applyFont="1" applyAlignment="1">
      <alignment horizontal="left"/>
    </xf>
    <xf numFmtId="0" fontId="9" fillId="0" borderId="0" xfId="0" applyFont="1" applyAlignment="1">
      <alignment vertical="center"/>
    </xf>
    <xf numFmtId="0" fontId="10" fillId="0" borderId="0" xfId="0" applyFont="1"/>
    <xf numFmtId="0" fontId="12" fillId="0" borderId="0" xfId="0" applyFont="1" applyAlignment="1">
      <alignment horizontal="left"/>
    </xf>
    <xf numFmtId="0" fontId="14" fillId="0" borderId="0" xfId="0" quotePrefix="1" applyFont="1" applyAlignment="1">
      <alignment horizontal="left"/>
    </xf>
    <xf numFmtId="0" fontId="14" fillId="0" borderId="0" xfId="0" applyFont="1" applyAlignment="1">
      <alignment horizontal="left"/>
    </xf>
    <xf numFmtId="0" fontId="0" fillId="0" borderId="0" xfId="0" applyFont="1" applyAlignment="1">
      <alignment vertical="center"/>
    </xf>
    <xf numFmtId="0" fontId="10" fillId="0" borderId="0" xfId="0" applyFont="1" applyAlignment="1">
      <alignment horizontal="left" vertical="top"/>
    </xf>
    <xf numFmtId="0" fontId="10" fillId="0" borderId="0" xfId="0" applyFont="1" applyAlignment="1">
      <alignment vertical="top" wrapText="1"/>
    </xf>
    <xf numFmtId="0" fontId="15" fillId="0" borderId="0" xfId="0" applyFont="1" applyFill="1" applyAlignment="1">
      <alignment horizontal="left"/>
    </xf>
    <xf numFmtId="0" fontId="11" fillId="0" borderId="0" xfId="0" applyFont="1" applyAlignment="1">
      <alignment horizontal="left" vertical="top"/>
    </xf>
    <xf numFmtId="0" fontId="11" fillId="0" borderId="0" xfId="0" applyFont="1" applyAlignment="1">
      <alignment vertical="top" wrapText="1"/>
    </xf>
    <xf numFmtId="0" fontId="0" fillId="0" borderId="0" xfId="0" applyAlignment="1">
      <alignment vertical="center" wrapText="1"/>
    </xf>
    <xf numFmtId="0" fontId="0" fillId="0" borderId="0" xfId="0" applyFill="1"/>
    <xf numFmtId="0" fontId="0" fillId="0" borderId="0" xfId="0" applyFill="1" applyAlignment="1">
      <alignment vertical="center" wrapText="1"/>
    </xf>
    <xf numFmtId="0" fontId="16" fillId="0" borderId="0" xfId="0" applyFont="1" applyAlignment="1">
      <alignment vertical="center"/>
    </xf>
    <xf numFmtId="0" fontId="11" fillId="0" borderId="0" xfId="0" applyFont="1"/>
    <xf numFmtId="0" fontId="0" fillId="0" borderId="0" xfId="0" applyFill="1" applyAlignment="1">
      <alignment horizontal="left"/>
    </xf>
    <xf numFmtId="0" fontId="13" fillId="0" borderId="0" xfId="0" applyFont="1" applyFill="1"/>
    <xf numFmtId="0" fontId="0" fillId="0" borderId="0" xfId="0" applyFont="1" applyAlignment="1">
      <alignment horizontal="left" vertical="center" readingOrder="1"/>
    </xf>
    <xf numFmtId="0" fontId="17" fillId="0" borderId="0" xfId="0" applyFont="1" applyAlignment="1">
      <alignment horizontal="left" vertical="center" readingOrder="1"/>
    </xf>
    <xf numFmtId="0" fontId="0" fillId="0" borderId="0" xfId="0" applyFont="1"/>
    <xf numFmtId="0" fontId="0" fillId="0" borderId="0" xfId="0" applyFont="1" applyFill="1"/>
    <xf numFmtId="0" fontId="18" fillId="0" borderId="0" xfId="0" applyFont="1" applyBorder="1" applyAlignment="1">
      <alignment vertical="center" wrapText="1"/>
    </xf>
    <xf numFmtId="0" fontId="0" fillId="0" borderId="0" xfId="0" applyBorder="1"/>
    <xf numFmtId="0" fontId="11" fillId="0" borderId="0" xfId="0" applyFont="1" applyFill="1" applyBorder="1"/>
    <xf numFmtId="0" fontId="0" fillId="0" borderId="0" xfId="0" applyFill="1" applyBorder="1"/>
    <xf numFmtId="0" fontId="0" fillId="0" borderId="0" xfId="0" applyFont="1" applyFill="1" applyBorder="1" applyAlignment="1">
      <alignment vertical="center" wrapText="1"/>
    </xf>
    <xf numFmtId="0" fontId="11" fillId="0" borderId="0" xfId="0" applyFont="1" applyFill="1" applyBorder="1" applyAlignment="1">
      <alignment vertical="center" wrapText="1"/>
    </xf>
    <xf numFmtId="0" fontId="18" fillId="0" borderId="0" xfId="0" applyFont="1" applyFill="1" applyBorder="1" applyAlignment="1">
      <alignment vertical="center" wrapText="1"/>
    </xf>
    <xf numFmtId="0" fontId="0" fillId="0" borderId="0" xfId="0" applyFont="1" applyFill="1" applyBorder="1" applyAlignment="1">
      <alignment wrapText="1"/>
    </xf>
    <xf numFmtId="0" fontId="19" fillId="0" borderId="0" xfId="0" applyFont="1" applyFill="1" applyBorder="1" applyAlignment="1">
      <alignment vertical="center" wrapText="1"/>
    </xf>
    <xf numFmtId="22" fontId="0" fillId="0" borderId="0" xfId="0" applyNumberFormat="1" applyFont="1" applyAlignment="1">
      <alignment horizontal="left" vertical="center" readingOrder="1"/>
    </xf>
    <xf numFmtId="0" fontId="0" fillId="0" borderId="0" xfId="0" applyAlignment="1">
      <alignment vertical="top"/>
    </xf>
    <xf numFmtId="0" fontId="11" fillId="0" borderId="0" xfId="0" applyFont="1" applyAlignment="1">
      <alignment vertical="top"/>
    </xf>
    <xf numFmtId="0" fontId="10" fillId="0" borderId="0" xfId="0" applyFont="1" applyAlignment="1">
      <alignment vertical="top"/>
    </xf>
    <xf numFmtId="0" fontId="28" fillId="0" borderId="0" xfId="2"/>
    <xf numFmtId="0" fontId="29" fillId="0" borderId="0" xfId="0" applyFont="1" applyAlignment="1">
      <alignment vertical="center" wrapText="1"/>
    </xf>
    <xf numFmtId="0" fontId="0" fillId="0" borderId="0" xfId="0" applyAlignment="1">
      <alignment horizontal="center"/>
    </xf>
    <xf numFmtId="0" fontId="0" fillId="0" borderId="0" xfId="0" applyAlignment="1">
      <alignment horizontal="center" vertical="center"/>
    </xf>
    <xf numFmtId="0" fontId="11" fillId="0" borderId="0" xfId="0" applyFont="1" applyFill="1" applyBorder="1" applyAlignment="1">
      <alignment horizontal="center"/>
    </xf>
    <xf numFmtId="0" fontId="0" fillId="0" borderId="0" xfId="0" applyFont="1" applyFill="1" applyBorder="1" applyAlignment="1">
      <alignment horizontal="center" vertical="center" wrapText="1"/>
    </xf>
    <xf numFmtId="0" fontId="18" fillId="0" borderId="0" xfId="0" applyFont="1" applyFill="1" applyBorder="1" applyAlignment="1">
      <alignment horizontal="center" vertical="center" wrapText="1"/>
    </xf>
    <xf numFmtId="0" fontId="0" fillId="0" borderId="0" xfId="0" applyFont="1" applyFill="1" applyBorder="1" applyAlignment="1">
      <alignment horizontal="center" wrapText="1"/>
    </xf>
    <xf numFmtId="0" fontId="19" fillId="0" borderId="0" xfId="0" applyFont="1" applyFill="1" applyBorder="1" applyAlignment="1">
      <alignment horizontal="center" vertical="center" wrapText="1"/>
    </xf>
    <xf numFmtId="0" fontId="18" fillId="0" borderId="0" xfId="0" applyFont="1" applyBorder="1" applyAlignment="1">
      <alignment horizontal="center" vertical="center" wrapText="1"/>
    </xf>
    <xf numFmtId="0" fontId="0" fillId="0" borderId="0" xfId="0" applyBorder="1" applyAlignment="1">
      <alignment horizontal="center"/>
    </xf>
    <xf numFmtId="0" fontId="0" fillId="0" borderId="0" xfId="0" applyFont="1" applyAlignment="1">
      <alignment horizontal="center"/>
    </xf>
    <xf numFmtId="0" fontId="0" fillId="0" borderId="0" xfId="0" applyFill="1" applyAlignment="1">
      <alignment horizontal="center"/>
    </xf>
    <xf numFmtId="0" fontId="29" fillId="0" borderId="4" xfId="0" applyFont="1" applyFill="1" applyBorder="1" applyAlignment="1">
      <alignment horizontal="left" vertical="center" wrapText="1"/>
    </xf>
    <xf numFmtId="0" fontId="29" fillId="0" borderId="4" xfId="0" applyFont="1" applyFill="1" applyBorder="1" applyAlignment="1">
      <alignment horizontal="center" vertical="center" wrapText="1"/>
    </xf>
    <xf numFmtId="0" fontId="29" fillId="0" borderId="5" xfId="0" applyFont="1" applyFill="1" applyBorder="1" applyAlignment="1">
      <alignment horizontal="left" vertical="center" wrapText="1"/>
    </xf>
    <xf numFmtId="0" fontId="29" fillId="0" borderId="5" xfId="0" applyFont="1" applyFill="1" applyBorder="1" applyAlignment="1">
      <alignment horizontal="center" vertical="center" wrapText="1"/>
    </xf>
    <xf numFmtId="0" fontId="30" fillId="0" borderId="0" xfId="19" applyProtection="1">
      <alignment vertical="center"/>
      <protection locked="0"/>
    </xf>
    <xf numFmtId="0" fontId="30" fillId="3" borderId="1" xfId="19" applyFill="1" applyBorder="1" applyProtection="1">
      <alignment vertical="center"/>
      <protection locked="0"/>
    </xf>
    <xf numFmtId="0" fontId="31" fillId="0" borderId="0" xfId="19" applyFont="1" applyAlignment="1" applyProtection="1">
      <alignment horizontal="left" vertical="center"/>
      <protection locked="0"/>
    </xf>
    <xf numFmtId="0" fontId="32" fillId="0" borderId="0" xfId="19" applyFont="1" applyProtection="1">
      <alignment vertical="center"/>
      <protection locked="0"/>
    </xf>
    <xf numFmtId="0" fontId="33" fillId="0" borderId="0" xfId="19" applyFont="1" applyProtection="1">
      <alignment vertical="center"/>
      <protection locked="0"/>
    </xf>
    <xf numFmtId="0" fontId="7" fillId="0" borderId="0" xfId="19" applyFont="1" applyProtection="1">
      <alignment vertical="center"/>
      <protection locked="0"/>
    </xf>
    <xf numFmtId="0" fontId="30" fillId="0" borderId="0" xfId="19" applyAlignment="1" applyProtection="1">
      <alignment horizontal="center" vertical="center"/>
      <protection locked="0"/>
    </xf>
    <xf numFmtId="0" fontId="33" fillId="3" borderId="1" xfId="19" applyFont="1" applyFill="1" applyBorder="1" applyProtection="1">
      <alignment vertical="center"/>
      <protection locked="0"/>
    </xf>
    <xf numFmtId="0" fontId="34" fillId="3" borderId="1" xfId="19" applyFont="1" applyFill="1" applyBorder="1" applyProtection="1">
      <alignment vertical="center"/>
      <protection locked="0"/>
    </xf>
    <xf numFmtId="0" fontId="7" fillId="3" borderId="1" xfId="19" applyFont="1" applyFill="1" applyBorder="1" applyProtection="1">
      <alignment vertical="center"/>
      <protection locked="0"/>
    </xf>
    <xf numFmtId="0" fontId="7" fillId="0" borderId="6" xfId="19" applyFont="1" applyBorder="1" applyProtection="1">
      <alignment vertical="center"/>
      <protection locked="0"/>
    </xf>
    <xf numFmtId="0" fontId="33" fillId="0" borderId="6" xfId="19" applyFont="1" applyBorder="1" applyProtection="1">
      <alignment vertical="center"/>
      <protection locked="0"/>
    </xf>
    <xf numFmtId="0" fontId="7" fillId="4" borderId="0" xfId="19" applyFont="1" applyFill="1" applyProtection="1">
      <alignment vertical="center"/>
      <protection locked="0"/>
    </xf>
    <xf numFmtId="0" fontId="7" fillId="0" borderId="0" xfId="19" applyFont="1" applyAlignment="1" applyProtection="1">
      <alignment horizontal="center" vertical="center"/>
      <protection locked="0"/>
    </xf>
    <xf numFmtId="0" fontId="35" fillId="5" borderId="3" xfId="19" applyFont="1" applyFill="1" applyBorder="1" applyAlignment="1" applyProtection="1">
      <alignment horizontal="center" vertical="center" textRotation="90" wrapText="1"/>
      <protection locked="0"/>
    </xf>
    <xf numFmtId="0" fontId="35" fillId="5" borderId="1" xfId="19" applyFont="1" applyFill="1" applyBorder="1" applyAlignment="1" applyProtection="1">
      <alignment horizontal="center" vertical="center" wrapText="1"/>
      <protection locked="0"/>
    </xf>
    <xf numFmtId="0" fontId="35" fillId="5" borderId="1" xfId="19" applyFont="1" applyFill="1" applyBorder="1" applyAlignment="1" applyProtection="1">
      <alignment horizontal="center" vertical="center" textRotation="90" wrapText="1"/>
      <protection locked="0"/>
    </xf>
    <xf numFmtId="0" fontId="35" fillId="5" borderId="2" xfId="19" applyFont="1" applyFill="1" applyBorder="1" applyAlignment="1" applyProtection="1">
      <alignment horizontal="center" vertical="center" textRotation="90" wrapText="1"/>
      <protection locked="0"/>
    </xf>
    <xf numFmtId="0" fontId="35" fillId="3" borderId="1" xfId="19" applyFont="1" applyFill="1" applyBorder="1" applyAlignment="1" applyProtection="1">
      <alignment horizontal="center" vertical="center" textRotation="90" wrapText="1"/>
      <protection locked="0"/>
    </xf>
    <xf numFmtId="0" fontId="36" fillId="3" borderId="1" xfId="19" applyFont="1" applyFill="1" applyBorder="1" applyAlignment="1" applyProtection="1">
      <alignment horizontal="center" vertical="center" textRotation="90" wrapText="1"/>
      <protection locked="0"/>
    </xf>
    <xf numFmtId="0" fontId="37" fillId="6" borderId="1" xfId="19" applyFont="1" applyFill="1" applyBorder="1" applyAlignment="1" applyProtection="1">
      <alignment horizontal="center" vertical="center" textRotation="90" wrapText="1"/>
      <protection locked="0"/>
    </xf>
    <xf numFmtId="0" fontId="37" fillId="6" borderId="1" xfId="19" applyFont="1" applyFill="1" applyBorder="1" applyAlignment="1" applyProtection="1">
      <alignment horizontal="center" vertical="center" textRotation="90"/>
      <protection locked="0"/>
    </xf>
    <xf numFmtId="0" fontId="38" fillId="6" borderId="1" xfId="19" applyFont="1" applyFill="1" applyBorder="1" applyAlignment="1" applyProtection="1">
      <alignment horizontal="center" vertical="center" textRotation="90"/>
      <protection locked="0"/>
    </xf>
    <xf numFmtId="0" fontId="39" fillId="6" borderId="1" xfId="19" applyFont="1" applyFill="1" applyBorder="1" applyAlignment="1" applyProtection="1">
      <alignment horizontal="center" vertical="center" textRotation="90"/>
      <protection locked="0"/>
    </xf>
    <xf numFmtId="0" fontId="40" fillId="6" borderId="1" xfId="19" applyFont="1" applyFill="1" applyBorder="1" applyAlignment="1" applyProtection="1">
      <alignment horizontal="center" vertical="center" textRotation="90"/>
      <protection locked="0"/>
    </xf>
    <xf numFmtId="0" fontId="41" fillId="6" borderId="1" xfId="19" applyFont="1" applyFill="1" applyBorder="1" applyAlignment="1" applyProtection="1">
      <alignment horizontal="center" vertical="center" textRotation="90" wrapText="1"/>
      <protection locked="0"/>
    </xf>
    <xf numFmtId="0" fontId="42" fillId="6" borderId="1" xfId="19" applyFont="1" applyFill="1" applyBorder="1" applyAlignment="1" applyProtection="1">
      <alignment horizontal="center" vertical="center" textRotation="90"/>
      <protection locked="0"/>
    </xf>
    <xf numFmtId="0" fontId="42" fillId="6" borderId="1" xfId="19" applyFont="1" applyFill="1" applyBorder="1" applyAlignment="1" applyProtection="1">
      <alignment horizontal="center" vertical="center" textRotation="90" wrapText="1"/>
      <protection locked="0"/>
    </xf>
    <xf numFmtId="0" fontId="43" fillId="6" borderId="1" xfId="19" applyFont="1" applyFill="1" applyBorder="1" applyAlignment="1" applyProtection="1">
      <alignment horizontal="center" vertical="center" textRotation="90"/>
      <protection locked="0"/>
    </xf>
    <xf numFmtId="0" fontId="44" fillId="6" borderId="1" xfId="19" applyFont="1" applyFill="1" applyBorder="1" applyAlignment="1" applyProtection="1">
      <alignment horizontal="center" vertical="center" textRotation="90"/>
      <protection locked="0"/>
    </xf>
    <xf numFmtId="0" fontId="45" fillId="6" borderId="1" xfId="19" applyFont="1" applyFill="1" applyBorder="1" applyAlignment="1" applyProtection="1">
      <alignment horizontal="center" vertical="center" textRotation="90"/>
      <protection locked="0"/>
    </xf>
    <xf numFmtId="0" fontId="46" fillId="7" borderId="1" xfId="19" applyFont="1" applyFill="1" applyBorder="1" applyAlignment="1" applyProtection="1">
      <alignment horizontal="center" vertical="center" textRotation="90"/>
      <protection locked="0"/>
    </xf>
    <xf numFmtId="0" fontId="41" fillId="7" borderId="1" xfId="19" applyFont="1" applyFill="1" applyBorder="1" applyAlignment="1" applyProtection="1">
      <alignment horizontal="center" vertical="center" textRotation="90"/>
      <protection locked="0"/>
    </xf>
    <xf numFmtId="0" fontId="47" fillId="0" borderId="1" xfId="19" applyFont="1" applyBorder="1" applyAlignment="1" applyProtection="1">
      <alignment horizontal="center" vertical="center" wrapText="1"/>
      <protection locked="0"/>
    </xf>
    <xf numFmtId="0" fontId="30" fillId="0" borderId="1" xfId="19" applyBorder="1" applyAlignment="1" applyProtection="1">
      <alignment horizontal="center" vertical="center"/>
      <protection locked="0"/>
    </xf>
    <xf numFmtId="0" fontId="48" fillId="0" borderId="7" xfId="19" applyFont="1" applyBorder="1" applyAlignment="1" applyProtection="1">
      <alignment horizontal="center" vertical="center"/>
      <protection locked="0"/>
    </xf>
    <xf numFmtId="0" fontId="5" fillId="0" borderId="2" xfId="19" applyFont="1" applyBorder="1" applyProtection="1">
      <alignment vertical="center"/>
      <protection locked="0"/>
    </xf>
    <xf numFmtId="0" fontId="5" fillId="0" borderId="1" xfId="19" applyFont="1" applyBorder="1" applyProtection="1">
      <alignment vertical="center"/>
      <protection locked="0"/>
    </xf>
    <xf numFmtId="0" fontId="30" fillId="0" borderId="3" xfId="19" applyBorder="1" applyProtection="1">
      <alignment vertical="center"/>
      <protection locked="0"/>
    </xf>
    <xf numFmtId="0" fontId="49" fillId="0" borderId="3" xfId="19" applyFont="1" applyBorder="1" applyAlignment="1" applyProtection="1">
      <alignment horizontal="center" vertical="center" wrapText="1"/>
      <protection locked="0"/>
    </xf>
    <xf numFmtId="0" fontId="50" fillId="0" borderId="3" xfId="19" applyFont="1" applyBorder="1" applyAlignment="1" applyProtection="1">
      <alignment horizontal="center" vertical="center" wrapText="1"/>
      <protection locked="0"/>
    </xf>
    <xf numFmtId="0" fontId="30" fillId="0" borderId="1" xfId="19" applyBorder="1" applyProtection="1">
      <alignment vertical="center"/>
      <protection locked="0"/>
    </xf>
    <xf numFmtId="0" fontId="30" fillId="0" borderId="2" xfId="19" applyBorder="1" applyProtection="1">
      <alignment vertical="center"/>
      <protection locked="0"/>
    </xf>
    <xf numFmtId="0" fontId="7" fillId="0" borderId="3" xfId="19" applyFont="1" applyBorder="1" applyProtection="1">
      <alignment vertical="center"/>
      <protection locked="0"/>
    </xf>
    <xf numFmtId="0" fontId="24" fillId="0" borderId="2" xfId="19" applyFont="1" applyBorder="1" applyAlignment="1" applyProtection="1">
      <alignment horizontal="center" vertical="center" wrapText="1"/>
      <protection locked="0"/>
    </xf>
    <xf numFmtId="0" fontId="49" fillId="0" borderId="1" xfId="19" applyFont="1" applyBorder="1" applyAlignment="1" applyProtection="1">
      <alignment horizontal="center" vertical="center" wrapText="1"/>
      <protection locked="0"/>
    </xf>
    <xf numFmtId="1" fontId="48" fillId="0" borderId="8" xfId="19" applyNumberFormat="1" applyFont="1" applyBorder="1" applyAlignment="1" applyProtection="1">
      <alignment horizontal="center" vertical="center"/>
      <protection locked="0"/>
    </xf>
    <xf numFmtId="1" fontId="48" fillId="0" borderId="0" xfId="19" applyNumberFormat="1" applyFont="1" applyAlignment="1" applyProtection="1">
      <alignment horizontal="center" vertical="center"/>
      <protection locked="0"/>
    </xf>
    <xf numFmtId="0" fontId="50" fillId="8" borderId="1" xfId="19" applyFont="1" applyFill="1" applyBorder="1" applyAlignment="1" applyProtection="1">
      <alignment horizontal="center" vertical="center" wrapText="1"/>
      <protection locked="0"/>
    </xf>
    <xf numFmtId="0" fontId="33" fillId="0" borderId="1" xfId="19" applyFont="1" applyBorder="1" applyProtection="1">
      <alignment vertical="center"/>
      <protection locked="0"/>
    </xf>
    <xf numFmtId="0" fontId="33" fillId="0" borderId="1" xfId="19" applyFont="1" applyBorder="1" applyAlignment="1" applyProtection="1">
      <alignment horizontal="center" vertical="center"/>
      <protection locked="0"/>
    </xf>
    <xf numFmtId="0" fontId="30" fillId="0" borderId="1" xfId="19" applyBorder="1">
      <alignment vertical="center"/>
    </xf>
    <xf numFmtId="0" fontId="30" fillId="3" borderId="2" xfId="19" applyFill="1" applyBorder="1" applyProtection="1">
      <alignment vertical="center"/>
      <protection locked="0"/>
    </xf>
    <xf numFmtId="0" fontId="51" fillId="0" borderId="3" xfId="19" applyFont="1" applyBorder="1" applyAlignment="1" applyProtection="1">
      <alignment horizontal="left" vertical="center"/>
      <protection locked="0"/>
    </xf>
    <xf numFmtId="0" fontId="50" fillId="0" borderId="1" xfId="19" applyFont="1" applyBorder="1" applyAlignment="1" applyProtection="1">
      <alignment horizontal="center" vertical="center" wrapText="1"/>
      <protection locked="0"/>
    </xf>
    <xf numFmtId="0" fontId="50" fillId="0" borderId="2" xfId="19" applyFont="1" applyBorder="1" applyAlignment="1" applyProtection="1">
      <alignment horizontal="center" vertical="center"/>
      <protection locked="0"/>
    </xf>
    <xf numFmtId="0" fontId="50" fillId="0" borderId="2" xfId="19" applyFont="1" applyBorder="1" applyAlignment="1" applyProtection="1">
      <alignment horizontal="center" vertical="center" wrapText="1"/>
      <protection locked="0"/>
    </xf>
    <xf numFmtId="0" fontId="30" fillId="0" borderId="1" xfId="19" applyBorder="1" applyAlignment="1" applyProtection="1">
      <alignment horizontal="left" vertical="center"/>
      <protection locked="0"/>
    </xf>
    <xf numFmtId="0" fontId="30" fillId="0" borderId="2" xfId="19" applyBorder="1" applyAlignment="1" applyProtection="1">
      <alignment horizontal="left" vertical="center"/>
      <protection locked="0"/>
    </xf>
    <xf numFmtId="0" fontId="48" fillId="0" borderId="1" xfId="19" applyFont="1" applyBorder="1" applyAlignment="1" applyProtection="1">
      <alignment horizontal="center" vertical="center"/>
      <protection locked="0"/>
    </xf>
    <xf numFmtId="0" fontId="50" fillId="0" borderId="1" xfId="19" applyFont="1" applyBorder="1" applyAlignment="1" applyProtection="1">
      <alignment horizontal="center" vertical="center"/>
      <protection locked="0"/>
    </xf>
    <xf numFmtId="0" fontId="30" fillId="0" borderId="2" xfId="19" applyBorder="1">
      <alignment vertical="center"/>
    </xf>
    <xf numFmtId="0" fontId="5" fillId="0" borderId="1" xfId="19" applyFont="1" applyBorder="1" applyAlignment="1" applyProtection="1">
      <alignment horizontal="center" vertical="center"/>
      <protection locked="0"/>
    </xf>
    <xf numFmtId="0" fontId="52" fillId="0" borderId="7" xfId="19" applyFont="1" applyBorder="1" applyAlignment="1" applyProtection="1">
      <alignment horizontal="center" vertical="center"/>
      <protection locked="0"/>
    </xf>
    <xf numFmtId="0" fontId="52" fillId="0" borderId="8" xfId="19" applyFont="1" applyBorder="1" applyAlignment="1" applyProtection="1">
      <alignment horizontal="center" vertical="center"/>
      <protection locked="0"/>
    </xf>
    <xf numFmtId="0" fontId="53" fillId="0" borderId="2" xfId="19" applyFont="1" applyBorder="1" applyAlignment="1" applyProtection="1">
      <alignment horizontal="center" vertical="center"/>
      <protection locked="0"/>
    </xf>
    <xf numFmtId="0" fontId="5" fillId="0" borderId="3" xfId="19" applyFont="1" applyBorder="1" applyAlignment="1" applyProtection="1">
      <alignment horizontal="left" vertical="center"/>
      <protection locked="0"/>
    </xf>
    <xf numFmtId="0" fontId="54" fillId="0" borderId="3" xfId="19" applyFont="1" applyBorder="1" applyAlignment="1" applyProtection="1">
      <alignment horizontal="center" vertical="center" wrapText="1"/>
      <protection locked="0"/>
    </xf>
    <xf numFmtId="0" fontId="5" fillId="0" borderId="2" xfId="19" applyFont="1" applyBorder="1" applyAlignment="1" applyProtection="1">
      <alignment horizontal="center" vertical="center"/>
      <protection locked="0"/>
    </xf>
    <xf numFmtId="0" fontId="55" fillId="0" borderId="3" xfId="19" applyFont="1" applyBorder="1" applyAlignment="1" applyProtection="1">
      <alignment horizontal="center" vertical="center"/>
      <protection locked="0"/>
    </xf>
    <xf numFmtId="0" fontId="5" fillId="0" borderId="1" xfId="19" applyFont="1" applyBorder="1" applyAlignment="1" applyProtection="1">
      <alignment horizontal="center" vertical="center" wrapText="1"/>
      <protection locked="0"/>
    </xf>
    <xf numFmtId="0" fontId="53" fillId="0" borderId="1" xfId="19" applyFont="1" applyBorder="1" applyProtection="1">
      <alignment vertical="center"/>
      <protection locked="0"/>
    </xf>
    <xf numFmtId="0" fontId="5" fillId="0" borderId="1" xfId="19" applyFont="1" applyBorder="1" applyAlignment="1" applyProtection="1">
      <alignment horizontal="left" vertical="center"/>
      <protection locked="0"/>
    </xf>
    <xf numFmtId="0" fontId="5" fillId="0" borderId="2" xfId="19" applyFont="1" applyBorder="1" applyAlignment="1" applyProtection="1">
      <alignment horizontal="left" vertical="center"/>
      <protection locked="0"/>
    </xf>
    <xf numFmtId="0" fontId="10" fillId="0" borderId="1" xfId="19" applyFont="1" applyBorder="1" applyAlignment="1" applyProtection="1">
      <alignment horizontal="center" vertical="center" wrapText="1"/>
      <protection locked="0"/>
    </xf>
    <xf numFmtId="0" fontId="52" fillId="0" borderId="1" xfId="19" applyFont="1" applyBorder="1" applyAlignment="1" applyProtection="1">
      <alignment horizontal="center" vertical="center"/>
      <protection locked="0"/>
    </xf>
    <xf numFmtId="0" fontId="5" fillId="0" borderId="0" xfId="19" applyFont="1" applyProtection="1">
      <alignment vertical="center"/>
      <protection locked="0"/>
    </xf>
    <xf numFmtId="0" fontId="56" fillId="0" borderId="1" xfId="19" applyFont="1" applyBorder="1" applyAlignment="1" applyProtection="1">
      <alignment horizontal="center" vertical="center"/>
      <protection locked="0"/>
    </xf>
    <xf numFmtId="0" fontId="30" fillId="0" borderId="3" xfId="19" applyBorder="1" applyAlignment="1" applyProtection="1">
      <alignment horizontal="left" vertical="center"/>
      <protection locked="0"/>
    </xf>
    <xf numFmtId="0" fontId="30" fillId="0" borderId="0" xfId="19" applyAlignment="1" applyProtection="1">
      <alignment horizontal="left" vertical="center"/>
      <protection locked="0"/>
    </xf>
    <xf numFmtId="0" fontId="30" fillId="0" borderId="0" xfId="19">
      <alignment vertical="center"/>
    </xf>
    <xf numFmtId="0" fontId="30" fillId="3" borderId="0" xfId="19" applyFill="1" applyAlignment="1">
      <alignment horizontal="left" vertical="center"/>
    </xf>
    <xf numFmtId="0" fontId="57" fillId="3" borderId="0" xfId="19" applyFont="1" applyFill="1" applyAlignment="1">
      <alignment horizontal="left" vertical="center"/>
    </xf>
    <xf numFmtId="0" fontId="30" fillId="0" borderId="0" xfId="19" applyAlignment="1">
      <alignment horizontal="right" vertical="center"/>
    </xf>
    <xf numFmtId="0" fontId="31" fillId="0" borderId="0" xfId="19" applyFont="1" applyAlignment="1">
      <alignment horizontal="left" vertical="center"/>
    </xf>
    <xf numFmtId="0" fontId="32" fillId="0" borderId="0" xfId="19" applyFont="1" applyAlignment="1">
      <alignment horizontal="right" vertical="center"/>
    </xf>
    <xf numFmtId="0" fontId="32" fillId="0" borderId="0" xfId="19" applyFont="1">
      <alignment vertical="center"/>
    </xf>
    <xf numFmtId="0" fontId="58" fillId="0" borderId="0" xfId="19" applyFont="1" applyAlignment="1">
      <alignment horizontal="right" vertical="center"/>
    </xf>
    <xf numFmtId="0" fontId="32" fillId="0" borderId="0" xfId="19" applyFont="1" applyAlignment="1">
      <alignment horizontal="left" vertical="center"/>
    </xf>
    <xf numFmtId="0" fontId="59" fillId="0" borderId="0" xfId="19" applyFont="1">
      <alignment vertical="center"/>
    </xf>
    <xf numFmtId="0" fontId="53" fillId="0" borderId="0" xfId="19" applyFont="1">
      <alignment vertical="center"/>
    </xf>
    <xf numFmtId="14" fontId="32" fillId="0" borderId="0" xfId="19" applyNumberFormat="1" applyFont="1" applyAlignment="1">
      <alignment horizontal="right" vertical="center"/>
    </xf>
    <xf numFmtId="0" fontId="61" fillId="0" borderId="0" xfId="20" applyFont="1">
      <alignment vertical="center"/>
    </xf>
    <xf numFmtId="0" fontId="62" fillId="0" borderId="0" xfId="19" applyFont="1" applyAlignment="1">
      <alignment horizontal="right" vertical="center"/>
    </xf>
    <xf numFmtId="0" fontId="63" fillId="0" borderId="0" xfId="20" applyFont="1">
      <alignment vertical="center"/>
    </xf>
    <xf numFmtId="0" fontId="0" fillId="0" borderId="0" xfId="0" applyAlignment="1">
      <alignment horizontal="center" wrapText="1"/>
    </xf>
    <xf numFmtId="2" fontId="0" fillId="0" borderId="0" xfId="0" applyNumberFormat="1" applyAlignment="1">
      <alignment horizontal="center" wrapText="1"/>
    </xf>
    <xf numFmtId="0" fontId="10" fillId="0" borderId="0" xfId="0" applyFont="1" applyAlignment="1">
      <alignment horizontal="center" wrapText="1"/>
    </xf>
    <xf numFmtId="0" fontId="10" fillId="0" borderId="0" xfId="0" applyFont="1" applyAlignment="1">
      <alignment horizontal="center"/>
    </xf>
    <xf numFmtId="2" fontId="10" fillId="0" borderId="0" xfId="0" applyNumberFormat="1" applyFont="1" applyAlignment="1">
      <alignment horizontal="center"/>
    </xf>
    <xf numFmtId="14" fontId="10" fillId="0" borderId="0" xfId="0" applyNumberFormat="1" applyFont="1" applyAlignment="1">
      <alignment horizontal="center"/>
    </xf>
    <xf numFmtId="0" fontId="0" fillId="0" borderId="0" xfId="0" applyFont="1" applyAlignment="1">
      <alignment vertical="top"/>
    </xf>
    <xf numFmtId="0" fontId="0" fillId="0" borderId="0" xfId="0" applyFont="1" applyAlignment="1">
      <alignment vertical="top" wrapText="1"/>
    </xf>
    <xf numFmtId="0" fontId="4" fillId="0" borderId="1" xfId="19" applyFont="1" applyBorder="1" applyProtection="1">
      <alignment vertical="center"/>
      <protection locked="0"/>
    </xf>
    <xf numFmtId="0" fontId="64" fillId="9" borderId="9" xfId="8" applyFont="1" applyFill="1" applyBorder="1"/>
    <xf numFmtId="2" fontId="0" fillId="0" borderId="0" xfId="0" applyNumberFormat="1" applyAlignment="1">
      <alignment wrapText="1"/>
    </xf>
    <xf numFmtId="2" fontId="9" fillId="0" borderId="0" xfId="0" applyNumberFormat="1" applyFont="1" applyAlignment="1">
      <alignment vertical="center"/>
    </xf>
    <xf numFmtId="2" fontId="64" fillId="9" borderId="9" xfId="8" applyNumberFormat="1" applyFont="1" applyFill="1" applyBorder="1"/>
    <xf numFmtId="2" fontId="10" fillId="0" borderId="0" xfId="0" applyNumberFormat="1" applyFont="1"/>
    <xf numFmtId="0" fontId="0" fillId="0" borderId="0" xfId="0" applyNumberFormat="1" applyAlignment="1">
      <alignment horizontal="center" wrapText="1"/>
    </xf>
    <xf numFmtId="0" fontId="64" fillId="9" borderId="9" xfId="8" applyNumberFormat="1" applyFont="1" applyFill="1" applyBorder="1"/>
    <xf numFmtId="0" fontId="10" fillId="0" borderId="0" xfId="0" applyNumberFormat="1" applyFont="1" applyAlignment="1">
      <alignment horizontal="center"/>
    </xf>
    <xf numFmtId="0" fontId="3" fillId="0" borderId="0" xfId="19" applyFont="1">
      <alignment vertical="center"/>
    </xf>
    <xf numFmtId="0" fontId="65" fillId="0" borderId="0" xfId="19" applyFont="1">
      <alignment vertical="center"/>
    </xf>
    <xf numFmtId="0" fontId="0" fillId="0" borderId="0" xfId="0" applyFont="1" applyAlignment="1">
      <alignment horizontal="left" vertical="top"/>
    </xf>
    <xf numFmtId="0" fontId="0" fillId="0" borderId="0" xfId="8" applyFont="1" applyFill="1" applyAlignment="1">
      <alignment horizontal="center"/>
    </xf>
    <xf numFmtId="49" fontId="0" fillId="0" borderId="0" xfId="0" applyNumberFormat="1"/>
    <xf numFmtId="49" fontId="10" fillId="0" borderId="0" xfId="0" applyNumberFormat="1" applyFont="1" applyAlignment="1">
      <alignment vertical="top"/>
    </xf>
    <xf numFmtId="49" fontId="10" fillId="0" borderId="0" xfId="0" applyNumberFormat="1" applyFont="1" applyAlignment="1">
      <alignment horizontal="left" vertical="top"/>
    </xf>
    <xf numFmtId="0" fontId="66" fillId="0" borderId="0" xfId="0" applyFont="1" applyAlignment="1">
      <alignment horizontal="left" vertical="top"/>
    </xf>
    <xf numFmtId="0" fontId="0" fillId="0" borderId="0" xfId="0" applyNumberFormat="1"/>
    <xf numFmtId="1" fontId="0" fillId="0" borderId="0" xfId="0" applyNumberFormat="1" applyAlignment="1">
      <alignment horizontal="right"/>
    </xf>
    <xf numFmtId="1" fontId="10" fillId="0" borderId="0" xfId="0" applyNumberFormat="1" applyFont="1" applyAlignment="1">
      <alignment horizontal="right" vertical="top"/>
    </xf>
    <xf numFmtId="1" fontId="0" fillId="0" borderId="0" xfId="0" applyNumberFormat="1" applyFont="1" applyAlignment="1">
      <alignment horizontal="right" vertical="top"/>
    </xf>
    <xf numFmtId="0" fontId="69" fillId="0" borderId="1" xfId="21" applyBorder="1" applyAlignment="1">
      <alignment vertical="center" wrapText="1"/>
    </xf>
    <xf numFmtId="0" fontId="69" fillId="0" borderId="1" xfId="21" applyBorder="1" applyAlignment="1">
      <alignment horizontal="center" vertical="center" wrapText="1"/>
    </xf>
    <xf numFmtId="170" fontId="69" fillId="0" borderId="2" xfId="21" applyNumberFormat="1" applyBorder="1" applyAlignment="1">
      <alignment vertical="center" wrapText="1"/>
    </xf>
    <xf numFmtId="170" fontId="69" fillId="3" borderId="1" xfId="21" applyNumberFormat="1" applyFill="1" applyBorder="1" applyAlignment="1">
      <alignment vertical="center" wrapText="1"/>
    </xf>
    <xf numFmtId="0" fontId="69" fillId="0" borderId="3" xfId="21" applyBorder="1" applyAlignment="1">
      <alignment vertical="center" wrapText="1"/>
    </xf>
    <xf numFmtId="170" fontId="69" fillId="10" borderId="1" xfId="21" applyNumberFormat="1" applyFill="1" applyBorder="1" applyAlignment="1">
      <alignment vertical="center" wrapText="1"/>
    </xf>
    <xf numFmtId="0" fontId="69" fillId="0" borderId="10" xfId="21" applyBorder="1" applyAlignment="1">
      <alignment vertical="center" wrapText="1"/>
    </xf>
    <xf numFmtId="170" fontId="69" fillId="3" borderId="2" xfId="21" applyNumberFormat="1" applyFill="1" applyBorder="1" applyAlignment="1">
      <alignment vertical="center" wrapText="1"/>
    </xf>
    <xf numFmtId="170" fontId="69" fillId="0" borderId="10" xfId="21" applyNumberFormat="1" applyBorder="1" applyAlignment="1">
      <alignment horizontal="center" vertical="center" wrapText="1"/>
    </xf>
    <xf numFmtId="0" fontId="69" fillId="3" borderId="1" xfId="21" applyFill="1" applyBorder="1" applyAlignment="1">
      <alignment vertical="center" wrapText="1"/>
    </xf>
    <xf numFmtId="0" fontId="69" fillId="11" borderId="1" xfId="21" applyFill="1" applyBorder="1" applyAlignment="1">
      <alignment vertical="center" wrapText="1"/>
    </xf>
    <xf numFmtId="0" fontId="69" fillId="0" borderId="0" xfId="21" applyAlignment="1">
      <alignment vertical="center" wrapText="1"/>
    </xf>
    <xf numFmtId="0" fontId="70" fillId="12" borderId="1" xfId="21" applyFont="1" applyFill="1" applyBorder="1" applyAlignment="1">
      <alignment vertical="center" wrapText="1"/>
    </xf>
    <xf numFmtId="0" fontId="69" fillId="0" borderId="0" xfId="21">
      <alignment vertical="center"/>
    </xf>
    <xf numFmtId="0" fontId="69" fillId="0" borderId="0" xfId="21" applyAlignment="1">
      <alignment horizontal="center" vertical="center"/>
    </xf>
    <xf numFmtId="170" fontId="69" fillId="0" borderId="0" xfId="21" applyNumberFormat="1">
      <alignment vertical="center"/>
    </xf>
    <xf numFmtId="170" fontId="69" fillId="3" borderId="1" xfId="21" applyNumberFormat="1" applyFill="1" applyBorder="1">
      <alignment vertical="center"/>
    </xf>
    <xf numFmtId="170" fontId="69" fillId="3" borderId="1" xfId="21" applyNumberFormat="1" applyFill="1" applyBorder="1" applyAlignment="1">
      <alignment horizontal="center" vertical="center"/>
    </xf>
    <xf numFmtId="170" fontId="69" fillId="10" borderId="1" xfId="21" applyNumberFormat="1" applyFill="1" applyBorder="1">
      <alignment vertical="center"/>
    </xf>
    <xf numFmtId="170" fontId="69" fillId="3" borderId="2" xfId="21" applyNumberFormat="1" applyFill="1" applyBorder="1">
      <alignment vertical="center"/>
    </xf>
    <xf numFmtId="170" fontId="69" fillId="0" borderId="0" xfId="21" applyNumberFormat="1" applyAlignment="1">
      <alignment horizontal="center" vertical="center"/>
    </xf>
    <xf numFmtId="170" fontId="69" fillId="11" borderId="1" xfId="21" applyNumberFormat="1" applyFill="1" applyBorder="1">
      <alignment vertical="center"/>
    </xf>
    <xf numFmtId="170" fontId="70" fillId="12" borderId="1" xfId="21" applyNumberFormat="1" applyFont="1" applyFill="1" applyBorder="1">
      <alignment vertical="center"/>
    </xf>
    <xf numFmtId="1" fontId="69" fillId="0" borderId="0" xfId="21" applyNumberFormat="1" applyAlignment="1">
      <alignment horizontal="center" vertical="center"/>
    </xf>
    <xf numFmtId="0" fontId="69" fillId="3" borderId="1" xfId="21" applyFill="1" applyBorder="1">
      <alignment vertical="center"/>
    </xf>
    <xf numFmtId="0" fontId="69" fillId="11" borderId="1" xfId="21" applyFill="1" applyBorder="1">
      <alignment vertical="center"/>
    </xf>
    <xf numFmtId="0" fontId="70" fillId="12" borderId="1" xfId="21" applyFont="1" applyFill="1" applyBorder="1">
      <alignment vertical="center"/>
    </xf>
    <xf numFmtId="0" fontId="65" fillId="0" borderId="0" xfId="21" applyFont="1" applyAlignment="1">
      <alignment horizontal="center" vertical="center" wrapText="1"/>
    </xf>
    <xf numFmtId="0" fontId="2" fillId="0" borderId="0" xfId="21" applyFont="1" applyAlignment="1">
      <alignment horizontal="center" vertical="center" wrapText="1"/>
    </xf>
    <xf numFmtId="170" fontId="69" fillId="0" borderId="0" xfId="21" applyNumberFormat="1" applyAlignment="1">
      <alignment vertical="center" wrapText="1"/>
    </xf>
    <xf numFmtId="170" fontId="69" fillId="0" borderId="0" xfId="21" applyNumberFormat="1" applyAlignment="1">
      <alignment horizontal="center" vertical="center" wrapText="1"/>
    </xf>
    <xf numFmtId="0" fontId="2" fillId="0" borderId="0" xfId="21" applyFont="1" applyAlignment="1">
      <alignment vertical="center" wrapText="1"/>
    </xf>
    <xf numFmtId="0" fontId="65" fillId="0" borderId="0" xfId="21" applyFont="1" applyAlignment="1">
      <alignment vertical="center" wrapText="1"/>
    </xf>
    <xf numFmtId="0" fontId="2" fillId="0" borderId="0" xfId="0" applyFont="1" applyAlignment="1">
      <alignment vertical="center"/>
    </xf>
    <xf numFmtId="170" fontId="2" fillId="10" borderId="1" xfId="21" applyNumberFormat="1" applyFont="1" applyFill="1" applyBorder="1" applyAlignment="1">
      <alignment vertical="center" wrapText="1"/>
    </xf>
    <xf numFmtId="170" fontId="2" fillId="3" borderId="1" xfId="21" applyNumberFormat="1" applyFont="1" applyFill="1" applyBorder="1" applyAlignment="1">
      <alignment vertical="center" wrapText="1"/>
    </xf>
    <xf numFmtId="0" fontId="72" fillId="0" borderId="0" xfId="0" applyFont="1" applyAlignment="1">
      <alignment vertical="center"/>
    </xf>
    <xf numFmtId="0" fontId="73" fillId="0" borderId="0" xfId="0" applyFont="1"/>
    <xf numFmtId="0" fontId="72" fillId="0" borderId="0" xfId="0" applyFont="1" applyFill="1" applyAlignment="1">
      <alignment vertical="center"/>
    </xf>
    <xf numFmtId="0" fontId="72" fillId="0" borderId="0" xfId="0" applyFont="1" applyFill="1" applyAlignment="1">
      <alignment horizontal="center" vertical="center"/>
    </xf>
    <xf numFmtId="0" fontId="73" fillId="0" borderId="0" xfId="0" applyFont="1" applyFill="1"/>
    <xf numFmtId="0" fontId="73" fillId="0" borderId="0" xfId="0" applyFont="1" applyAlignment="1">
      <alignment vertical="center"/>
    </xf>
    <xf numFmtId="1" fontId="0" fillId="0" borderId="0" xfId="0" applyNumberFormat="1" applyAlignment="1">
      <alignment horizontal="left"/>
    </xf>
    <xf numFmtId="0" fontId="0" fillId="0" borderId="0" xfId="0" applyAlignment="1">
      <alignment horizontal="left"/>
    </xf>
    <xf numFmtId="0" fontId="6" fillId="0" borderId="0" xfId="1" applyBorder="1"/>
    <xf numFmtId="165" fontId="74" fillId="13" borderId="14" xfId="23" applyNumberFormat="1" applyBorder="1" applyAlignment="1">
      <alignment horizontal="left" vertical="center" wrapText="1"/>
    </xf>
    <xf numFmtId="0" fontId="75" fillId="0" borderId="16" xfId="22" applyFont="1" applyFill="1" applyBorder="1"/>
    <xf numFmtId="0" fontId="75" fillId="0" borderId="17" xfId="22" applyFont="1" applyFill="1" applyBorder="1"/>
    <xf numFmtId="0" fontId="75" fillId="0" borderId="18" xfId="22" applyFont="1" applyFill="1" applyBorder="1"/>
    <xf numFmtId="49" fontId="0" fillId="0" borderId="0" xfId="0" applyNumberFormat="1" applyAlignment="1">
      <alignment wrapText="1"/>
    </xf>
    <xf numFmtId="0" fontId="0" fillId="0" borderId="0" xfId="0" applyAlignment="1">
      <alignment horizontal="left" vertical="top" wrapText="1"/>
    </xf>
    <xf numFmtId="0" fontId="76" fillId="14" borderId="1" xfId="0" applyFont="1" applyFill="1" applyBorder="1" applyAlignment="1">
      <alignment horizontal="left" vertical="top" wrapText="1"/>
    </xf>
    <xf numFmtId="0" fontId="76" fillId="15" borderId="1" xfId="0" applyFont="1" applyFill="1" applyBorder="1" applyAlignment="1">
      <alignment horizontal="left" vertical="top" wrapText="1"/>
    </xf>
    <xf numFmtId="0" fontId="74" fillId="13" borderId="13" xfId="23" applyBorder="1" applyAlignment="1">
      <alignment horizontal="left"/>
    </xf>
    <xf numFmtId="0" fontId="74" fillId="13" borderId="14" xfId="23" applyBorder="1" applyAlignment="1">
      <alignment horizontal="left"/>
    </xf>
    <xf numFmtId="0" fontId="74" fillId="13" borderId="15" xfId="23" applyBorder="1" applyAlignment="1">
      <alignment horizontal="left" vertical="center" wrapText="1"/>
    </xf>
    <xf numFmtId="0" fontId="75" fillId="0" borderId="19" xfId="22" applyFont="1" applyFill="1" applyBorder="1"/>
    <xf numFmtId="0" fontId="74" fillId="13" borderId="20" xfId="23" applyBorder="1" applyAlignment="1">
      <alignment horizontal="left"/>
    </xf>
    <xf numFmtId="0" fontId="75" fillId="0" borderId="21" xfId="22" applyFont="1" applyFill="1" applyBorder="1"/>
    <xf numFmtId="0" fontId="74" fillId="13" borderId="22" xfId="23" applyBorder="1" applyAlignment="1">
      <alignment horizontal="left"/>
    </xf>
    <xf numFmtId="0" fontId="75" fillId="0" borderId="23" xfId="22" applyFont="1" applyFill="1" applyBorder="1"/>
    <xf numFmtId="0" fontId="74" fillId="13" borderId="24" xfId="23" applyBorder="1" applyAlignment="1">
      <alignment horizontal="left"/>
    </xf>
    <xf numFmtId="1" fontId="0" fillId="0" borderId="0" xfId="8" applyNumberFormat="1" applyFont="1" applyFill="1" applyAlignment="1">
      <alignment horizontal="center"/>
    </xf>
    <xf numFmtId="0" fontId="0" fillId="0" borderId="0" xfId="8" applyNumberFormat="1" applyFont="1" applyFill="1"/>
    <xf numFmtId="49" fontId="0" fillId="0" borderId="0" xfId="8" applyNumberFormat="1" applyFont="1" applyFill="1" applyAlignment="1">
      <alignment horizontal="center"/>
    </xf>
    <xf numFmtId="0" fontId="0" fillId="0" borderId="0" xfId="8" applyNumberFormat="1" applyFont="1" applyFill="1" applyAlignment="1">
      <alignment horizontal="center"/>
    </xf>
    <xf numFmtId="2" fontId="0" fillId="0" borderId="0" xfId="8" applyNumberFormat="1" applyFont="1" applyFill="1" applyAlignment="1">
      <alignment horizontal="center"/>
    </xf>
    <xf numFmtId="169" fontId="0" fillId="0" borderId="0" xfId="8" applyNumberFormat="1" applyFont="1" applyFill="1" applyAlignment="1">
      <alignment horizontal="center"/>
    </xf>
    <xf numFmtId="0" fontId="76" fillId="14" borderId="6" xfId="0" applyFont="1" applyFill="1" applyBorder="1" applyAlignment="1">
      <alignment horizontal="left" vertical="top" wrapText="1"/>
    </xf>
    <xf numFmtId="0" fontId="76" fillId="15" borderId="6" xfId="0" applyFont="1" applyFill="1" applyBorder="1" applyAlignment="1">
      <alignment horizontal="left" vertical="top" wrapText="1"/>
    </xf>
    <xf numFmtId="0" fontId="0" fillId="0" borderId="0" xfId="0" applyNumberFormat="1" applyFont="1" applyAlignment="1">
      <alignment vertical="center" wrapText="1"/>
    </xf>
    <xf numFmtId="0" fontId="0" fillId="0" borderId="0" xfId="0" applyNumberFormat="1" applyFont="1" applyBorder="1" applyAlignment="1">
      <alignment vertical="center" wrapText="1"/>
    </xf>
    <xf numFmtId="0" fontId="76" fillId="15" borderId="0" xfId="0" applyFont="1" applyFill="1" applyAlignment="1">
      <alignment horizontal="left" vertical="top" wrapText="1"/>
    </xf>
    <xf numFmtId="1" fontId="7" fillId="0" borderId="0" xfId="0" applyNumberFormat="1" applyFont="1" applyAlignment="1">
      <alignment horizontal="left" vertical="center"/>
    </xf>
    <xf numFmtId="0" fontId="7" fillId="0" borderId="0" xfId="0" applyFont="1" applyAlignment="1">
      <alignment vertical="center"/>
    </xf>
    <xf numFmtId="0" fontId="7" fillId="0" borderId="0" xfId="0" applyFont="1" applyAlignment="1">
      <alignment horizontal="center" vertical="center"/>
    </xf>
    <xf numFmtId="0" fontId="7" fillId="0" borderId="0" xfId="0" applyFont="1" applyAlignment="1">
      <alignment horizontal="right" vertical="center"/>
    </xf>
    <xf numFmtId="0" fontId="58" fillId="0" borderId="10" xfId="0" applyFont="1" applyBorder="1" applyAlignment="1">
      <alignment horizontal="center" vertical="top"/>
    </xf>
    <xf numFmtId="8" fontId="58" fillId="0" borderId="10" xfId="0" applyNumberFormat="1" applyFont="1" applyBorder="1" applyAlignment="1">
      <alignment horizontal="right" vertical="top"/>
    </xf>
    <xf numFmtId="8" fontId="58" fillId="0" borderId="11" xfId="0" applyNumberFormat="1" applyFont="1" applyBorder="1" applyAlignment="1">
      <alignment horizontal="right" vertical="top"/>
    </xf>
    <xf numFmtId="0" fontId="77" fillId="0" borderId="0" xfId="0" applyFont="1" applyFill="1" applyBorder="1" applyAlignment="1">
      <alignment horizontal="left" vertical="top"/>
    </xf>
    <xf numFmtId="1" fontId="7" fillId="0" borderId="0" xfId="0" applyNumberFormat="1" applyFont="1" applyBorder="1" applyAlignment="1">
      <alignment horizontal="left" vertical="center"/>
    </xf>
    <xf numFmtId="0" fontId="75" fillId="0" borderId="27" xfId="22" applyFont="1" applyFill="1" applyBorder="1"/>
    <xf numFmtId="0" fontId="74" fillId="13" borderId="28" xfId="23" applyBorder="1" applyAlignment="1">
      <alignment horizontal="left"/>
    </xf>
    <xf numFmtId="0" fontId="77" fillId="0" borderId="0" xfId="0" applyFont="1" applyBorder="1" applyAlignment="1">
      <alignment horizontal="left" vertical="top" wrapText="1"/>
    </xf>
    <xf numFmtId="171" fontId="0" fillId="0" borderId="0" xfId="0" applyNumberFormat="1"/>
    <xf numFmtId="0" fontId="0" fillId="0" borderId="0" xfId="0" applyNumberFormat="1" applyAlignment="1">
      <alignment horizontal="right"/>
    </xf>
    <xf numFmtId="0" fontId="0" fillId="0" borderId="0" xfId="0" applyNumberFormat="1" applyAlignment="1">
      <alignment horizontal="left"/>
    </xf>
    <xf numFmtId="0" fontId="58" fillId="0" borderId="0" xfId="0" applyFont="1" applyBorder="1" applyAlignment="1">
      <alignment horizontal="center" vertical="top"/>
    </xf>
    <xf numFmtId="8" fontId="58" fillId="0" borderId="0" xfId="0" applyNumberFormat="1" applyFont="1" applyBorder="1" applyAlignment="1">
      <alignment horizontal="right" vertical="top"/>
    </xf>
    <xf numFmtId="0" fontId="58" fillId="0" borderId="0" xfId="0" applyFont="1" applyBorder="1" applyAlignment="1">
      <alignment horizontal="left"/>
    </xf>
    <xf numFmtId="0" fontId="58" fillId="0" borderId="0" xfId="0" applyFont="1" applyBorder="1" applyAlignment="1">
      <alignment horizontal="right"/>
    </xf>
    <xf numFmtId="0" fontId="10" fillId="0" borderId="0" xfId="0" applyFont="1" applyBorder="1" applyAlignment="1">
      <alignment vertical="top"/>
    </xf>
    <xf numFmtId="0" fontId="77" fillId="0" borderId="10" xfId="0" applyFont="1" applyBorder="1" applyAlignment="1">
      <alignment horizontal="left" vertical="top" wrapText="1"/>
    </xf>
    <xf numFmtId="0" fontId="58" fillId="0" borderId="11" xfId="0" applyFont="1" applyBorder="1" applyAlignment="1">
      <alignment horizontal="center" vertical="top"/>
    </xf>
    <xf numFmtId="0" fontId="58" fillId="0" borderId="0" xfId="0" applyFont="1" applyBorder="1" applyAlignment="1">
      <alignment horizontal="center" vertical="top" wrapText="1"/>
    </xf>
    <xf numFmtId="0" fontId="58" fillId="0" borderId="26" xfId="0" applyFont="1" applyBorder="1" applyAlignment="1">
      <alignment horizontal="center" vertical="top" wrapText="1"/>
    </xf>
    <xf numFmtId="0" fontId="77" fillId="0" borderId="26" xfId="0" applyFont="1" applyBorder="1" applyAlignment="1">
      <alignment horizontal="left" vertical="top"/>
    </xf>
    <xf numFmtId="1" fontId="73" fillId="0" borderId="0" xfId="0" applyNumberFormat="1" applyFont="1" applyBorder="1" applyAlignment="1">
      <alignment horizontal="left" vertical="top"/>
    </xf>
    <xf numFmtId="0" fontId="58" fillId="0" borderId="0" xfId="0" applyFont="1" applyAlignment="1">
      <alignment horizontal="center"/>
    </xf>
    <xf numFmtId="0" fontId="58" fillId="0" borderId="0" xfId="0" applyFont="1" applyBorder="1" applyAlignment="1">
      <alignment horizontal="center"/>
    </xf>
    <xf numFmtId="1" fontId="73" fillId="0" borderId="0" xfId="0" applyNumberFormat="1" applyFont="1" applyBorder="1" applyAlignment="1">
      <alignment horizontal="left"/>
    </xf>
    <xf numFmtId="0" fontId="73" fillId="0" borderId="0" xfId="0" applyFont="1" applyBorder="1" applyAlignment="1">
      <alignment horizontal="left" vertical="top"/>
    </xf>
    <xf numFmtId="8" fontId="58" fillId="0" borderId="0" xfId="0" applyNumberFormat="1" applyFont="1" applyBorder="1" applyAlignment="1">
      <alignment horizontal="left" vertical="top" wrapText="1"/>
    </xf>
    <xf numFmtId="8" fontId="58" fillId="0" borderId="0" xfId="0" applyNumberFormat="1" applyFont="1" applyBorder="1" applyAlignment="1">
      <alignment horizontal="left" vertical="top"/>
    </xf>
    <xf numFmtId="8" fontId="58" fillId="0" borderId="0" xfId="0" applyNumberFormat="1" applyFont="1" applyBorder="1" applyAlignment="1">
      <alignment horizontal="left"/>
    </xf>
    <xf numFmtId="1" fontId="73" fillId="0" borderId="10" xfId="0" applyNumberFormat="1" applyFont="1" applyBorder="1" applyAlignment="1">
      <alignment horizontal="left" vertical="top"/>
    </xf>
    <xf numFmtId="0" fontId="78" fillId="0" borderId="0" xfId="2" applyFont="1" applyBorder="1" applyAlignment="1">
      <alignment horizontal="left"/>
    </xf>
    <xf numFmtId="1" fontId="73" fillId="0" borderId="11" xfId="0" applyNumberFormat="1" applyFont="1" applyBorder="1" applyAlignment="1">
      <alignment horizontal="left" vertical="top"/>
    </xf>
    <xf numFmtId="0" fontId="77" fillId="0" borderId="11" xfId="0" applyFont="1" applyBorder="1" applyAlignment="1">
      <alignment horizontal="left" vertical="top" wrapText="1"/>
    </xf>
    <xf numFmtId="0" fontId="58" fillId="0" borderId="25" xfId="0" applyFont="1" applyBorder="1" applyAlignment="1">
      <alignment horizontal="right"/>
    </xf>
    <xf numFmtId="0" fontId="77" fillId="0" borderId="0" xfId="0" applyFont="1" applyBorder="1" applyAlignment="1">
      <alignment horizontal="left"/>
    </xf>
    <xf numFmtId="0" fontId="77" fillId="0" borderId="29" xfId="0" applyFont="1" applyBorder="1" applyAlignment="1">
      <alignment horizontal="right"/>
    </xf>
    <xf numFmtId="0" fontId="58" fillId="0" borderId="0" xfId="0" applyFont="1" applyBorder="1" applyAlignment="1">
      <alignment horizontal="left" vertical="top" wrapText="1"/>
    </xf>
    <xf numFmtId="0" fontId="0" fillId="0" borderId="0" xfId="0" applyNumberFormat="1" applyFont="1" applyAlignment="1">
      <alignment vertical="center" wrapText="1"/>
    </xf>
    <xf numFmtId="0" fontId="0" fillId="0" borderId="0" xfId="0" applyNumberFormat="1" applyFont="1" applyBorder="1" applyAlignment="1">
      <alignment vertical="center" wrapText="1"/>
    </xf>
    <xf numFmtId="0" fontId="18" fillId="0" borderId="0" xfId="0" applyFont="1" applyBorder="1" applyAlignment="1">
      <alignment vertical="center" wrapText="1"/>
    </xf>
    <xf numFmtId="1" fontId="73" fillId="0" borderId="0" xfId="0" applyNumberFormat="1" applyFont="1" applyBorder="1" applyAlignment="1">
      <alignment horizontal="left" vertical="top" wrapText="1"/>
    </xf>
    <xf numFmtId="0" fontId="68" fillId="0" borderId="0" xfId="0" applyFont="1" applyAlignment="1">
      <alignment horizontal="center" vertical="top" wrapText="1"/>
    </xf>
  </cellXfs>
  <cellStyles count="24">
    <cellStyle name="cc2 -CalComma" xfId="12" xr:uid="{F65DCFCC-6FED-42D7-9B5A-71E40C72EE2D}"/>
    <cellStyle name="cc6 -CalComma" xfId="13" xr:uid="{D7C6334D-94D9-47FD-84AB-896C83B4ED6E}"/>
    <cellStyle name="Comma 2" xfId="16" xr:uid="{C6906F7A-6676-4463-86B2-49C01C7244EF}"/>
    <cellStyle name="h1 -Heading" xfId="3" xr:uid="{09C8079F-52B4-4931-B487-E361F8B8A433}"/>
    <cellStyle name="h2 -Heading" xfId="5" xr:uid="{890776E5-DFD2-4433-9490-1D074CA8292B}"/>
    <cellStyle name="Heading 1" xfId="1" builtinId="16" customBuiltin="1"/>
    <cellStyle name="Heading 3" xfId="22" builtinId="18" customBuiltin="1"/>
    <cellStyle name="Hyperlink" xfId="2" builtinId="8" customBuiltin="1"/>
    <cellStyle name="Hyperlink 2" xfId="20" xr:uid="{F6498909-C09B-4134-A8CE-7A43B0CDA213}"/>
    <cellStyle name="ic2 -InpComma" xfId="11" xr:uid="{68EF0C99-41A8-4BAE-AC99-CEA2EC6612AA}"/>
    <cellStyle name="ic6 -InpComma" xfId="18" xr:uid="{CD12FF08-0EF4-4886-B68F-00CA2FA4E89D}"/>
    <cellStyle name="if0 -InpFixed" xfId="14" xr:uid="{F8E0A601-3E5A-4152-ABC6-CB95B16F471A}"/>
    <cellStyle name="iln -InpTableTextNoWrap" xfId="15" xr:uid="{94DF165D-BE10-4EC2-B4C6-9E9B50FB2871}"/>
    <cellStyle name="Input" xfId="23" builtinId="20"/>
    <cellStyle name="Normal" xfId="0" builtinId="0" customBuiltin="1"/>
    <cellStyle name="Normal 2" xfId="8" xr:uid="{BE5B47B4-F424-41BF-B42D-30B57597DE82}"/>
    <cellStyle name="Normal 3" xfId="9" xr:uid="{751744CC-C850-4961-92D2-2B9BC9459566}"/>
    <cellStyle name="Normal 4" xfId="19" xr:uid="{629EFF36-E65C-4AA5-BF15-2BF407D063E1}"/>
    <cellStyle name="Normal 5" xfId="21" xr:uid="{269237EF-6181-413E-838B-889581E55C87}"/>
    <cellStyle name="sh0 -SideHeading" xfId="10" xr:uid="{97FBCEAD-34B6-4FC3-A796-C78771619999}"/>
    <cellStyle name="st1 -SideText" xfId="17" xr:uid="{979B40D6-C816-4671-8E01-B703461F3A2F}"/>
    <cellStyle name="ttn -TopTextNoWrap" xfId="6" xr:uid="{DD4ADE61-4C34-4CDC-8EE9-F50378D61710}"/>
    <cellStyle name="ttnl -TopTextNoWrapL" xfId="4" xr:uid="{C63AFF44-3E5E-4D7F-9EB6-3C586C8BBD77}"/>
    <cellStyle name="ttw -TopTextWrap" xfId="7" xr:uid="{DE90FF19-80A7-40B9-B123-C9F799B3F776}"/>
  </cellStyles>
  <dxfs count="107">
    <dxf>
      <fill>
        <patternFill>
          <bgColor rgb="FFFFC000"/>
        </patternFill>
      </fill>
    </dxf>
    <dxf>
      <font>
        <color rgb="FFFF0000"/>
      </font>
    </dxf>
    <dxf>
      <fill>
        <patternFill>
          <bgColor rgb="FFFFC000"/>
        </patternFill>
      </fill>
    </dxf>
    <dxf>
      <fill>
        <patternFill>
          <bgColor rgb="FFFFC000"/>
        </patternFill>
      </fill>
    </dxf>
    <dxf>
      <fill>
        <patternFill>
          <bgColor rgb="FFFFC000"/>
        </patternFill>
      </fill>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border outline="0">
        <bottom style="thin">
          <color auto="1"/>
        </bottom>
      </border>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border outline="0">
        <bottom style="thin">
          <color auto="1"/>
        </bottom>
      </border>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30" formatCode="@"/>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30" formatCode="@"/>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0" formatCode="General"/>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0" formatCode="General"/>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rgb="FF000000"/>
        <name val="Calibri"/>
        <family val="2"/>
        <scheme val="none"/>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rgb="FF000000"/>
        <name val="Calibri"/>
        <family val="2"/>
        <scheme val="none"/>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169" formatCode="m/d/yyyy"/>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30" formatCode="@"/>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9"/>
        <color theme="1"/>
        <name val="Calibri"/>
        <family val="2"/>
        <scheme val="minor"/>
      </font>
      <numFmt numFmtId="1" formatCode="0"/>
      <fill>
        <patternFill patternType="none">
          <fgColor indexed="64"/>
          <bgColor indexed="65"/>
        </patternFill>
      </fill>
      <alignment horizontal="center" vertical="bottom" textRotation="0" wrapText="0" indent="0" justifyLastLine="0" shrinkToFit="0" readingOrder="0"/>
    </dxf>
    <dxf>
      <border outline="0">
        <top style="thin">
          <color auto="1"/>
        </top>
      </border>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8"/>
        <color indexed="9"/>
        <name val="Arial"/>
        <family val="2"/>
        <scheme val="none"/>
      </font>
      <fill>
        <patternFill patternType="solid">
          <fgColor indexed="64"/>
          <bgColor rgb="FF333399"/>
        </patternFill>
      </fill>
      <border diagonalUp="0" diagonalDown="0" outline="0">
        <left style="thin">
          <color auto="1"/>
        </left>
        <right style="thin">
          <color auto="1"/>
        </right>
        <top/>
        <bottom/>
      </border>
    </dxf>
    <dxf>
      <font>
        <b/>
        <i val="0"/>
      </font>
    </dxf>
    <dxf>
      <font>
        <b/>
        <i val="0"/>
      </font>
    </dxf>
    <dxf>
      <font>
        <b/>
        <i val="0"/>
      </font>
    </dxf>
  </dxfs>
  <tableStyles count="1" defaultTableStyle="TableStyleMedium2" defaultPivotStyle="PivotStyleLight16">
    <tableStyle name="PivotTable Style 1" table="0" count="3" xr9:uid="{31791695-463C-4AED-95F0-199959AFCAB7}">
      <tableStyleElement type="firstSubtotalRow" dxfId="106"/>
      <tableStyleElement type="secondSubtotalRow" dxfId="105"/>
      <tableStyleElement type="thirdSubtotalRow" dxfId="104"/>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2.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1.jpeg"/></Relationships>
</file>

<file path=xl/drawings/_rels/drawing3.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ReleaseNotes'!a1"/><Relationship Id="rId1" Type="http://schemas.openxmlformats.org/officeDocument/2006/relationships/hyperlink" Target="#'Controls'!a1"/><Relationship Id="rId4" Type="http://schemas.openxmlformats.org/officeDocument/2006/relationships/hyperlink" Target="#'Data'!a1"/></Relationships>
</file>

<file path=xl/drawings/_rels/drawing4.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1.jpeg"/></Relationships>
</file>

<file path=xl/drawings/_rels/drawing5.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1.jpeg"/></Relationships>
</file>

<file path=xl/drawings/_rels/drawing6.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1.jpeg"/></Relationships>
</file>

<file path=xl/drawings/_rels/drawing7.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1.jpeg"/></Relationships>
</file>

<file path=xl/drawings/_rels/drawing8.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1.jpeg"/></Relationships>
</file>

<file path=xl/drawings/_rels/drawing9.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2.png"/></Relationships>
</file>

<file path=xl/drawings/_rels/drawing10.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3.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4.xml.rels><?xml version="1.0" encoding="UTF-8" standalone="yes"?>
<Relationships xmlns="http://schemas.openxmlformats.org/package/2006/relationships"><Relationship Id="rId1" Type="http://schemas.openxmlformats.org/officeDocument/2006/relationships/hyperlink" Target="#'Controls'!a1"/></Relationships>
</file>

<file path=xl/drawings/_rels/drawing15.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vmlDrawing1.v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22225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A946F19A-9B7A-473F-9168-8C452328AFB2}"/>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60325</xdr:colOff>
      <xdr:row>0</xdr:row>
      <xdr:rowOff>38100</xdr:rowOff>
    </xdr:from>
    <xdr:to>
      <xdr:col>2</xdr:col>
      <xdr:colOff>56356</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B5960324-0ADC-4E72-8718-C74446B431F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Data</a:t>
          </a:r>
        </a:p>
      </xdr:txBody>
    </xdr:sp>
    <xdr:clientData fPrintsWithSheet="0"/>
  </xdr:twoCellAnchor>
  <xdr:twoCellAnchor editAs="absolute">
    <xdr:from>
      <xdr:col>3</xdr:col>
      <xdr:colOff>92869</xdr:colOff>
      <xdr:row>0</xdr:row>
      <xdr:rowOff>38100</xdr:rowOff>
    </xdr:from>
    <xdr:to>
      <xdr:col>4</xdr:col>
      <xdr:colOff>148431</xdr:colOff>
      <xdr:row>0</xdr:row>
      <xdr:rowOff>393700</xdr:rowOff>
    </xdr:to>
    <xdr:sp macro="" textlink="">
      <xdr:nvSpPr>
        <xdr:cNvPr id="5" name="Rectangle: Rounded Corners 4" title="1|4|Target Page">
          <a:hlinkClick xmlns:r="http://schemas.openxmlformats.org/officeDocument/2006/relationships" r:id="rId3"/>
          <a:extLst>
            <a:ext uri="{FF2B5EF4-FFF2-40B4-BE49-F238E27FC236}">
              <a16:creationId xmlns:a16="http://schemas.microsoft.com/office/drawing/2014/main" id="{C115EB1A-D7F9-422B-89F6-77A4D374864A}"/>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1409441B-E307-40EE-B1E2-6FEC69FA57E8}"/>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3</xdr:col>
      <xdr:colOff>149225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E6C2479F-1EAB-4500-9411-9953D681C0F5}"/>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4</xdr:col>
      <xdr:colOff>276225</xdr:colOff>
      <xdr:row>0</xdr:row>
      <xdr:rowOff>38100</xdr:rowOff>
    </xdr:from>
    <xdr:to>
      <xdr:col>5</xdr:col>
      <xdr:colOff>650875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3237BD36-B51D-4EC7-AA08-04204477355E}"/>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10</xdr:col>
      <xdr:colOff>228600</xdr:colOff>
      <xdr:row>0</xdr:row>
      <xdr:rowOff>0</xdr:rowOff>
    </xdr:from>
    <xdr:to>
      <xdr:col>12</xdr:col>
      <xdr:colOff>84455</xdr:colOff>
      <xdr:row>1</xdr:row>
      <xdr:rowOff>351790</xdr:rowOff>
    </xdr:to>
    <xdr:pic>
      <xdr:nvPicPr>
        <xdr:cNvPr id="5" name="Picture 4" descr="Dragnet Redwells Logo 222222222">
          <a:extLst>
            <a:ext uri="{FF2B5EF4-FFF2-40B4-BE49-F238E27FC236}">
              <a16:creationId xmlns:a16="http://schemas.microsoft.com/office/drawing/2014/main" id="{1B121F64-7BD0-433C-B137-6ECF1DD1D41A}"/>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7</xdr:col>
      <xdr:colOff>352425</xdr:colOff>
      <xdr:row>0</xdr:row>
      <xdr:rowOff>209550</xdr:rowOff>
    </xdr:from>
    <xdr:to>
      <xdr:col>9</xdr:col>
      <xdr:colOff>466725</xdr:colOff>
      <xdr:row>1</xdr:row>
      <xdr:rowOff>76200</xdr:rowOff>
    </xdr:to>
    <xdr:sp macro="" textlink="">
      <xdr:nvSpPr>
        <xdr:cNvPr id="6" name="TimberReportTextBox">
          <a:extLst>
            <a:ext uri="{FF2B5EF4-FFF2-40B4-BE49-F238E27FC236}">
              <a16:creationId xmlns:a16="http://schemas.microsoft.com/office/drawing/2014/main" id="{207FA898-EDBC-4FD7-8E92-66759B6299C4}"/>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New purcase
Contract: Mr Blogs
Site: Big Co Ltd
Customer order number: contract 23</a:t>
          </a:r>
          <a:endParaRPr lang="en-GB" sz="1100"/>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5" name="Rectangle: Rounded Corners 4" title="1|1|Current page">
          <a:hlinkClick xmlns:r="http://schemas.openxmlformats.org/officeDocument/2006/relationships" r:id="rId1"/>
          <a:extLst>
            <a:ext uri="{FF2B5EF4-FFF2-40B4-BE49-F238E27FC236}">
              <a16:creationId xmlns:a16="http://schemas.microsoft.com/office/drawing/2014/main" id="{88DC03C2-D61A-4B4D-ABCF-3B1419DF6732}"/>
            </a:ext>
          </a:extLst>
        </xdr:cNvPr>
        <xdr:cNvSpPr/>
      </xdr:nvSpPr>
      <xdr:spPr>
        <a:xfrm>
          <a:off x="38100" y="38100"/>
          <a:ext cx="889000" cy="355600"/>
        </a:xfrm>
        <a:prstGeom prst="roundRect">
          <a:avLst>
            <a:gd name="adj" fmla="val 15000"/>
          </a:avLst>
        </a:prstGeom>
        <a:solidFill>
          <a:srgbClr val="5B9BD5"/>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38100</xdr:colOff>
      <xdr:row>34</xdr:row>
      <xdr:rowOff>76200</xdr:rowOff>
    </xdr:from>
    <xdr:to>
      <xdr:col>0</xdr:col>
      <xdr:colOff>927100</xdr:colOff>
      <xdr:row>36</xdr:row>
      <xdr:rowOff>127000</xdr:rowOff>
    </xdr:to>
    <xdr:sp macro="" textlink="">
      <xdr:nvSpPr>
        <xdr:cNvPr id="6" name="Rectangle: Rounded Corners 5" title="25|1|Target page">
          <a:hlinkClick xmlns:r="http://schemas.openxmlformats.org/officeDocument/2006/relationships" r:id="rId2"/>
          <a:extLst>
            <a:ext uri="{FF2B5EF4-FFF2-40B4-BE49-F238E27FC236}">
              <a16:creationId xmlns:a16="http://schemas.microsoft.com/office/drawing/2014/main" id="{3CF48BC6-0954-4E3A-A81C-F395D7969591}"/>
            </a:ext>
          </a:extLst>
        </xdr:cNvPr>
        <xdr:cNvSpPr/>
      </xdr:nvSpPr>
      <xdr:spPr>
        <a:xfrm>
          <a:off x="38100" y="94869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Release Notes</a:t>
          </a:r>
        </a:p>
      </xdr:txBody>
    </xdr:sp>
    <xdr:clientData fPrintsWithSheet="0"/>
  </xdr:twoCellAnchor>
  <xdr:twoCellAnchor editAs="absolute">
    <xdr:from>
      <xdr:col>0</xdr:col>
      <xdr:colOff>2819400</xdr:colOff>
      <xdr:row>0</xdr:row>
      <xdr:rowOff>38100</xdr:rowOff>
    </xdr:from>
    <xdr:to>
      <xdr:col>1</xdr:col>
      <xdr:colOff>641350</xdr:colOff>
      <xdr:row>0</xdr:row>
      <xdr:rowOff>393700</xdr:rowOff>
    </xdr:to>
    <xdr:sp macro="" textlink="">
      <xdr:nvSpPr>
        <xdr:cNvPr id="8" name="Rectangle: Rounded Corners 7" title="1|4|Target Page">
          <a:hlinkClick xmlns:r="http://schemas.openxmlformats.org/officeDocument/2006/relationships" r:id="rId3"/>
          <a:extLst>
            <a:ext uri="{FF2B5EF4-FFF2-40B4-BE49-F238E27FC236}">
              <a16:creationId xmlns:a16="http://schemas.microsoft.com/office/drawing/2014/main" id="{33B396FF-F5BC-4E81-9D6A-5D162BD48277}"/>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0</xdr:col>
      <xdr:colOff>38100</xdr:colOff>
      <xdr:row>0</xdr:row>
      <xdr:rowOff>431800</xdr:rowOff>
    </xdr:from>
    <xdr:to>
      <xdr:col>0</xdr:col>
      <xdr:colOff>927100</xdr:colOff>
      <xdr:row>0</xdr:row>
      <xdr:rowOff>787400</xdr:rowOff>
    </xdr:to>
    <xdr:sp macro="[0]!cmdDoorInput" textlink="">
      <xdr:nvSpPr>
        <xdr:cNvPr id="2" name="Rectangle: Rounded Corners 1" title="2|1|Action">
          <a:extLst>
            <a:ext uri="{FF2B5EF4-FFF2-40B4-BE49-F238E27FC236}">
              <a16:creationId xmlns:a16="http://schemas.microsoft.com/office/drawing/2014/main" id="{31D694E3-EA11-42E7-A87E-5B1F94F8F294}"/>
            </a:ext>
          </a:extLst>
        </xdr:cNvPr>
        <xdr:cNvSpPr/>
      </xdr:nvSpPr>
      <xdr:spPr>
        <a:xfrm>
          <a:off x="38100" y="431800"/>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Manage doors</a:t>
          </a:r>
        </a:p>
      </xdr:txBody>
    </xdr:sp>
    <xdr:clientData fPrintsWithSheet="0"/>
  </xdr:twoCellAnchor>
  <xdr:twoCellAnchor editAs="absolute">
    <xdr:from>
      <xdr:col>0</xdr:col>
      <xdr:colOff>965200</xdr:colOff>
      <xdr:row>0</xdr:row>
      <xdr:rowOff>38100</xdr:rowOff>
    </xdr:from>
    <xdr:to>
      <xdr:col>0</xdr:col>
      <xdr:colOff>1854200</xdr:colOff>
      <xdr:row>0</xdr:row>
      <xdr:rowOff>393700</xdr:rowOff>
    </xdr:to>
    <xdr:sp macro="" textlink="">
      <xdr:nvSpPr>
        <xdr:cNvPr id="4" name="Rectangle: Rounded Corners 3" title="1|2|Target Page">
          <a:hlinkClick xmlns:r="http://schemas.openxmlformats.org/officeDocument/2006/relationships" r:id="rId4"/>
          <a:extLst>
            <a:ext uri="{FF2B5EF4-FFF2-40B4-BE49-F238E27FC236}">
              <a16:creationId xmlns:a16="http://schemas.microsoft.com/office/drawing/2014/main" id="{71F9CADC-20A2-4CEF-99A2-C846B8B7E4ED}"/>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2</xdr:col>
      <xdr:colOff>1536700</xdr:colOff>
      <xdr:row>0</xdr:row>
      <xdr:rowOff>431800</xdr:rowOff>
    </xdr:from>
    <xdr:to>
      <xdr:col>2</xdr:col>
      <xdr:colOff>2425700</xdr:colOff>
      <xdr:row>0</xdr:row>
      <xdr:rowOff>787400</xdr:rowOff>
    </xdr:to>
    <xdr:sp macro="[0]!cmdWipeData" textlink="">
      <xdr:nvSpPr>
        <xdr:cNvPr id="14" name="Rectangle: Rounded Corners 13" title="2|8|Risky Action">
          <a:extLst>
            <a:ext uri="{FF2B5EF4-FFF2-40B4-BE49-F238E27FC236}">
              <a16:creationId xmlns:a16="http://schemas.microsoft.com/office/drawing/2014/main" id="{5115B722-E02C-41DC-9916-28951649A945}"/>
            </a:ext>
          </a:extLst>
        </xdr:cNvPr>
        <xdr:cNvSpPr/>
      </xdr:nvSpPr>
      <xdr:spPr>
        <a:xfrm>
          <a:off x="6527800" y="431800"/>
          <a:ext cx="889000" cy="355600"/>
        </a:xfrm>
        <a:prstGeom prst="roundRect">
          <a:avLst>
            <a:gd name="adj" fmla="val 15000"/>
          </a:avLst>
        </a:prstGeom>
        <a:solidFill>
          <a:srgbClr val="FFC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Start over</a:t>
          </a:r>
        </a:p>
      </xdr:txBody>
    </xdr:sp>
    <xdr:clientData fPrintsWithSheet="0"/>
  </xdr:twoCellAnchor>
  <xdr:twoCellAnchor editAs="absolute">
    <xdr:from>
      <xdr:col>0</xdr:col>
      <xdr:colOff>965200</xdr:colOff>
      <xdr:row>0</xdr:row>
      <xdr:rowOff>431800</xdr:rowOff>
    </xdr:from>
    <xdr:to>
      <xdr:col>0</xdr:col>
      <xdr:colOff>1854200</xdr:colOff>
      <xdr:row>0</xdr:row>
      <xdr:rowOff>787400</xdr:rowOff>
    </xdr:to>
    <xdr:sp macro="[0]!cmdCreateReports" textlink="">
      <xdr:nvSpPr>
        <xdr:cNvPr id="13" name="Rectangle: Rounded Corners 12" title="2|2|Action">
          <a:extLst>
            <a:ext uri="{FF2B5EF4-FFF2-40B4-BE49-F238E27FC236}">
              <a16:creationId xmlns:a16="http://schemas.microsoft.com/office/drawing/2014/main" id="{208DBD02-0408-4A77-9CB4-1A54749A112C}"/>
            </a:ext>
          </a:extLst>
        </xdr:cNvPr>
        <xdr:cNvSpPr/>
      </xdr:nvSpPr>
      <xdr:spPr>
        <a:xfrm>
          <a:off x="965200" y="431800"/>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Create reports</a:t>
          </a:r>
        </a:p>
      </xdr:txBody>
    </xdr:sp>
    <xdr:clientData fPrintsWithSheet="0"/>
  </xdr:twoCellAnchor>
  <xdr:twoCellAnchor editAs="absolute">
    <xdr:from>
      <xdr:col>0</xdr:col>
      <xdr:colOff>1892300</xdr:colOff>
      <xdr:row>0</xdr:row>
      <xdr:rowOff>431800</xdr:rowOff>
    </xdr:from>
    <xdr:to>
      <xdr:col>0</xdr:col>
      <xdr:colOff>2781300</xdr:colOff>
      <xdr:row>0</xdr:row>
      <xdr:rowOff>787400</xdr:rowOff>
    </xdr:to>
    <xdr:sp macro="" textlink="">
      <xdr:nvSpPr>
        <xdr:cNvPr id="3" name="Rectangle: Rounded Corners 2" title="2|3|Action">
          <a:extLst>
            <a:ext uri="{FF2B5EF4-FFF2-40B4-BE49-F238E27FC236}">
              <a16:creationId xmlns:a16="http://schemas.microsoft.com/office/drawing/2014/main" id="{5264F6C7-3A40-4D60-BE62-B14E50B772B8}"/>
            </a:ext>
          </a:extLst>
        </xdr:cNvPr>
        <xdr:cNvSpPr/>
      </xdr:nvSpPr>
      <xdr:spPr>
        <a:xfrm>
          <a:off x="1892300" y="431800"/>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Print all reports</a:t>
          </a: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E9F331DA-6A05-4DE5-8521-FE8EA8E2224E}"/>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311150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CE850EC8-7D30-4800-BDD3-BAEA48947115}"/>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800100</xdr:colOff>
      <xdr:row>0</xdr:row>
      <xdr:rowOff>38100</xdr:rowOff>
    </xdr:from>
    <xdr:to>
      <xdr:col>4</xdr:col>
      <xdr:colOff>498475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9921CCE4-2069-40F6-B7F4-84B11E7C2EFD}"/>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8</xdr:col>
      <xdr:colOff>571500</xdr:colOff>
      <xdr:row>0</xdr:row>
      <xdr:rowOff>0</xdr:rowOff>
    </xdr:from>
    <xdr:to>
      <xdr:col>10</xdr:col>
      <xdr:colOff>389255</xdr:colOff>
      <xdr:row>1</xdr:row>
      <xdr:rowOff>351790</xdr:rowOff>
    </xdr:to>
    <xdr:pic>
      <xdr:nvPicPr>
        <xdr:cNvPr id="5" name="Picture 4" descr="Dragnet Redwells Logo 222222222">
          <a:extLst>
            <a:ext uri="{FF2B5EF4-FFF2-40B4-BE49-F238E27FC236}">
              <a16:creationId xmlns:a16="http://schemas.microsoft.com/office/drawing/2014/main" id="{288C0FBD-0723-4660-91B9-3898537B9982}"/>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6</xdr:col>
      <xdr:colOff>200025</xdr:colOff>
      <xdr:row>0</xdr:row>
      <xdr:rowOff>209550</xdr:rowOff>
    </xdr:from>
    <xdr:to>
      <xdr:col>8</xdr:col>
      <xdr:colOff>190500</xdr:colOff>
      <xdr:row>1</xdr:row>
      <xdr:rowOff>76200</xdr:rowOff>
    </xdr:to>
    <xdr:sp macro="" textlink="">
      <xdr:nvSpPr>
        <xdr:cNvPr id="6" name="StopReportTextBox">
          <a:extLst>
            <a:ext uri="{FF2B5EF4-FFF2-40B4-BE49-F238E27FC236}">
              <a16:creationId xmlns:a16="http://schemas.microsoft.com/office/drawing/2014/main" id="{D01334AE-6B6B-48BA-844F-272E56D281B1}"/>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New purcase
Contract: Mr Blogs
Site: Big Co Ltd
Customer order number: contract 23</a:t>
          </a:r>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4C10678A-ADB2-4BDE-9668-55E75AC9181C}"/>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DAD7FDE3-1B3D-4B8D-B1FA-1BBD20B093A4}"/>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7F7189A8-B58F-407A-98AF-F3AE9B9D86FA}"/>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8</xdr:col>
      <xdr:colOff>304800</xdr:colOff>
      <xdr:row>0</xdr:row>
      <xdr:rowOff>0</xdr:rowOff>
    </xdr:from>
    <xdr:to>
      <xdr:col>10</xdr:col>
      <xdr:colOff>122555</xdr:colOff>
      <xdr:row>1</xdr:row>
      <xdr:rowOff>351790</xdr:rowOff>
    </xdr:to>
    <xdr:pic>
      <xdr:nvPicPr>
        <xdr:cNvPr id="5" name="Picture 4" descr="Dragnet Redwells Logo 222222222">
          <a:extLst>
            <a:ext uri="{FF2B5EF4-FFF2-40B4-BE49-F238E27FC236}">
              <a16:creationId xmlns:a16="http://schemas.microsoft.com/office/drawing/2014/main" id="{9163D9E2-3BF9-4724-A2F8-F3C9568A39CA}"/>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5</xdr:col>
      <xdr:colOff>923925</xdr:colOff>
      <xdr:row>0</xdr:row>
      <xdr:rowOff>209550</xdr:rowOff>
    </xdr:from>
    <xdr:to>
      <xdr:col>7</xdr:col>
      <xdr:colOff>695325</xdr:colOff>
      <xdr:row>1</xdr:row>
      <xdr:rowOff>76200</xdr:rowOff>
    </xdr:to>
    <xdr:sp macro="" textlink="">
      <xdr:nvSpPr>
        <xdr:cNvPr id="6" name="ThresholdReportTextBox">
          <a:extLst>
            <a:ext uri="{FF2B5EF4-FFF2-40B4-BE49-F238E27FC236}">
              <a16:creationId xmlns:a16="http://schemas.microsoft.com/office/drawing/2014/main" id="{2E3F3FCA-82EE-49BD-80C1-96F17F6EA2AA}"/>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New purcase
Contract: Mr Blogs
Site: Big Co Ltd
Customer order number: contract 23</a:t>
          </a:r>
          <a:endParaRPr lang="en-GB" sz="1100"/>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6C063295-0B47-4B8F-B752-E3B41FA256B4}"/>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2334FCC5-C8D5-48AF-8B66-F42C9AD321A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18633B2B-E198-45AA-ADDA-947A215915D3}"/>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8</xdr:col>
      <xdr:colOff>304800</xdr:colOff>
      <xdr:row>0</xdr:row>
      <xdr:rowOff>0</xdr:rowOff>
    </xdr:from>
    <xdr:to>
      <xdr:col>10</xdr:col>
      <xdr:colOff>122555</xdr:colOff>
      <xdr:row>1</xdr:row>
      <xdr:rowOff>351790</xdr:rowOff>
    </xdr:to>
    <xdr:pic>
      <xdr:nvPicPr>
        <xdr:cNvPr id="5" name="Picture 4" descr="Dragnet Redwells Logo 222222222">
          <a:extLst>
            <a:ext uri="{FF2B5EF4-FFF2-40B4-BE49-F238E27FC236}">
              <a16:creationId xmlns:a16="http://schemas.microsoft.com/office/drawing/2014/main" id="{DE2E5B59-C969-48E6-B31F-6C761BF688FA}"/>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5</xdr:col>
      <xdr:colOff>923925</xdr:colOff>
      <xdr:row>0</xdr:row>
      <xdr:rowOff>209550</xdr:rowOff>
    </xdr:from>
    <xdr:to>
      <xdr:col>7</xdr:col>
      <xdr:colOff>695325</xdr:colOff>
      <xdr:row>1</xdr:row>
      <xdr:rowOff>76200</xdr:rowOff>
    </xdr:to>
    <xdr:sp macro="" textlink="">
      <xdr:nvSpPr>
        <xdr:cNvPr id="6" name="StrappingReportTextBox">
          <a:extLst>
            <a:ext uri="{FF2B5EF4-FFF2-40B4-BE49-F238E27FC236}">
              <a16:creationId xmlns:a16="http://schemas.microsoft.com/office/drawing/2014/main" id="{D598932D-E495-475B-97A2-00D8F6170FBA}"/>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New purcase
Contract: Mr Blogs
Site: Big Co Ltd
Customer order number: contract 23</a:t>
          </a:r>
          <a:endParaRPr lang="en-GB" sz="1100"/>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BF939587-419C-4DF6-B953-8FF1FB388890}"/>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09D836AF-116A-49BE-9DDD-F721F460CF00}"/>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93FAB172-ED93-43C3-B03A-F0E85F14CB7B}"/>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5</xdr:col>
      <xdr:colOff>1905000</xdr:colOff>
      <xdr:row>0</xdr:row>
      <xdr:rowOff>0</xdr:rowOff>
    </xdr:from>
    <xdr:to>
      <xdr:col>7</xdr:col>
      <xdr:colOff>160655</xdr:colOff>
      <xdr:row>1</xdr:row>
      <xdr:rowOff>351790</xdr:rowOff>
    </xdr:to>
    <xdr:pic>
      <xdr:nvPicPr>
        <xdr:cNvPr id="5" name="Picture 4" descr="Dragnet Redwells Logo 222222222">
          <a:extLst>
            <a:ext uri="{FF2B5EF4-FFF2-40B4-BE49-F238E27FC236}">
              <a16:creationId xmlns:a16="http://schemas.microsoft.com/office/drawing/2014/main" id="{2E526651-921B-40EC-8B2A-F589BEF6365F}"/>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4</xdr:col>
      <xdr:colOff>1828800</xdr:colOff>
      <xdr:row>0</xdr:row>
      <xdr:rowOff>209550</xdr:rowOff>
    </xdr:from>
    <xdr:to>
      <xdr:col>5</xdr:col>
      <xdr:colOff>1524000</xdr:colOff>
      <xdr:row>1</xdr:row>
      <xdr:rowOff>76200</xdr:rowOff>
    </xdr:to>
    <xdr:sp macro="" textlink="">
      <xdr:nvSpPr>
        <xdr:cNvPr id="6" name="HingeFacingsReportTextBox">
          <a:extLst>
            <a:ext uri="{FF2B5EF4-FFF2-40B4-BE49-F238E27FC236}">
              <a16:creationId xmlns:a16="http://schemas.microsoft.com/office/drawing/2014/main" id="{DDB43FFC-27F9-437F-963F-AB9483798CC2}"/>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New purcase
Contract: Mr Blogs
Site: Big Co Ltd
Customer order number: contract 23</a:t>
          </a:r>
          <a:endParaRPr lang="en-GB" sz="1100"/>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466EF805-B4BB-4017-94BA-110D20AA884D}"/>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90E00F61-0B39-4370-BC48-A1DFF757D7A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514350</xdr:colOff>
      <xdr:row>0</xdr:row>
      <xdr:rowOff>38100</xdr:rowOff>
    </xdr:from>
    <xdr:to>
      <xdr:col>4</xdr:col>
      <xdr:colOff>422275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D1C59DB7-C439-4056-AC34-88DFA50E49F8}"/>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8</xdr:col>
      <xdr:colOff>85725</xdr:colOff>
      <xdr:row>0</xdr:row>
      <xdr:rowOff>0</xdr:rowOff>
    </xdr:from>
    <xdr:to>
      <xdr:col>9</xdr:col>
      <xdr:colOff>522605</xdr:colOff>
      <xdr:row>1</xdr:row>
      <xdr:rowOff>351790</xdr:rowOff>
    </xdr:to>
    <xdr:pic>
      <xdr:nvPicPr>
        <xdr:cNvPr id="5" name="Picture 4" descr="Dragnet Redwells Logo 222222222">
          <a:extLst>
            <a:ext uri="{FF2B5EF4-FFF2-40B4-BE49-F238E27FC236}">
              <a16:creationId xmlns:a16="http://schemas.microsoft.com/office/drawing/2014/main" id="{F06D48DE-59E7-47A7-828E-FD98AA4F8469}"/>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5</xdr:col>
      <xdr:colOff>962025</xdr:colOff>
      <xdr:row>0</xdr:row>
      <xdr:rowOff>209550</xdr:rowOff>
    </xdr:from>
    <xdr:to>
      <xdr:col>7</xdr:col>
      <xdr:colOff>733425</xdr:colOff>
      <xdr:row>1</xdr:row>
      <xdr:rowOff>76200</xdr:rowOff>
    </xdr:to>
    <xdr:sp macro="" textlink="">
      <xdr:nvSpPr>
        <xdr:cNvPr id="6" name="PriceReportTextBox">
          <a:extLst>
            <a:ext uri="{FF2B5EF4-FFF2-40B4-BE49-F238E27FC236}">
              <a16:creationId xmlns:a16="http://schemas.microsoft.com/office/drawing/2014/main" id="{671CA218-CA68-465A-AE7D-DB1A4A871543}"/>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New purcase
Contract: Mr Blogs
Site: Big Co Ltd
Customer order number: contract 23</a:t>
          </a:r>
          <a:endParaRPr lang="en-GB" sz="1100"/>
        </a:p>
      </xdr:txBody>
    </xdr:sp>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38100</xdr:colOff>
      <xdr:row>3</xdr:row>
      <xdr:rowOff>38100</xdr:rowOff>
    </xdr:from>
    <xdr:to>
      <xdr:col>1</xdr:col>
      <xdr:colOff>879475</xdr:colOff>
      <xdr:row>3</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7EA9CA7E-EB5C-45A9-A10B-EFAF8FC3E6EE}"/>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2</xdr:col>
      <xdr:colOff>36512</xdr:colOff>
      <xdr:row>3</xdr:row>
      <xdr:rowOff>38100</xdr:rowOff>
    </xdr:from>
    <xdr:to>
      <xdr:col>2</xdr:col>
      <xdr:colOff>925512</xdr:colOff>
      <xdr:row>3</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F7B893B3-1A00-482B-9571-5463B897391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2</xdr:col>
      <xdr:colOff>1890712</xdr:colOff>
      <xdr:row>3</xdr:row>
      <xdr:rowOff>38100</xdr:rowOff>
    </xdr:from>
    <xdr:to>
      <xdr:col>2</xdr:col>
      <xdr:colOff>2779712</xdr:colOff>
      <xdr:row>3</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F28954DB-EF4F-48DB-94AE-63C4ED77E663}"/>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oneCell">
    <xdr:from>
      <xdr:col>0</xdr:col>
      <xdr:colOff>0</xdr:colOff>
      <xdr:row>3</xdr:row>
      <xdr:rowOff>104774</xdr:rowOff>
    </xdr:from>
    <xdr:to>
      <xdr:col>2</xdr:col>
      <xdr:colOff>885371</xdr:colOff>
      <xdr:row>4</xdr:row>
      <xdr:rowOff>438149</xdr:rowOff>
    </xdr:to>
    <xdr:sp macro="" textlink="">
      <xdr:nvSpPr>
        <xdr:cNvPr id="9" name="CustomerAddressTextBox">
          <a:extLst>
            <a:ext uri="{FF2B5EF4-FFF2-40B4-BE49-F238E27FC236}">
              <a16:creationId xmlns:a16="http://schemas.microsoft.com/office/drawing/2014/main" id="{1DAEE411-6D0D-4077-ACAF-95BC60519F05}"/>
            </a:ext>
          </a:extLst>
        </xdr:cNvPr>
        <xdr:cNvSpPr txBox="1"/>
      </xdr:nvSpPr>
      <xdr:spPr>
        <a:xfrm>
          <a:off x="0" y="104774"/>
          <a:ext cx="1818821" cy="12287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1" i="0"/>
            <a:t>Dr Rob Morse
Central Doors
5 Haypark Business Centre
Marchmont Avenue
Dahab
FK2 0NZ</a:t>
          </a:r>
        </a:p>
      </xdr:txBody>
    </xdr:sp>
    <xdr:clientData/>
  </xdr:twoCellAnchor>
  <xdr:twoCellAnchor editAs="oneCell">
    <xdr:from>
      <xdr:col>2</xdr:col>
      <xdr:colOff>2092325</xdr:colOff>
      <xdr:row>3</xdr:row>
      <xdr:rowOff>786494</xdr:rowOff>
    </xdr:from>
    <xdr:to>
      <xdr:col>3</xdr:col>
      <xdr:colOff>250825</xdr:colOff>
      <xdr:row>4</xdr:row>
      <xdr:rowOff>225880</xdr:rowOff>
    </xdr:to>
    <xdr:sp macro="" textlink="">
      <xdr:nvSpPr>
        <xdr:cNvPr id="10" name="HingeFacingsReportTextBox">
          <a:extLst>
            <a:ext uri="{FF2B5EF4-FFF2-40B4-BE49-F238E27FC236}">
              <a16:creationId xmlns:a16="http://schemas.microsoft.com/office/drawing/2014/main" id="{19F2669B-CE16-40D4-9109-C472E4DD2E26}"/>
            </a:ext>
          </a:extLst>
        </xdr:cNvPr>
        <xdr:cNvSpPr txBox="1"/>
      </xdr:nvSpPr>
      <xdr:spPr>
        <a:xfrm>
          <a:off x="3025775" y="786494"/>
          <a:ext cx="1177925" cy="33473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800" b="1" i="0"/>
            <a:t>ESTIMATE</a:t>
          </a:r>
        </a:p>
      </xdr:txBody>
    </xdr:sp>
    <xdr:clientData/>
  </xdr:twoCellAnchor>
  <xdr:twoCellAnchor editAs="oneCell">
    <xdr:from>
      <xdr:col>0</xdr:col>
      <xdr:colOff>0</xdr:colOff>
      <xdr:row>4</xdr:row>
      <xdr:rowOff>440418</xdr:rowOff>
    </xdr:from>
    <xdr:to>
      <xdr:col>2</xdr:col>
      <xdr:colOff>400050</xdr:colOff>
      <xdr:row>5</xdr:row>
      <xdr:rowOff>352425</xdr:rowOff>
    </xdr:to>
    <xdr:sp macro="" textlink="">
      <xdr:nvSpPr>
        <xdr:cNvPr id="11" name="QuoteDetailsStaticTextBox">
          <a:extLst>
            <a:ext uri="{FF2B5EF4-FFF2-40B4-BE49-F238E27FC236}">
              <a16:creationId xmlns:a16="http://schemas.microsoft.com/office/drawing/2014/main" id="{49B33CFC-CF06-4A36-BDC9-3F4C1F75C24F}"/>
            </a:ext>
          </a:extLst>
        </xdr:cNvPr>
        <xdr:cNvSpPr txBox="1"/>
      </xdr:nvSpPr>
      <xdr:spPr>
        <a:xfrm>
          <a:off x="0" y="1335768"/>
          <a:ext cx="1333500" cy="80735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1" i="0"/>
            <a:t>Reference:
Quote</a:t>
          </a:r>
          <a:r>
            <a:rPr lang="en-GB" sz="1100" b="1" i="0" baseline="0"/>
            <a:t> number RQ</a:t>
          </a:r>
          <a:r>
            <a:rPr lang="en-GB" sz="1100" b="1" i="0"/>
            <a:t>:
Date of estimate:</a:t>
          </a:r>
        </a:p>
        <a:p>
          <a:pPr algn="l"/>
          <a:r>
            <a:rPr lang="en-GB" sz="1100" b="1" i="0"/>
            <a:t>Validity:</a:t>
          </a:r>
        </a:p>
      </xdr:txBody>
    </xdr:sp>
    <xdr:clientData/>
  </xdr:twoCellAnchor>
  <xdr:twoCellAnchor editAs="absolute">
    <xdr:from>
      <xdr:col>0</xdr:col>
      <xdr:colOff>3023</xdr:colOff>
      <xdr:row>5</xdr:row>
      <xdr:rowOff>313871</xdr:rowOff>
    </xdr:from>
    <xdr:to>
      <xdr:col>6</xdr:col>
      <xdr:colOff>834872</xdr:colOff>
      <xdr:row>6</xdr:row>
      <xdr:rowOff>376464</xdr:rowOff>
    </xdr:to>
    <xdr:sp macro="" textlink="">
      <xdr:nvSpPr>
        <xdr:cNvPr id="12" name="HingeFacingsReportTextBox">
          <a:extLst>
            <a:ext uri="{FF2B5EF4-FFF2-40B4-BE49-F238E27FC236}">
              <a16:creationId xmlns:a16="http://schemas.microsoft.com/office/drawing/2014/main" id="{7E0276E2-1BE1-4956-8D88-EDCE976DA92A}"/>
            </a:ext>
          </a:extLst>
        </xdr:cNvPr>
        <xdr:cNvSpPr txBox="1"/>
      </xdr:nvSpPr>
      <xdr:spPr>
        <a:xfrm>
          <a:off x="3023" y="2110014"/>
          <a:ext cx="6914242" cy="96066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0" i="0"/>
            <a:t>Dear Sir,</a:t>
          </a:r>
        </a:p>
        <a:p>
          <a:pPr algn="l"/>
          <a:endParaRPr lang="en-GB" sz="1100" b="0" i="0" baseline="0"/>
        </a:p>
        <a:p>
          <a:r>
            <a:rPr lang="en-GB" sz="1100" b="0" i="0" u="none" strike="noStrike" baseline="0">
              <a:solidFill>
                <a:schemeClr val="dk1"/>
              </a:solidFill>
              <a:latin typeface="+mn-lt"/>
              <a:ea typeface="+mn-ea"/>
              <a:cs typeface="+mn-cs"/>
            </a:rPr>
            <a:t>Thank you for your valued enquiry, below is a detailed specification for your project. Should you agree with the details please sign and return. Should you require any changes please contact me when convenient to yourself.</a:t>
          </a:r>
          <a:br>
            <a:rPr lang="en-GB" sz="1100" b="1" i="0" baseline="0"/>
          </a:br>
          <a:endParaRPr lang="en-GB" sz="1100" b="1" i="0"/>
        </a:p>
      </xdr:txBody>
    </xdr:sp>
    <xdr:clientData/>
  </xdr:twoCellAnchor>
  <xdr:twoCellAnchor editAs="oneCell">
    <xdr:from>
      <xdr:col>2</xdr:col>
      <xdr:colOff>499382</xdr:colOff>
      <xdr:row>4</xdr:row>
      <xdr:rowOff>440418</xdr:rowOff>
    </xdr:from>
    <xdr:to>
      <xdr:col>2</xdr:col>
      <xdr:colOff>2981325</xdr:colOff>
      <xdr:row>5</xdr:row>
      <xdr:rowOff>392793</xdr:rowOff>
    </xdr:to>
    <xdr:sp macro="" textlink="">
      <xdr:nvSpPr>
        <xdr:cNvPr id="25" name="QuoteDetailsTextBox">
          <a:extLst>
            <a:ext uri="{FF2B5EF4-FFF2-40B4-BE49-F238E27FC236}">
              <a16:creationId xmlns:a16="http://schemas.microsoft.com/office/drawing/2014/main" id="{37C52679-0A64-4D32-A28F-6CF9220E225B}"/>
            </a:ext>
          </a:extLst>
        </xdr:cNvPr>
        <xdr:cNvSpPr txBox="1"/>
      </xdr:nvSpPr>
      <xdr:spPr>
        <a:xfrm>
          <a:off x="1432832" y="1335768"/>
          <a:ext cx="2481943" cy="8477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1" i="0"/>
            <a:t>Reference number (source?)
47678787
28/09/2020
60 days</a:t>
          </a:r>
        </a:p>
      </xdr:txBody>
    </xdr:sp>
    <xdr:clientData/>
  </xdr:twoCellAnchor>
  <xdr:twoCellAnchor editAs="oneCell">
    <xdr:from>
      <xdr:col>5</xdr:col>
      <xdr:colOff>235679</xdr:colOff>
      <xdr:row>0</xdr:row>
      <xdr:rowOff>0</xdr:rowOff>
    </xdr:from>
    <xdr:to>
      <xdr:col>7</xdr:col>
      <xdr:colOff>1228</xdr:colOff>
      <xdr:row>5</xdr:row>
      <xdr:rowOff>304800</xdr:rowOff>
    </xdr:to>
    <xdr:pic>
      <xdr:nvPicPr>
        <xdr:cNvPr id="17" name="Picture 16">
          <a:extLst>
            <a:ext uri="{FF2B5EF4-FFF2-40B4-BE49-F238E27FC236}">
              <a16:creationId xmlns:a16="http://schemas.microsoft.com/office/drawing/2014/main" id="{539B7087-6F41-4876-BC1C-1F032BBF53C6}"/>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598254" y="0"/>
          <a:ext cx="1356224" cy="2095500"/>
        </a:xfrm>
        <a:prstGeom prst="rect">
          <a:avLst/>
        </a:prstGeom>
      </xdr:spPr>
    </xdr:pic>
    <xdr:clientData/>
  </xdr:twoCellAnchor>
  <xdr:twoCellAnchor editAs="oneCell">
    <xdr:from>
      <xdr:col>5</xdr:col>
      <xdr:colOff>238125</xdr:colOff>
      <xdr:row>14</xdr:row>
      <xdr:rowOff>9525</xdr:rowOff>
    </xdr:from>
    <xdr:to>
      <xdr:col>7</xdr:col>
      <xdr:colOff>3674</xdr:colOff>
      <xdr:row>16</xdr:row>
      <xdr:rowOff>314325</xdr:rowOff>
    </xdr:to>
    <xdr:pic>
      <xdr:nvPicPr>
        <xdr:cNvPr id="26" name="Picture 25">
          <a:extLst>
            <a:ext uri="{FF2B5EF4-FFF2-40B4-BE49-F238E27FC236}">
              <a16:creationId xmlns:a16="http://schemas.microsoft.com/office/drawing/2014/main" id="{5B15CCE6-762D-4278-9BEE-658948EEA698}"/>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600700" y="8953500"/>
          <a:ext cx="1356224" cy="2095500"/>
        </a:xfrm>
        <a:prstGeom prst="rect">
          <a:avLst/>
        </a:prstGeom>
      </xdr:spPr>
    </xdr:pic>
    <xdr:clientData/>
  </xdr:twoCellAnchor>
  <xdr:twoCellAnchor editAs="oneCell">
    <xdr:from>
      <xdr:col>5</xdr:col>
      <xdr:colOff>245532</xdr:colOff>
      <xdr:row>29</xdr:row>
      <xdr:rowOff>9528</xdr:rowOff>
    </xdr:from>
    <xdr:to>
      <xdr:col>7</xdr:col>
      <xdr:colOff>1556</xdr:colOff>
      <xdr:row>31</xdr:row>
      <xdr:rowOff>317502</xdr:rowOff>
    </xdr:to>
    <xdr:pic>
      <xdr:nvPicPr>
        <xdr:cNvPr id="27" name="Picture 26">
          <a:extLst>
            <a:ext uri="{FF2B5EF4-FFF2-40B4-BE49-F238E27FC236}">
              <a16:creationId xmlns:a16="http://schemas.microsoft.com/office/drawing/2014/main" id="{1EE2FDA1-9D74-4FAC-9336-8166EB1954E6}"/>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621865" y="18382195"/>
          <a:ext cx="1354108" cy="2107141"/>
        </a:xfrm>
        <a:prstGeom prst="rect">
          <a:avLst/>
        </a:prstGeom>
      </xdr:spPr>
    </xdr:pic>
    <xdr:clientData/>
  </xdr:twoCellAnchor>
  <xdr:twoCellAnchor editAs="oneCell">
    <xdr:from>
      <xdr:col>5</xdr:col>
      <xdr:colOff>228065</xdr:colOff>
      <xdr:row>36</xdr:row>
      <xdr:rowOff>12707</xdr:rowOff>
    </xdr:from>
    <xdr:to>
      <xdr:col>7</xdr:col>
      <xdr:colOff>4727</xdr:colOff>
      <xdr:row>38</xdr:row>
      <xdr:rowOff>315919</xdr:rowOff>
    </xdr:to>
    <xdr:pic>
      <xdr:nvPicPr>
        <xdr:cNvPr id="28" name="Picture 27">
          <a:extLst>
            <a:ext uri="{FF2B5EF4-FFF2-40B4-BE49-F238E27FC236}">
              <a16:creationId xmlns:a16="http://schemas.microsoft.com/office/drawing/2014/main" id="{4FFCE70F-61EC-4143-B802-BBF3D01FABD2}"/>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585878" y="26825582"/>
          <a:ext cx="1360193" cy="2089149"/>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6518A676-DF44-44BE-8A86-65AD2877C5A6}"/>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965200</xdr:colOff>
      <xdr:row>0</xdr:row>
      <xdr:rowOff>38100</xdr:rowOff>
    </xdr:from>
    <xdr:to>
      <xdr:col>0</xdr:col>
      <xdr:colOff>1854200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14D3B7FB-9F8B-4E1A-86E7-30EB513E23EF}"/>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1</xdr:col>
      <xdr:colOff>438150</xdr:colOff>
      <xdr:row>0</xdr:row>
      <xdr:rowOff>38100</xdr:rowOff>
    </xdr:from>
    <xdr:to>
      <xdr:col>1</xdr:col>
      <xdr:colOff>1327150</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A9A2E30E-DF85-478C-8B47-6193EBE8042B}"/>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1.xml><?xml version="1.0" encoding="utf-8"?>
<xdr:wsDr xmlns:xdr="http://schemas.openxmlformats.org/drawingml/2006/spreadsheetDrawing" xmlns:a="http://schemas.openxmlformats.org/drawingml/2006/main">
  <xdr:twoCellAnchor editAs="oneCell">
    <xdr:from>
      <xdr:col>0</xdr:col>
      <xdr:colOff>350520</xdr:colOff>
      <xdr:row>1</xdr:row>
      <xdr:rowOff>46355</xdr:rowOff>
    </xdr:from>
    <xdr:to>
      <xdr:col>2</xdr:col>
      <xdr:colOff>158750</xdr:colOff>
      <xdr:row>6</xdr:row>
      <xdr:rowOff>93345</xdr:rowOff>
    </xdr:to>
    <xdr:pic>
      <xdr:nvPicPr>
        <xdr:cNvPr id="2" name="Picture 1" descr="Dragnet Redwells Logo 222222222">
          <a:extLst>
            <a:ext uri="{FF2B5EF4-FFF2-40B4-BE49-F238E27FC236}">
              <a16:creationId xmlns:a16="http://schemas.microsoft.com/office/drawing/2014/main" id="{34A534B2-7578-472D-B064-B2FE9B4C75F4}"/>
            </a:ext>
          </a:extLst>
        </xdr:cNvPr>
        <xdr:cNvPicPr>
          <a:picLocks noChangeAspect="1"/>
        </xdr:cNvPicPr>
      </xdr:nvPicPr>
      <xdr:blipFill>
        <a:blip xmlns:r="http://schemas.openxmlformats.org/officeDocument/2006/relationships" r:embed="rId1"/>
        <a:stretch>
          <a:fillRect/>
        </a:stretch>
      </xdr:blipFill>
      <xdr:spPr>
        <a:xfrm>
          <a:off x="350520" y="229235"/>
          <a:ext cx="1027430" cy="1129030"/>
        </a:xfrm>
        <a:prstGeom prst="rect">
          <a:avLst/>
        </a:prstGeom>
        <a:noFill/>
        <a:ln w="9525">
          <a:noFill/>
        </a:ln>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0</xdr:colOff>
      <xdr:row>0</xdr:row>
      <xdr:rowOff>132080</xdr:rowOff>
    </xdr:from>
    <xdr:to>
      <xdr:col>1</xdr:col>
      <xdr:colOff>335612</xdr:colOff>
      <xdr:row>4</xdr:row>
      <xdr:rowOff>222250</xdr:rowOff>
    </xdr:to>
    <xdr:pic>
      <xdr:nvPicPr>
        <xdr:cNvPr id="2" name="Picture 1" descr="Dragnet Redwells Logo 222222222">
          <a:extLst>
            <a:ext uri="{FF2B5EF4-FFF2-40B4-BE49-F238E27FC236}">
              <a16:creationId xmlns:a16="http://schemas.microsoft.com/office/drawing/2014/main" id="{2AC4CF79-E7CA-4EC8-8BDE-948071D97CED}"/>
            </a:ext>
          </a:extLst>
        </xdr:cNvPr>
        <xdr:cNvPicPr>
          <a:picLocks noChangeAspect="1"/>
        </xdr:cNvPicPr>
      </xdr:nvPicPr>
      <xdr:blipFill>
        <a:blip xmlns:r="http://schemas.openxmlformats.org/officeDocument/2006/relationships" r:embed="rId1"/>
        <a:stretch>
          <a:fillRect/>
        </a:stretch>
      </xdr:blipFill>
      <xdr:spPr>
        <a:xfrm>
          <a:off x="0" y="132080"/>
          <a:ext cx="967740" cy="981710"/>
        </a:xfrm>
        <a:prstGeom prst="rect">
          <a:avLst/>
        </a:prstGeom>
        <a:noFill/>
        <a:ln w="9525">
          <a:noFill/>
        </a:ln>
      </xdr:spPr>
    </xdr:pic>
    <xdr:clientData/>
  </xdr:twoCellAnchor>
</xdr:wsDr>
</file>

<file path=xl/drawings/drawing13.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5" name="Rectangle: Rounded Corners 4" title="1|1|Target page">
          <a:hlinkClick xmlns:r="http://schemas.openxmlformats.org/officeDocument/2006/relationships" r:id="rId1"/>
          <a:extLst>
            <a:ext uri="{FF2B5EF4-FFF2-40B4-BE49-F238E27FC236}">
              <a16:creationId xmlns:a16="http://schemas.microsoft.com/office/drawing/2014/main" id="{4B3EAB9E-E72C-4370-8CF0-438B05242057}"/>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965200</xdr:colOff>
      <xdr:row>0</xdr:row>
      <xdr:rowOff>38100</xdr:rowOff>
    </xdr:from>
    <xdr:to>
      <xdr:col>1</xdr:col>
      <xdr:colOff>92075</xdr:colOff>
      <xdr:row>0</xdr:row>
      <xdr:rowOff>393700</xdr:rowOff>
    </xdr:to>
    <xdr:sp macro="" textlink="">
      <xdr:nvSpPr>
        <xdr:cNvPr id="8" name="Rectangle: Rounded Corners 7" title="1|2|Target Page">
          <a:hlinkClick xmlns:r="http://schemas.openxmlformats.org/officeDocument/2006/relationships" r:id="rId2"/>
          <a:extLst>
            <a:ext uri="{FF2B5EF4-FFF2-40B4-BE49-F238E27FC236}">
              <a16:creationId xmlns:a16="http://schemas.microsoft.com/office/drawing/2014/main" id="{6ECD240D-FEA9-4970-AB78-4BD8F80B1ED5}"/>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1</xdr:col>
      <xdr:colOff>1057275</xdr:colOff>
      <xdr:row>0</xdr:row>
      <xdr:rowOff>38100</xdr:rowOff>
    </xdr:from>
    <xdr:to>
      <xdr:col>2</xdr:col>
      <xdr:colOff>184150</xdr:colOff>
      <xdr:row>0</xdr:row>
      <xdr:rowOff>393700</xdr:rowOff>
    </xdr:to>
    <xdr:sp macro="" textlink="">
      <xdr:nvSpPr>
        <xdr:cNvPr id="15" name="Rectangle: Rounded Corners 14" title="1|4|Current page">
          <a:hlinkClick xmlns:r="http://schemas.openxmlformats.org/officeDocument/2006/relationships" r:id="rId3"/>
          <a:extLst>
            <a:ext uri="{FF2B5EF4-FFF2-40B4-BE49-F238E27FC236}">
              <a16:creationId xmlns:a16="http://schemas.microsoft.com/office/drawing/2014/main" id="{CB30568C-3526-481C-9152-62599A67BE46}"/>
            </a:ext>
          </a:extLst>
        </xdr:cNvPr>
        <xdr:cNvSpPr/>
      </xdr:nvSpPr>
      <xdr:spPr>
        <a:xfrm>
          <a:off x="2819400" y="38100"/>
          <a:ext cx="889000" cy="355600"/>
        </a:xfrm>
        <a:prstGeom prst="roundRect">
          <a:avLst>
            <a:gd name="adj" fmla="val 15000"/>
          </a:avLst>
        </a:prstGeom>
        <a:solidFill>
          <a:srgbClr val="5B9BD5"/>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6" name="Rectangle: Rounded Corners 5" title="1|1|Target page">
          <a:hlinkClick xmlns:r="http://schemas.openxmlformats.org/officeDocument/2006/relationships" r:id="rId1"/>
          <a:extLst>
            <a:ext uri="{FF2B5EF4-FFF2-40B4-BE49-F238E27FC236}">
              <a16:creationId xmlns:a16="http://schemas.microsoft.com/office/drawing/2014/main" id="{7825404C-7601-4289-BDDC-7F4F31B9CAF9}"/>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165100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1B81DD25-3140-45E2-BE07-FCC0AED999F8}"/>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203200</xdr:colOff>
      <xdr:row>0</xdr:row>
      <xdr:rowOff>38100</xdr:rowOff>
    </xdr:from>
    <xdr:to>
      <xdr:col>2</xdr:col>
      <xdr:colOff>882650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2C71574F-0439-489D-9C88-7136469681BF}"/>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4</xdr:col>
      <xdr:colOff>114300</xdr:colOff>
      <xdr:row>0</xdr:row>
      <xdr:rowOff>38100</xdr:rowOff>
    </xdr:from>
    <xdr:to>
      <xdr:col>5</xdr:col>
      <xdr:colOff>12700</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B2E3C21F-ABA4-43EF-BEA4-130F254D9419}"/>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1195CC9-5C86-4A27-9B0B-A0A886A4CEF6}" name="tblSchedules" displayName="tblSchedules" ref="A3:BA8" totalsRowShown="0" headerRowDxfId="103" dataDxfId="101" headerRowBorderDxfId="102" tableBorderDxfId="100" headerRowCellStyle="Normal 2" dataCellStyle="Normal 2">
  <autoFilter ref="A3:BA8" xr:uid="{46479E24-34E3-4352-A030-A9239D29A89B}"/>
  <tableColumns count="53">
    <tableColumn id="63" xr3:uid="{EE02FA41-B767-4EDA-8A42-16775A1CE61D}" name="Number" dataDxfId="99" dataCellStyle="Normal 2"/>
    <tableColumn id="1" xr3:uid="{C2547AE1-A085-4B64-A835-5930DF641EFF}" name="Flat / plot" dataDxfId="98" dataCellStyle="Normal 2"/>
    <tableColumn id="2" xr3:uid="{5E685CB6-772D-43F5-947F-8F004694B5D8}" name="Door spec" dataDxfId="97" dataCellStyle="Normal 2"/>
    <tableColumn id="3" xr3:uid="{DA6E3C03-A706-4B73-8852-6750B4D70BA0}" name="Location" dataDxfId="96" dataCellStyle="Normal 2"/>
    <tableColumn id="4" xr3:uid="{0C4D87F5-5C2B-466D-9A4E-1F3B3731B622}" name="Door ref/number" dataDxfId="95" dataCellStyle="Normal 2"/>
    <tableColumn id="5" xr3:uid="{C2DF3D45-E4A7-461C-9D39-335EDF5260F8}" name="Fire Rating" dataDxfId="94" dataCellStyle="Normal 2"/>
    <tableColumn id="6" xr3:uid="{2C999091-B956-44CC-822F-AB4EDFD7E332}" name="Instrument strip" dataDxfId="93" dataCellStyle="Normal 2"/>
    <tableColumn id="7" xr3:uid="{B064A130-78DC-431E-9521-58512D72A4DC}" name="Flipper colour" dataDxfId="92" dataCellStyle="Normal 2"/>
    <tableColumn id="8" xr3:uid="{3B94FCCB-CC65-47C5-8377-A8CC723E2C77}" name="Doorset layout" dataDxfId="91" dataCellStyle="Normal 2"/>
    <tableColumn id="64" xr3:uid="{3822204B-AB43-4164-BD78-7DB1A9CEA471}" name="Handing" dataDxfId="90" dataCellStyle="Normal 2"/>
    <tableColumn id="9" xr3:uid="{648CC17C-1403-4838-9C11-DCE9FE411B0C}" name="Lead door width (mm)" dataDxfId="89" dataCellStyle="Normal 2"/>
    <tableColumn id="10" xr3:uid="{6B663A8E-A3E3-4365-B5A0-635C3DC26C51}" name="Slave door width (mm)" dataDxfId="88" dataCellStyle="Normal 2"/>
    <tableColumn id="11" xr3:uid="{DC51496B-E561-4AB0-912D-42DE11D3FD11}" name="Door height (mm)" dataDxfId="87" dataCellStyle="Normal 2"/>
    <tableColumn id="12" xr3:uid="{A91C5037-F37B-4806-92A5-7C8F8E02DF77}" name="Door thickness (mm)" dataDxfId="86" dataCellStyle="Normal 2"/>
    <tableColumn id="13" xr3:uid="{811715EE-8154-491E-853B-04119F5D1B3C}" name="Aperture fire rating" dataDxfId="85" dataCellStyle="Normal 2"/>
    <tableColumn id="14" xr3:uid="{D5527189-CEBA-49D3-B4D4-411F61006300}" name="Aperture quantity" dataDxfId="84" dataCellStyle="Normal 2"/>
    <tableColumn id="16" xr3:uid="{61B44BE8-7015-4DA9-B8FC-8E3AED49F8A8}" name="Hinge type" dataDxfId="83" dataCellStyle="Normal 2"/>
    <tableColumn id="17" xr3:uid="{BFEB86BD-1D6F-4779-A2E0-6F771B7275F3}" name="Hinge quantity" dataDxfId="82" dataCellStyle="Normal 2"/>
    <tableColumn id="18" xr3:uid="{2B44A9FC-919B-42B5-8270-212A48A74DBF}" name="Ironmongery" dataDxfId="81" dataCellStyle="Normal 2"/>
    <tableColumn id="19" xr3:uid="{D0325A9D-6F8B-43AA-BA29-613A006ED5AD}" name="Flush bolt quantity " dataDxfId="80" dataCellStyle="Normal 2"/>
    <tableColumn id="20" xr3:uid="{64A84D9A-0E9B-44A9-8B8D-21722651638C}" name="Roller catch quantity" dataDxfId="79" dataCellStyle="Normal 2"/>
    <tableColumn id="21" xr3:uid="{BF743E01-BC3C-4C71-8C45-A44A4E19D021}" name="Frame timber" dataDxfId="78" dataCellStyle="Normal 2"/>
    <tableColumn id="22" xr3:uid="{85E42A7A-6DE8-4DC6-88A0-FECE51C842E1}" name="Frame thickness (mm)" dataDxfId="77" dataCellStyle="Normal 2"/>
    <tableColumn id="23" xr3:uid="{F5C26954-B720-489D-8F32-7EA10C8532B8}" name="Frame width (mm)" dataDxfId="76" dataCellStyle="Normal 2"/>
    <tableColumn id="24" xr3:uid="{02CB49B1-90B8-4CEC-9E34-7844CF63B008}" name="Lintol thickness (mm)" dataDxfId="75" dataCellStyle="Normal 2"/>
    <tableColumn id="25" xr3:uid="{08F24E03-6DF2-48DC-88E7-7EEF8460001D}" name="Stop timber" dataDxfId="74" dataCellStyle="Normal 2"/>
    <tableColumn id="26" xr3:uid="{73748A60-7FED-45DC-B4F3-0C5D10635A35}" name="Stop thickness (mm)" dataDxfId="73" dataCellStyle="Normal 2"/>
    <tableColumn id="27" xr3:uid="{92495BFC-5E5E-428F-B5DC-E22977F1228D}" name="Stop width (mm)" dataDxfId="72" dataCellStyle="Normal 2"/>
    <tableColumn id="28" xr3:uid="{41E3299C-E614-4A4C-BF04-DB83D466CF8F}" name="Undercut (mm)" dataDxfId="71" dataCellStyle="Normal 2"/>
    <tableColumn id="15" xr3:uid="{4DA4E20C-E8CD-4128-9E31-5343E60A84AD}" name="Include facings" dataDxfId="70" dataCellStyle="Normal 2"/>
    <tableColumn id="38" xr3:uid="{CE9DF7B3-E259-433F-8EE2-870DD96BAFD8}" name="Facing timber" dataDxfId="69" dataCellStyle="Normal 2"/>
    <tableColumn id="39" xr3:uid="{130FB667-CC1E-4063-AAE5-8999783296B1}" name="Facings width (mm)" dataDxfId="68" dataCellStyle="Normal 2"/>
    <tableColumn id="40" xr3:uid="{C212C7BC-E011-4BDE-8EF9-8CE19C37DC7C}" name="Facings depth (mm)" dataDxfId="67" dataCellStyle="Normal 2"/>
    <tableColumn id="53" xr3:uid="{AA3A7732-0599-41A9-9469-87DEB2005E18}" name="Base blocks timber" dataDxfId="66" dataCellStyle="Normal 2"/>
    <tableColumn id="54" xr3:uid="{99E2F268-6497-4453-BB53-CA7498EB1C54}" name="Base block width (mm)" dataDxfId="65" dataCellStyle="Normal 2"/>
    <tableColumn id="55" xr3:uid="{07E735BC-053B-4BA3-B976-58661EEB43C1}" name="Base block thickness (mm)" dataDxfId="64" dataCellStyle="Normal 2"/>
    <tableColumn id="56" xr3:uid="{00DDC031-77F6-4E6E-B630-DF2C6F62015B}" name="Base block height (mm)" dataDxfId="63" dataCellStyle="Normal 2"/>
    <tableColumn id="58" xr3:uid="{EC09E856-2FFB-4D2D-87FB-695D7DB56EDC}" name="Threshold timber" dataDxfId="62" dataCellStyle="Normal 2"/>
    <tableColumn id="59" xr3:uid="{5AF331AE-019F-406E-B557-AAB3DBD57A85}" name="Threshold thickness (mm)" dataDxfId="61" dataCellStyle="Normal 2"/>
    <tableColumn id="60" xr3:uid="{440F6002-C5D6-4D89-8806-CBA2507D6FB7}" name="Threshold width (mm)" dataDxfId="60" dataCellStyle="Normal 2"/>
    <tableColumn id="61" xr3:uid="{6C5F4C8F-327E-4782-A6C0-9F38838FED62}" name="Threshold length (mm)" dataDxfId="59" dataCellStyle="Normal 2"/>
    <tableColumn id="29" xr3:uid="{8EBAD418-4E2E-4DA4-8C81-54B0E36882F6}" name="Door state" dataDxfId="58" dataCellStyle="Normal 2"/>
    <tableColumn id="30" xr3:uid="{D3A5BDD4-08C1-4618-859B-898995181957}" name="Same as" dataDxfId="57" dataCellStyle="Normal 2"/>
    <tableColumn id="31" xr3:uid="{3ADABACE-D726-4053-87A6-950B75D46F2C}" name="Quantity" dataDxfId="56" dataCellStyle="Normal 2"/>
    <tableColumn id="36" xr3:uid="{F2F4BA8A-F7A9-4020-87CA-4E84285C7E6F}" name="Trench (mm)" dataDxfId="55" dataCellStyle="Normal 2"/>
    <tableColumn id="37" xr3:uid="{ABAC42E5-BFB5-4779-A129-431B029DE360}" name="Meeting style" dataDxfId="54" dataCellStyle="Normal 2"/>
    <tableColumn id="41" xr3:uid="{FBE20AA2-687F-4811-A06A-A553C940C672}" name="Leg (mm)" dataDxfId="53" dataCellStyle="Normal 2"/>
    <tableColumn id="42" xr3:uid="{10505334-555C-4851-8CEE-DC2337411FB1}" name="Lintol (mm)" dataDxfId="52" dataCellStyle="Normal 2"/>
    <tableColumn id="43" xr3:uid="{924C6EA6-9F27-498E-8512-2AC7CD4A3473}" name="Stop leg (mm)" dataDxfId="51" dataCellStyle="Normal 2"/>
    <tableColumn id="44" xr3:uid="{1CBEE59C-7A46-4747-B47B-E2588C7AF6DD}" name="Stop lintol (mm)" dataDxfId="50" dataCellStyle="Normal 2"/>
    <tableColumn id="49" xr3:uid="{AF5FA26B-8164-461A-BBEA-72843D9EDD9C}" name="Cutting length (mm)" dataDxfId="49" dataCellStyle="Normal 2"/>
    <tableColumn id="32" xr3:uid="{7A0E7F03-BD39-4D34-8997-1E0BCB2E9F27}" name="Facings leg hinge side (mm)_x000a_        " dataDxfId="48" dataCellStyle="Normal 2"/>
    <tableColumn id="34" xr3:uid="{30E0B8EF-072B-43AA-AEFB-471B867DD190}" name="Charge price per door" dataDxfId="47" dataCellStyle="Normal 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A9E19FA3-3613-4EF7-8C8F-6F126375E161}" name="tblClientConstants" displayName="tblClientConstants" ref="A3:B19" totalsRowShown="0" headerRowDxfId="46" dataDxfId="45">
  <autoFilter ref="A3:B19" xr:uid="{46B05878-3C26-48D2-BABD-E80EB00EAFDE}"/>
  <tableColumns count="2">
    <tableColumn id="1" xr3:uid="{C1DD83A2-653E-4627-8930-ACBCCE77789E}" name="Constant name" dataDxfId="44"/>
    <tableColumn id="2" xr3:uid="{A9145533-B66B-47C9-A95D-53EB03D79361}" name="Value" dataDxfId="4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2C1D924-DED9-4AB5-8DFE-EFE16CF80079}" name="tblValidationRanges" displayName="tblValidationRanges" ref="E3:G21" totalsRowShown="0">
  <autoFilter ref="E3:G21" xr:uid="{22FE94DD-EC5F-45DB-AD02-8FDA277419AC}"/>
  <tableColumns count="3">
    <tableColumn id="1" xr3:uid="{D0208553-BBEA-4A4F-B8AC-7CA2AF1D40DB}" name="Parameter name" dataDxfId="42"/>
    <tableColumn id="2" xr3:uid="{BED941E5-7859-4651-A92E-CF7FE339ADB2}" name="Min value"/>
    <tableColumn id="3" xr3:uid="{C800AEEE-58AF-41A3-B1B1-22F42D271B23}" name="Max value"/>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D35F763F-1957-4015-8D87-AE2D96DE6F20}" name="tblTimberStandardWidths" displayName="tblTimberStandardWidths" ref="J3:L9" totalsRowShown="0" headerRowDxfId="41" dataDxfId="40">
  <autoFilter ref="J3:L9" xr:uid="{17A7A251-CB23-4371-B0BB-8F9962D21228}"/>
  <tableColumns count="3">
    <tableColumn id="1" xr3:uid="{82F5BB6B-0EC7-4077-B16B-ACCD87098A8D}" name="Timber widths (mm)" dataDxfId="39"/>
    <tableColumn id="2" xr3:uid="{598FE3FC-6493-4228-B531-5F1504D3177B}" name="Min cut (mm)" dataDxfId="38"/>
    <tableColumn id="3" xr3:uid="{373993A9-4710-478C-9EE7-52600C4EE1CC}" name="Max cut (mm)" dataDxfId="37"/>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5A03A50F-8978-467E-A755-93FE699AFD99}" name="tblTimberStandardThicknesses" displayName="tblTimberStandardThicknesses" ref="N3:P6" totalsRowShown="0" headerRowDxfId="36" dataDxfId="35">
  <autoFilter ref="N3:P6" xr:uid="{98B60C2B-9BAB-43DB-9D0B-2AF9E4EDFAAF}"/>
  <tableColumns count="3">
    <tableColumn id="1" xr3:uid="{33DFDE00-0307-4FA5-8852-A2E11B18FD2D}" name="Timber thickness (mm)" dataDxfId="34"/>
    <tableColumn id="2" xr3:uid="{6847C624-DECB-4924-BBC3-FCCE4414230F}" name="Min cut (mm)" dataDxfId="33"/>
    <tableColumn id="3" xr3:uid="{B4507771-0E50-4655-A977-CCFE84522E91}" name="Max cut (mm)" dataDxfId="3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00C9531-97E3-477E-8F2A-F7B49A455F47}" name="tblFireRating" displayName="tblFireRating" ref="C3:C6" totalsRowShown="0" headerRowDxfId="31" dataDxfId="30">
  <autoFilter ref="C3:C6" xr:uid="{0902FF45-95D7-4CB3-B877-36956C4D8363}"/>
  <tableColumns count="1">
    <tableColumn id="1" xr3:uid="{50D2381B-209A-4F94-BAC9-AD26CCC2B599}" name="Fire rating" dataDxfId="29"/>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56B12E0-1981-4953-9CF3-67A58AFEE324}" name="tblInstrumentStrip" displayName="tblInstrumentStrip" ref="E3:E11" totalsRowShown="0" headerRowDxfId="28" dataDxfId="27" tableBorderDxfId="26">
  <autoFilter ref="E3:E11" xr:uid="{00B1724C-3B19-4B0D-8442-AA99743F92FF}"/>
  <tableColumns count="1">
    <tableColumn id="1" xr3:uid="{C9F49D4B-53E2-488D-9EB3-647AEE3F192C}" name="Instrument strip" dataDxfId="25"/>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E70356F-ADF4-46BD-8F7C-373C7027C74D}" name="tblDoorsetlayout" displayName="tblDoorsetlayout" ref="I3:I5" totalsRowShown="0" headerRowDxfId="24" dataDxfId="23">
  <autoFilter ref="I3:I5" xr:uid="{E68C8121-B1C7-4F44-88A0-4760005BA04B}"/>
  <tableColumns count="1">
    <tableColumn id="1" xr3:uid="{EF3492D1-961F-4120-9E07-95AC7765D076}" name="Doorset Layout" dataDxfId="22"/>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021F0DF-B84B-401E-AE73-015AF2798E6B}" name="tblHanding" displayName="tblHanding" ref="K3:K6" totalsRowShown="0">
  <autoFilter ref="K3:K6" xr:uid="{894C0944-B7CB-4353-9FC0-176AB107E90D}"/>
  <tableColumns count="1">
    <tableColumn id="1" xr3:uid="{C8FAFFAF-7100-408A-A1C9-80B41F2C63DC}" name="Handing"/>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35EB82F-6027-4915-A00C-F1AEA40E708C}" name="tblDoorSpec" displayName="tblDoorSpec" ref="A3:A6" totalsRowShown="0" headerRowDxfId="21" dataDxfId="20">
  <autoFilter ref="A3:A6" xr:uid="{46B05878-3C26-48D2-BABD-E80EB00EAFDE}"/>
  <tableColumns count="1">
    <tableColumn id="1" xr3:uid="{1A4F6AEC-2F7E-4A56-B69B-4522423F94AB}" name="Door spec" dataDxfId="19"/>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6BC9F44-3668-48CE-B361-FF366FA16319}" name="tblFlipperColour" displayName="tblFlipperColour" ref="G3:G6" totalsRowShown="0" headerRowDxfId="18" dataDxfId="17" tableBorderDxfId="16">
  <autoFilter ref="G3:G6" xr:uid="{4748AB34-0A5E-4AAC-837B-1180BBF3B96F}"/>
  <tableColumns count="1">
    <tableColumn id="1" xr3:uid="{56FB0A26-AE6B-450B-ADE8-560BDC50B014}" name="Flipper colour" dataDxfId="15"/>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E533AE5-68AA-49D9-9B64-7B0E3F76DD4A}" name="tblApertureQuantity" displayName="tblApertureQuantity" ref="M3:M14" totalsRowShown="0" dataDxfId="14">
  <autoFilter ref="M3:M14" xr:uid="{D0000841-D9B1-4F52-8B4F-5D8B780DC3CC}"/>
  <tableColumns count="1">
    <tableColumn id="1" xr3:uid="{2AD5D4B7-75C8-4A37-8B37-4764C7662513}" name="Aperture quantity" dataDxfId="13"/>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7113E9A-7EDF-4507-A93B-87CC8D78A48A}" name="tblHingeQuantity" displayName="tblHingeQuantity" ref="Q3:Q14" totalsRowShown="0" dataDxfId="12">
  <autoFilter ref="Q3:Q14" xr:uid="{16BC64D3-E8F0-40DB-BC03-23BC06B38158}"/>
  <tableColumns count="1">
    <tableColumn id="1" xr3:uid="{8FC30FDF-F578-4F23-B254-BCD94615C606}" name="Hinge quantity" dataDxfId="11"/>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CC9097E-DDB2-4174-99EE-5023415D9015}" name="tblFlushBoltQuantity" displayName="tblFlushBoltQuantity" ref="U3:U14" totalsRowShown="0" dataDxfId="10">
  <autoFilter ref="U3:U14" xr:uid="{5186BBEE-A296-4090-A40C-CAEE5313AC17}"/>
  <tableColumns count="1">
    <tableColumn id="1" xr3:uid="{3B933C82-CABA-418F-A60A-5DDB1C654177}" name="Flush bolt quantity" dataDxfId="9"/>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E13F1B6-6042-4222-A71B-3866FC81D961}" name="tblRollerCatchQuantity" displayName="tblRollerCatchQuantity" ref="W3:W14" totalsRowShown="0" dataDxfId="8">
  <autoFilter ref="W3:W14" xr:uid="{8F440D9B-3CA6-4D3E-9DAB-600BAB5F6854}"/>
  <tableColumns count="1">
    <tableColumn id="1" xr3:uid="{C73BC335-20CE-4047-AC9D-1CC97D9AEAB5}" name="Roller catch quantity" dataDxfId="7"/>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7F1A9B0-51E1-46A7-ADCB-33D057B5EE7D}" name="tblHingeType" displayName="tblHingeType" ref="O3:O5" totalsRowShown="0">
  <autoFilter ref="O3:O5" xr:uid="{E5A6EDA5-B191-4F51-AF1C-3DA5AB53CD40}"/>
  <tableColumns count="1">
    <tableColumn id="1" xr3:uid="{0FF6E3F3-BD54-494E-B7FC-FEBF31255F49}" name="Hinge types"/>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9337BF1-3E8B-45AB-86F8-ECE2D35909B7}" name="tblIronmongery" displayName="tblIronmongery" ref="S3:S6" totalsRowShown="0">
  <autoFilter ref="S3:S6" xr:uid="{92993B48-869F-46DC-B51D-059BB8362B0B}"/>
  <tableColumns count="1">
    <tableColumn id="1" xr3:uid="{B1B96957-9BCA-41F1-9A8B-2F8B390BFF69}" name="Ironmongery"/>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9788319-7332-45EE-8951-266A809C19FE}" name="tblTimber" displayName="tblTimber" ref="Y3:Y10" totalsRowShown="0" dataDxfId="6">
  <autoFilter ref="Y3:Y10" xr:uid="{EFB736B9-D117-475E-8752-3686B271059F}"/>
  <tableColumns count="1">
    <tableColumn id="1" xr3:uid="{16B15BCE-3840-43C0-8270-35D72856772F}" name="Timber" dataDxfId="5"/>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a:spPr>
      <a:bodyPr vertOverflow="clip" horzOverflow="clip" rtlCol="0" anchor="ctr"/>
      <a:lstStyle>
        <a:defPPr algn="ctr">
          <a:defRPr sz="8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table" Target="../tables/table5.xml"/><Relationship Id="rId5" Type="http://schemas.openxmlformats.org/officeDocument/2006/relationships/table" Target="../tables/table4.xml"/><Relationship Id="rId4" Type="http://schemas.openxmlformats.org/officeDocument/2006/relationships/table" Target="../tables/table3.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8" Type="http://schemas.openxmlformats.org/officeDocument/2006/relationships/table" Target="../tables/table11.xml"/><Relationship Id="rId13" Type="http://schemas.openxmlformats.org/officeDocument/2006/relationships/table" Target="../tables/table16.xml"/><Relationship Id="rId3" Type="http://schemas.openxmlformats.org/officeDocument/2006/relationships/table" Target="../tables/table6.xml"/><Relationship Id="rId7" Type="http://schemas.openxmlformats.org/officeDocument/2006/relationships/table" Target="../tables/table10.xml"/><Relationship Id="rId12" Type="http://schemas.openxmlformats.org/officeDocument/2006/relationships/table" Target="../tables/table15.xml"/><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table" Target="../tables/table9.xml"/><Relationship Id="rId11" Type="http://schemas.openxmlformats.org/officeDocument/2006/relationships/table" Target="../tables/table14.xml"/><Relationship Id="rId5" Type="http://schemas.openxmlformats.org/officeDocument/2006/relationships/table" Target="../tables/table8.xml"/><Relationship Id="rId15" Type="http://schemas.openxmlformats.org/officeDocument/2006/relationships/table" Target="../tables/table18.xml"/><Relationship Id="rId10" Type="http://schemas.openxmlformats.org/officeDocument/2006/relationships/table" Target="../tables/table13.xml"/><Relationship Id="rId4" Type="http://schemas.openxmlformats.org/officeDocument/2006/relationships/table" Target="../tables/table7.xml"/><Relationship Id="rId9" Type="http://schemas.openxmlformats.org/officeDocument/2006/relationships/table" Target="../tables/table12.xml"/><Relationship Id="rId14" Type="http://schemas.openxmlformats.org/officeDocument/2006/relationships/table" Target="../tables/table17.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CD6ECC-9D1F-4B40-A2E3-8E921746924B}">
  <sheetPr codeName="Sheet1"/>
  <dimension ref="A1:BZ404"/>
  <sheetViews>
    <sheetView showGridLines="0" topLeftCell="AL1" zoomScale="80" zoomScaleNormal="80" workbookViewId="0">
      <selection activeCell="A7" sqref="A7"/>
    </sheetView>
  </sheetViews>
  <sheetFormatPr defaultColWidth="9.33203125" defaultRowHeight="12" x14ac:dyDescent="0.2"/>
  <cols>
    <col min="1" max="1" width="15.83203125" style="168" bestFit="1" customWidth="1"/>
    <col min="2" max="2" width="15.6640625" style="171" bestFit="1" customWidth="1"/>
    <col min="3" max="3" width="16.1640625" style="158" bestFit="1" customWidth="1"/>
    <col min="4" max="4" width="14.5" style="158" bestFit="1" customWidth="1"/>
    <col min="5" max="5" width="22.83203125" style="158" bestFit="1" customWidth="1"/>
    <col min="6" max="6" width="16.83203125" style="158" bestFit="1" customWidth="1"/>
    <col min="7" max="7" width="22" style="158" bestFit="1" customWidth="1"/>
    <col min="8" max="8" width="20.1640625" style="158" bestFit="1" customWidth="1"/>
    <col min="9" max="9" width="21.1640625" style="158" bestFit="1" customWidth="1"/>
    <col min="10" max="10" width="13.6640625" style="159" bestFit="1" customWidth="1"/>
    <col min="11" max="11" width="28.33203125" style="158" bestFit="1" customWidth="1"/>
    <col min="12" max="12" width="29.1640625" style="158" bestFit="1" customWidth="1"/>
    <col min="13" max="13" width="24" style="158" bestFit="1" customWidth="1"/>
    <col min="14" max="14" width="27.83203125" style="158" bestFit="1" customWidth="1"/>
    <col min="15" max="15" width="25.6640625" style="159" bestFit="1" customWidth="1"/>
    <col min="16" max="16" width="23.5" style="158" bestFit="1" customWidth="1"/>
    <col min="17" max="17" width="16.1640625" style="158" bestFit="1" customWidth="1"/>
    <col min="18" max="18" width="20.33203125" style="158" bestFit="1" customWidth="1"/>
    <col min="19" max="19" width="18.33203125" style="158" bestFit="1" customWidth="1"/>
    <col min="20" max="20" width="25.83203125" style="158" bestFit="1" customWidth="1"/>
    <col min="21" max="21" width="27.5" style="158" bestFit="1" customWidth="1"/>
    <col min="22" max="22" width="19.1640625" style="158" bestFit="1" customWidth="1"/>
    <col min="23" max="23" width="29.1640625" style="158" bestFit="1" customWidth="1"/>
    <col min="24" max="24" width="24.1640625" style="158" bestFit="1" customWidth="1"/>
    <col min="25" max="25" width="28.5" style="158" bestFit="1" customWidth="1"/>
    <col min="26" max="26" width="17.5" style="158" bestFit="1" customWidth="1"/>
    <col min="27" max="27" width="27.5" style="158" bestFit="1" customWidth="1"/>
    <col min="28" max="28" width="22.5" style="158" bestFit="1" customWidth="1"/>
    <col min="29" max="29" width="20.83203125" style="158" bestFit="1" customWidth="1"/>
    <col min="30" max="30" width="21.1640625" style="158" bestFit="1" customWidth="1"/>
    <col min="31" max="31" width="19.5" style="158" bestFit="1" customWidth="1"/>
    <col min="32" max="32" width="26" style="158" bestFit="1" customWidth="1"/>
    <col min="33" max="33" width="26.5" style="158" bestFit="1" customWidth="1"/>
    <col min="34" max="34" width="26" style="158" bestFit="1" customWidth="1"/>
    <col min="35" max="35" width="29.5" style="158" bestFit="1" customWidth="1"/>
    <col min="36" max="36" width="26.1640625" style="158" bestFit="1" customWidth="1"/>
    <col min="37" max="37" width="20.33203125" style="158" bestFit="1" customWidth="1"/>
    <col min="38" max="38" width="13.5" style="158" bestFit="1" customWidth="1"/>
    <col min="39" max="39" width="25" style="158" bestFit="1" customWidth="1"/>
    <col min="40" max="40" width="25.6640625" style="158" bestFit="1" customWidth="1"/>
    <col min="41" max="43" width="25.6640625" style="158" customWidth="1"/>
    <col min="44" max="44" width="25.6640625" customWidth="1"/>
    <col min="45" max="45" width="19.33203125" style="158" customWidth="1"/>
    <col min="46" max="46" width="21.6640625" style="158" customWidth="1"/>
    <col min="47" max="47" width="17" style="158" customWidth="1"/>
    <col min="48" max="48" width="16.1640625" style="158" customWidth="1"/>
    <col min="49" max="49" width="17.83203125" style="158" customWidth="1"/>
    <col min="50" max="50" width="18.33203125" style="158" customWidth="1"/>
    <col min="51" max="51" width="27.5" style="158" customWidth="1"/>
    <col min="52" max="52" width="31.33203125" style="158" customWidth="1"/>
    <col min="53" max="53" width="30" style="158" customWidth="1"/>
    <col min="54" max="54" width="12" style="158" customWidth="1"/>
    <col min="55" max="55" width="22" style="158" bestFit="1" customWidth="1"/>
    <col min="56" max="56" width="15" style="158" bestFit="1" customWidth="1"/>
    <col min="57" max="57" width="10.6640625" style="158" bestFit="1" customWidth="1"/>
    <col min="58" max="58" width="19.6640625" style="158" bestFit="1" customWidth="1"/>
    <col min="59" max="59" width="17.83203125" style="158" bestFit="1" customWidth="1"/>
    <col min="60" max="60" width="25.33203125" style="158" bestFit="1" customWidth="1"/>
    <col min="61" max="61" width="10.1640625" style="158" bestFit="1" customWidth="1"/>
    <col min="62" max="62" width="10.6640625" style="158" bestFit="1" customWidth="1"/>
    <col min="63" max="64" width="12.33203125" style="158" bestFit="1" customWidth="1"/>
    <col min="65" max="65" width="27" style="158" bestFit="1" customWidth="1"/>
    <col min="66" max="66" width="22.83203125" style="158" bestFit="1" customWidth="1"/>
    <col min="67" max="67" width="23.33203125" style="158" bestFit="1" customWidth="1"/>
    <col min="68" max="68" width="31.1640625" style="158" bestFit="1" customWidth="1"/>
    <col min="69" max="69" width="27" style="158" bestFit="1" customWidth="1"/>
    <col min="70" max="70" width="28.6640625" style="158" bestFit="1" customWidth="1"/>
    <col min="71" max="71" width="31.1640625" style="158" bestFit="1" customWidth="1"/>
    <col min="72" max="72" width="19.5" style="158" bestFit="1" customWidth="1"/>
    <col min="73" max="73" width="19" style="158" bestFit="1" customWidth="1"/>
    <col min="74" max="74" width="20.5" style="158" bestFit="1" customWidth="1"/>
    <col min="75" max="75" width="19" style="158" bestFit="1" customWidth="1"/>
    <col min="76" max="76" width="17.5" style="158" bestFit="1" customWidth="1"/>
    <col min="77" max="77" width="11" style="158" bestFit="1" customWidth="1"/>
    <col min="78" max="16384" width="9.33203125" style="158"/>
  </cols>
  <sheetData>
    <row r="1" spans="1:78" s="155" customFormat="1" ht="63.95" customHeight="1" x14ac:dyDescent="0.2">
      <c r="A1" s="165"/>
      <c r="B1" s="169"/>
      <c r="J1" s="156"/>
      <c r="O1" s="156"/>
      <c r="AR1"/>
    </row>
    <row r="2" spans="1:78" s="155" customFormat="1" ht="32.1" customHeight="1" x14ac:dyDescent="0.2">
      <c r="A2" s="166" t="s">
        <v>26</v>
      </c>
      <c r="B2" s="169"/>
      <c r="F2" s="155" t="s">
        <v>27</v>
      </c>
      <c r="H2" s="155" t="s">
        <v>28</v>
      </c>
      <c r="O2" s="155" t="s">
        <v>29</v>
      </c>
      <c r="Q2" s="156" t="s">
        <v>30</v>
      </c>
      <c r="U2" s="155" t="s">
        <v>31</v>
      </c>
      <c r="AD2" s="155" t="s">
        <v>32</v>
      </c>
      <c r="AR2"/>
      <c r="BT2" s="155" t="s">
        <v>33</v>
      </c>
    </row>
    <row r="3" spans="1:78" s="157" customFormat="1" x14ac:dyDescent="0.2">
      <c r="A3" s="167" t="s">
        <v>128</v>
      </c>
      <c r="B3" s="170" t="s">
        <v>170</v>
      </c>
      <c r="C3" s="164" t="s">
        <v>158</v>
      </c>
      <c r="D3" s="164" t="s">
        <v>4</v>
      </c>
      <c r="E3" s="164" t="s">
        <v>171</v>
      </c>
      <c r="F3" s="164" t="s">
        <v>27</v>
      </c>
      <c r="G3" s="164" t="s">
        <v>169</v>
      </c>
      <c r="H3" s="164" t="s">
        <v>166</v>
      </c>
      <c r="I3" s="164" t="s">
        <v>172</v>
      </c>
      <c r="J3" s="164" t="s">
        <v>45</v>
      </c>
      <c r="K3" s="164" t="s">
        <v>212</v>
      </c>
      <c r="L3" s="164" t="s">
        <v>213</v>
      </c>
      <c r="M3" s="164" t="s">
        <v>214</v>
      </c>
      <c r="N3" s="164" t="s">
        <v>215</v>
      </c>
      <c r="O3" s="164" t="s">
        <v>175</v>
      </c>
      <c r="P3" s="164" t="s">
        <v>176</v>
      </c>
      <c r="Q3" s="164" t="s">
        <v>183</v>
      </c>
      <c r="R3" s="164" t="s">
        <v>179</v>
      </c>
      <c r="S3" s="164" t="s">
        <v>30</v>
      </c>
      <c r="T3" s="164" t="s">
        <v>184</v>
      </c>
      <c r="U3" s="164" t="s">
        <v>182</v>
      </c>
      <c r="V3" s="164" t="s">
        <v>231</v>
      </c>
      <c r="W3" s="164" t="s">
        <v>230</v>
      </c>
      <c r="X3" s="164" t="s">
        <v>229</v>
      </c>
      <c r="Y3" s="164" t="s">
        <v>228</v>
      </c>
      <c r="Z3" s="164" t="s">
        <v>227</v>
      </c>
      <c r="AA3" s="164" t="s">
        <v>232</v>
      </c>
      <c r="AB3" s="164" t="s">
        <v>226</v>
      </c>
      <c r="AC3" s="164" t="s">
        <v>237</v>
      </c>
      <c r="AD3" s="164" t="s">
        <v>343</v>
      </c>
      <c r="AE3" s="164" t="s">
        <v>233</v>
      </c>
      <c r="AF3" s="164" t="s">
        <v>225</v>
      </c>
      <c r="AG3" s="164" t="s">
        <v>224</v>
      </c>
      <c r="AH3" s="164" t="s">
        <v>234</v>
      </c>
      <c r="AI3" s="164" t="s">
        <v>223</v>
      </c>
      <c r="AJ3" s="164" t="s">
        <v>216</v>
      </c>
      <c r="AK3" s="164" t="s">
        <v>222</v>
      </c>
      <c r="AL3" s="164" t="s">
        <v>217</v>
      </c>
      <c r="AM3" s="164" t="s">
        <v>235</v>
      </c>
      <c r="AN3" s="164" t="s">
        <v>218</v>
      </c>
      <c r="AO3" s="164" t="s">
        <v>219</v>
      </c>
      <c r="AP3" s="164" t="s">
        <v>236</v>
      </c>
      <c r="AQ3" s="164" t="s">
        <v>342</v>
      </c>
      <c r="AR3" s="164" t="s">
        <v>86</v>
      </c>
      <c r="AS3" s="164" t="s">
        <v>394</v>
      </c>
      <c r="AT3" s="164" t="s">
        <v>395</v>
      </c>
      <c r="AU3" s="164" t="s">
        <v>370</v>
      </c>
      <c r="AV3" s="164" t="s">
        <v>368</v>
      </c>
      <c r="AW3" s="164" t="s">
        <v>374</v>
      </c>
      <c r="AX3" s="164" t="s">
        <v>373</v>
      </c>
      <c r="AY3" s="164" t="s">
        <v>378</v>
      </c>
      <c r="AZ3" s="164" t="s">
        <v>402</v>
      </c>
      <c r="BA3" s="164" t="s">
        <v>416</v>
      </c>
      <c r="BB3"/>
      <c r="BC3" s="164" t="s">
        <v>193</v>
      </c>
      <c r="BD3" s="164" t="s">
        <v>220</v>
      </c>
      <c r="BE3" s="164" t="s">
        <v>58</v>
      </c>
      <c r="BF3" s="164" t="s">
        <v>59</v>
      </c>
      <c r="BG3" s="164" t="s">
        <v>60</v>
      </c>
      <c r="BH3" s="164" t="s">
        <v>61</v>
      </c>
      <c r="BI3" s="164" t="s">
        <v>62</v>
      </c>
      <c r="BJ3" s="164" t="s">
        <v>63</v>
      </c>
      <c r="BK3" s="164" t="s">
        <v>64</v>
      </c>
      <c r="BL3" s="164" t="s">
        <v>65</v>
      </c>
      <c r="BM3" s="164" t="s">
        <v>66</v>
      </c>
      <c r="BN3" s="164" t="s">
        <v>70</v>
      </c>
      <c r="BO3" s="164" t="s">
        <v>71</v>
      </c>
      <c r="BP3" s="164" t="s">
        <v>72</v>
      </c>
      <c r="BQ3" s="164" t="s">
        <v>73</v>
      </c>
      <c r="BR3" s="164" t="s">
        <v>74</v>
      </c>
      <c r="BS3" s="164" t="s">
        <v>75</v>
      </c>
      <c r="BT3" s="164" t="s">
        <v>76</v>
      </c>
      <c r="BU3" s="164" t="s">
        <v>77</v>
      </c>
      <c r="BV3" s="164" t="s">
        <v>78</v>
      </c>
      <c r="BW3" s="164" t="s">
        <v>79</v>
      </c>
      <c r="BX3" s="164" t="s">
        <v>80</v>
      </c>
      <c r="BY3" s="164" t="s">
        <v>81</v>
      </c>
      <c r="BZ3" s="164" t="s">
        <v>86</v>
      </c>
    </row>
    <row r="4" spans="1:78" x14ac:dyDescent="0.2">
      <c r="A4" s="246">
        <v>1</v>
      </c>
      <c r="B4" s="247" t="s">
        <v>434</v>
      </c>
      <c r="C4" s="175" t="s">
        <v>159</v>
      </c>
      <c r="D4" s="175" t="s">
        <v>360</v>
      </c>
      <c r="E4" s="175" t="s">
        <v>433</v>
      </c>
      <c r="F4" s="248" t="s">
        <v>167</v>
      </c>
      <c r="G4" s="175" t="s">
        <v>165</v>
      </c>
      <c r="H4" s="175" t="s">
        <v>173</v>
      </c>
      <c r="I4" s="175" t="s">
        <v>98</v>
      </c>
      <c r="J4" s="175" t="s">
        <v>126</v>
      </c>
      <c r="K4" s="175">
        <v>400</v>
      </c>
      <c r="L4" s="175">
        <v>500</v>
      </c>
      <c r="M4" s="175">
        <v>1500</v>
      </c>
      <c r="N4" s="175">
        <v>27</v>
      </c>
      <c r="O4" s="175" t="s">
        <v>93</v>
      </c>
      <c r="P4" s="249">
        <v>2</v>
      </c>
      <c r="Q4" s="250" t="s">
        <v>177</v>
      </c>
      <c r="R4" s="249">
        <v>3</v>
      </c>
      <c r="S4" s="175" t="s">
        <v>103</v>
      </c>
      <c r="T4" s="175">
        <v>1</v>
      </c>
      <c r="U4" s="175">
        <v>2</v>
      </c>
      <c r="V4" s="175" t="s">
        <v>189</v>
      </c>
      <c r="W4" s="175">
        <v>7</v>
      </c>
      <c r="X4" s="175">
        <v>52</v>
      </c>
      <c r="Y4" s="175">
        <v>25</v>
      </c>
      <c r="Z4" s="251" t="s">
        <v>108</v>
      </c>
      <c r="AA4" s="249">
        <v>26</v>
      </c>
      <c r="AB4" s="249">
        <v>54</v>
      </c>
      <c r="AC4" s="175">
        <v>5</v>
      </c>
      <c r="AD4" s="175" t="b">
        <v>0</v>
      </c>
      <c r="AE4" s="175"/>
      <c r="AF4" s="175"/>
      <c r="AG4" s="175"/>
      <c r="AH4" s="175"/>
      <c r="AI4" s="175"/>
      <c r="AJ4" s="175"/>
      <c r="AK4" s="175"/>
      <c r="AL4" s="175"/>
      <c r="AM4" s="175"/>
      <c r="AN4" s="175"/>
      <c r="AO4" s="175"/>
      <c r="AP4" s="175" t="s">
        <v>346</v>
      </c>
      <c r="AQ4" s="175">
        <v>0</v>
      </c>
      <c r="AR4" s="175">
        <v>1</v>
      </c>
      <c r="AS4" s="175">
        <v>5</v>
      </c>
      <c r="AT4" s="175"/>
      <c r="AU4" s="175">
        <v>1513</v>
      </c>
      <c r="AV4" s="175">
        <v>915</v>
      </c>
      <c r="AW4" s="175">
        <v>1482</v>
      </c>
      <c r="AX4" s="175">
        <v>901</v>
      </c>
      <c r="AY4" s="175">
        <v>915</v>
      </c>
      <c r="AZ4" s="175"/>
      <c r="BA4" s="175"/>
    </row>
    <row r="5" spans="1:78" x14ac:dyDescent="0.2">
      <c r="A5" s="246">
        <v>2</v>
      </c>
      <c r="B5" s="247"/>
      <c r="C5" s="175"/>
      <c r="D5" s="175"/>
      <c r="E5" s="175"/>
      <c r="F5" s="248"/>
      <c r="G5" s="175"/>
      <c r="H5" s="175"/>
      <c r="I5" s="175"/>
      <c r="J5" s="175"/>
      <c r="K5" s="175"/>
      <c r="L5" s="175"/>
      <c r="M5" s="175"/>
      <c r="N5" s="175"/>
      <c r="O5" s="175"/>
      <c r="P5" s="249"/>
      <c r="Q5" s="250"/>
      <c r="R5" s="249"/>
      <c r="S5" s="175"/>
      <c r="T5" s="175"/>
      <c r="U5" s="175"/>
      <c r="V5" s="175"/>
      <c r="W5" s="175"/>
      <c r="X5" s="175"/>
      <c r="Y5" s="175"/>
      <c r="Z5" s="251"/>
      <c r="AA5" s="249"/>
      <c r="AB5" s="249"/>
      <c r="AC5" s="175"/>
      <c r="AD5" s="175"/>
      <c r="AE5" s="175"/>
      <c r="AF5" s="175"/>
      <c r="AG5" s="175"/>
      <c r="AH5" s="175"/>
      <c r="AI5" s="175"/>
      <c r="AJ5" s="175"/>
      <c r="AK5" s="175"/>
      <c r="AL5" s="175"/>
      <c r="AM5" s="175"/>
      <c r="AN5" s="175"/>
      <c r="AO5" s="175"/>
      <c r="AP5" s="175" t="s">
        <v>396</v>
      </c>
      <c r="AQ5" s="175">
        <v>0</v>
      </c>
      <c r="AR5" s="175">
        <v>1</v>
      </c>
      <c r="AS5" s="175"/>
      <c r="AT5" s="175"/>
      <c r="AU5" s="175"/>
      <c r="AV5" s="175"/>
      <c r="AW5" s="175"/>
      <c r="AX5" s="175"/>
      <c r="AY5" s="175"/>
      <c r="AZ5" s="175"/>
      <c r="BA5" s="175"/>
    </row>
    <row r="6" spans="1:78" x14ac:dyDescent="0.2">
      <c r="A6" s="246">
        <v>3</v>
      </c>
      <c r="B6" s="247" t="s">
        <v>434</v>
      </c>
      <c r="C6" s="175" t="s">
        <v>159</v>
      </c>
      <c r="D6" s="175" t="s">
        <v>242</v>
      </c>
      <c r="E6" s="175" t="s">
        <v>435</v>
      </c>
      <c r="F6" s="248" t="s">
        <v>167</v>
      </c>
      <c r="G6" s="175" t="s">
        <v>165</v>
      </c>
      <c r="H6" s="175" t="s">
        <v>173</v>
      </c>
      <c r="I6" s="175" t="s">
        <v>98</v>
      </c>
      <c r="J6" s="175" t="s">
        <v>125</v>
      </c>
      <c r="K6" s="175">
        <v>300</v>
      </c>
      <c r="L6" s="175">
        <v>500</v>
      </c>
      <c r="M6" s="175">
        <v>1500</v>
      </c>
      <c r="N6" s="175">
        <v>27</v>
      </c>
      <c r="O6" s="175" t="s">
        <v>93</v>
      </c>
      <c r="P6" s="249">
        <v>2</v>
      </c>
      <c r="Q6" s="250" t="s">
        <v>177</v>
      </c>
      <c r="R6" s="249">
        <v>3</v>
      </c>
      <c r="S6" s="175" t="s">
        <v>103</v>
      </c>
      <c r="T6" s="175">
        <v>1</v>
      </c>
      <c r="U6" s="175">
        <v>2</v>
      </c>
      <c r="V6" s="175" t="s">
        <v>190</v>
      </c>
      <c r="W6" s="175">
        <v>9</v>
      </c>
      <c r="X6" s="175">
        <v>53</v>
      </c>
      <c r="Y6" s="175">
        <v>25</v>
      </c>
      <c r="Z6" s="251" t="s">
        <v>108</v>
      </c>
      <c r="AA6" s="249">
        <v>26</v>
      </c>
      <c r="AB6" s="249">
        <v>54</v>
      </c>
      <c r="AC6" s="175">
        <v>5</v>
      </c>
      <c r="AD6" s="175" t="b">
        <v>0</v>
      </c>
      <c r="AE6" s="175"/>
      <c r="AF6" s="175"/>
      <c r="AG6" s="175"/>
      <c r="AH6" s="175"/>
      <c r="AI6" s="175"/>
      <c r="AJ6" s="175"/>
      <c r="AK6" s="175"/>
      <c r="AL6" s="175"/>
      <c r="AM6" s="175"/>
      <c r="AN6" s="175"/>
      <c r="AO6" s="175"/>
      <c r="AP6" s="175" t="s">
        <v>346</v>
      </c>
      <c r="AQ6" s="175">
        <v>0</v>
      </c>
      <c r="AR6" s="175">
        <v>1</v>
      </c>
      <c r="AS6" s="175">
        <v>5</v>
      </c>
      <c r="AT6" s="175"/>
      <c r="AU6" s="175">
        <v>1513</v>
      </c>
      <c r="AV6" s="175">
        <v>815</v>
      </c>
      <c r="AW6" s="175">
        <v>1482</v>
      </c>
      <c r="AX6" s="175">
        <v>797</v>
      </c>
      <c r="AY6" s="175">
        <v>815</v>
      </c>
      <c r="AZ6" s="175"/>
      <c r="BA6" s="175"/>
    </row>
    <row r="7" spans="1:78" x14ac:dyDescent="0.2">
      <c r="A7" s="246">
        <v>4</v>
      </c>
      <c r="B7" s="247" t="s">
        <v>434</v>
      </c>
      <c r="C7" s="175" t="s">
        <v>159</v>
      </c>
      <c r="D7" s="175" t="s">
        <v>397</v>
      </c>
      <c r="E7" s="175" t="s">
        <v>436</v>
      </c>
      <c r="F7" s="248" t="s">
        <v>167</v>
      </c>
      <c r="G7" s="175" t="s">
        <v>165</v>
      </c>
      <c r="H7" s="175" t="s">
        <v>173</v>
      </c>
      <c r="I7" s="175" t="s">
        <v>98</v>
      </c>
      <c r="J7" s="175" t="s">
        <v>125</v>
      </c>
      <c r="K7" s="175">
        <v>350</v>
      </c>
      <c r="L7" s="175">
        <v>500</v>
      </c>
      <c r="M7" s="175">
        <v>1800</v>
      </c>
      <c r="N7" s="175">
        <v>27</v>
      </c>
      <c r="O7" s="175" t="s">
        <v>93</v>
      </c>
      <c r="P7" s="249">
        <v>2</v>
      </c>
      <c r="Q7" s="250" t="s">
        <v>177</v>
      </c>
      <c r="R7" s="249">
        <v>3</v>
      </c>
      <c r="S7" s="175" t="s">
        <v>103</v>
      </c>
      <c r="T7" s="175">
        <v>1</v>
      </c>
      <c r="U7" s="175">
        <v>2</v>
      </c>
      <c r="V7" s="175" t="s">
        <v>190</v>
      </c>
      <c r="W7" s="175">
        <v>8</v>
      </c>
      <c r="X7" s="175">
        <v>54</v>
      </c>
      <c r="Y7" s="175">
        <v>25</v>
      </c>
      <c r="Z7" s="251" t="s">
        <v>108</v>
      </c>
      <c r="AA7" s="249">
        <v>26</v>
      </c>
      <c r="AB7" s="249">
        <v>57</v>
      </c>
      <c r="AC7" s="175">
        <v>5</v>
      </c>
      <c r="AD7" s="175" t="b">
        <v>0</v>
      </c>
      <c r="AE7" s="175"/>
      <c r="AF7" s="175"/>
      <c r="AG7" s="175"/>
      <c r="AH7" s="175"/>
      <c r="AI7" s="175"/>
      <c r="AJ7" s="175"/>
      <c r="AK7" s="175"/>
      <c r="AL7" s="175"/>
      <c r="AM7" s="175"/>
      <c r="AN7" s="175"/>
      <c r="AO7" s="175"/>
      <c r="AP7" s="175" t="s">
        <v>346</v>
      </c>
      <c r="AQ7" s="175">
        <v>0</v>
      </c>
      <c r="AR7" s="175">
        <v>1</v>
      </c>
      <c r="AS7" s="175">
        <v>5</v>
      </c>
      <c r="AT7" s="175"/>
      <c r="AU7" s="175">
        <v>1813</v>
      </c>
      <c r="AV7" s="175">
        <v>865</v>
      </c>
      <c r="AW7" s="175">
        <v>1782</v>
      </c>
      <c r="AX7" s="175">
        <v>849</v>
      </c>
      <c r="AY7" s="175">
        <v>865</v>
      </c>
      <c r="AZ7" s="175"/>
      <c r="BA7" s="175"/>
    </row>
    <row r="8" spans="1:78" x14ac:dyDescent="0.2">
      <c r="A8" s="246">
        <v>5</v>
      </c>
      <c r="B8" s="247" t="s">
        <v>434</v>
      </c>
      <c r="C8" s="175" t="s">
        <v>159</v>
      </c>
      <c r="D8" s="175" t="s">
        <v>417</v>
      </c>
      <c r="E8" s="175" t="s">
        <v>437</v>
      </c>
      <c r="F8" s="248" t="s">
        <v>167</v>
      </c>
      <c r="G8" s="175" t="s">
        <v>165</v>
      </c>
      <c r="H8" s="175" t="s">
        <v>173</v>
      </c>
      <c r="I8" s="175" t="s">
        <v>98</v>
      </c>
      <c r="J8" s="175" t="s">
        <v>125</v>
      </c>
      <c r="K8" s="175">
        <v>360</v>
      </c>
      <c r="L8" s="175">
        <v>500</v>
      </c>
      <c r="M8" s="175">
        <v>1900</v>
      </c>
      <c r="N8" s="175">
        <v>27</v>
      </c>
      <c r="O8" s="175" t="s">
        <v>93</v>
      </c>
      <c r="P8" s="249">
        <v>2</v>
      </c>
      <c r="Q8" s="250" t="s">
        <v>177</v>
      </c>
      <c r="R8" s="249">
        <v>3</v>
      </c>
      <c r="S8" s="175" t="s">
        <v>103</v>
      </c>
      <c r="T8" s="175">
        <v>1</v>
      </c>
      <c r="U8" s="175">
        <v>2</v>
      </c>
      <c r="V8" s="175" t="s">
        <v>190</v>
      </c>
      <c r="W8" s="175">
        <v>8</v>
      </c>
      <c r="X8" s="175">
        <v>54</v>
      </c>
      <c r="Y8" s="175">
        <v>25</v>
      </c>
      <c r="Z8" s="251" t="s">
        <v>108</v>
      </c>
      <c r="AA8" s="249">
        <v>26</v>
      </c>
      <c r="AB8" s="249">
        <v>59</v>
      </c>
      <c r="AC8" s="175">
        <v>5</v>
      </c>
      <c r="AD8" s="175" t="b">
        <v>0</v>
      </c>
      <c r="AE8" s="175"/>
      <c r="AF8" s="175"/>
      <c r="AG8" s="175"/>
      <c r="AH8" s="175"/>
      <c r="AI8" s="175"/>
      <c r="AJ8" s="175"/>
      <c r="AK8" s="175"/>
      <c r="AL8" s="175"/>
      <c r="AM8" s="175"/>
      <c r="AN8" s="175"/>
      <c r="AO8" s="175"/>
      <c r="AP8" s="175" t="s">
        <v>346</v>
      </c>
      <c r="AQ8" s="175">
        <v>0</v>
      </c>
      <c r="AR8" s="175">
        <v>1</v>
      </c>
      <c r="AS8" s="175">
        <v>5</v>
      </c>
      <c r="AT8" s="175"/>
      <c r="AU8" s="175">
        <v>1913</v>
      </c>
      <c r="AV8" s="175">
        <v>875</v>
      </c>
      <c r="AW8" s="175">
        <v>1882</v>
      </c>
      <c r="AX8" s="175">
        <v>859</v>
      </c>
      <c r="AY8" s="175">
        <v>875</v>
      </c>
      <c r="AZ8" s="175"/>
      <c r="BA8" s="175"/>
    </row>
    <row r="9" spans="1:78" x14ac:dyDescent="0.2">
      <c r="Y9" s="160"/>
      <c r="Z9" s="160"/>
      <c r="AA9" s="160"/>
    </row>
    <row r="10" spans="1:78" x14ac:dyDescent="0.2">
      <c r="Y10" s="160"/>
      <c r="Z10" s="160"/>
      <c r="AA10" s="160"/>
      <c r="AC10" s="160"/>
    </row>
    <row r="11" spans="1:78" x14ac:dyDescent="0.2">
      <c r="Y11" s="160"/>
      <c r="Z11" s="160"/>
      <c r="AA11" s="160"/>
      <c r="AC11" s="160"/>
    </row>
    <row r="12" spans="1:78" x14ac:dyDescent="0.2">
      <c r="Y12" s="160"/>
      <c r="Z12" s="160"/>
      <c r="AA12" s="160"/>
      <c r="AC12" s="160"/>
    </row>
    <row r="13" spans="1:78" x14ac:dyDescent="0.2">
      <c r="Y13" s="160"/>
      <c r="Z13" s="160"/>
      <c r="AA13" s="160"/>
      <c r="AC13" s="160"/>
    </row>
    <row r="14" spans="1:78" x14ac:dyDescent="0.2">
      <c r="Y14" s="160"/>
      <c r="Z14" s="160"/>
      <c r="AA14" s="160"/>
      <c r="AC14" s="160"/>
    </row>
    <row r="15" spans="1:78" x14ac:dyDescent="0.2">
      <c r="Y15" s="160"/>
      <c r="Z15" s="160"/>
      <c r="AA15" s="160"/>
      <c r="AC15" s="160"/>
    </row>
    <row r="16" spans="1:78" x14ac:dyDescent="0.2">
      <c r="Y16" s="160"/>
      <c r="Z16" s="160"/>
      <c r="AA16" s="160"/>
      <c r="AC16" s="160"/>
    </row>
    <row r="17" spans="25:29" x14ac:dyDescent="0.2">
      <c r="Y17" s="160"/>
      <c r="Z17" s="160"/>
      <c r="AA17" s="160"/>
      <c r="AC17" s="160"/>
    </row>
    <row r="18" spans="25:29" x14ac:dyDescent="0.2">
      <c r="Y18" s="160"/>
      <c r="Z18" s="160"/>
      <c r="AA18" s="160"/>
      <c r="AC18" s="160"/>
    </row>
    <row r="19" spans="25:29" x14ac:dyDescent="0.2">
      <c r="Y19" s="160"/>
      <c r="Z19" s="160"/>
      <c r="AA19" s="160"/>
      <c r="AC19" s="160"/>
    </row>
    <row r="20" spans="25:29" x14ac:dyDescent="0.2">
      <c r="Y20" s="160"/>
      <c r="Z20" s="160"/>
      <c r="AA20" s="160"/>
      <c r="AC20" s="160"/>
    </row>
    <row r="21" spans="25:29" x14ac:dyDescent="0.2">
      <c r="Y21" s="160"/>
      <c r="Z21" s="160"/>
      <c r="AA21" s="160"/>
      <c r="AC21" s="160"/>
    </row>
    <row r="22" spans="25:29" x14ac:dyDescent="0.2">
      <c r="Y22" s="160"/>
      <c r="Z22" s="160"/>
      <c r="AA22" s="160"/>
      <c r="AC22" s="160"/>
    </row>
    <row r="23" spans="25:29" x14ac:dyDescent="0.2">
      <c r="Y23" s="160"/>
      <c r="Z23" s="160"/>
      <c r="AA23" s="160"/>
      <c r="AC23" s="160"/>
    </row>
    <row r="24" spans="25:29" x14ac:dyDescent="0.2">
      <c r="Y24" s="160"/>
      <c r="Z24" s="160"/>
      <c r="AA24" s="160"/>
      <c r="AC24" s="160"/>
    </row>
    <row r="25" spans="25:29" x14ac:dyDescent="0.2">
      <c r="Y25" s="160"/>
      <c r="Z25" s="160"/>
      <c r="AA25" s="160"/>
      <c r="AC25" s="160"/>
    </row>
    <row r="26" spans="25:29" x14ac:dyDescent="0.2">
      <c r="Y26" s="160"/>
      <c r="Z26" s="160"/>
      <c r="AA26" s="160"/>
      <c r="AC26" s="160"/>
    </row>
    <row r="27" spans="25:29" x14ac:dyDescent="0.2">
      <c r="Y27" s="160"/>
      <c r="Z27" s="160"/>
      <c r="AA27" s="160"/>
      <c r="AC27" s="160"/>
    </row>
    <row r="28" spans="25:29" x14ac:dyDescent="0.2">
      <c r="Y28" s="160"/>
      <c r="Z28" s="160"/>
      <c r="AA28" s="160"/>
      <c r="AC28" s="160"/>
    </row>
    <row r="29" spans="25:29" x14ac:dyDescent="0.2">
      <c r="Y29" s="160"/>
      <c r="Z29" s="160"/>
      <c r="AA29" s="160"/>
      <c r="AC29" s="160"/>
    </row>
    <row r="30" spans="25:29" x14ac:dyDescent="0.2">
      <c r="Y30" s="160"/>
      <c r="Z30" s="160"/>
      <c r="AA30" s="160"/>
      <c r="AC30" s="160"/>
    </row>
    <row r="31" spans="25:29" x14ac:dyDescent="0.2">
      <c r="Y31" s="160"/>
      <c r="Z31" s="160"/>
      <c r="AA31" s="160"/>
      <c r="AC31" s="160"/>
    </row>
    <row r="32" spans="25:29" x14ac:dyDescent="0.2">
      <c r="Y32" s="160"/>
      <c r="Z32" s="160"/>
      <c r="AA32" s="160"/>
      <c r="AC32" s="160"/>
    </row>
    <row r="33" spans="25:29" x14ac:dyDescent="0.2">
      <c r="Y33" s="160"/>
      <c r="Z33" s="160"/>
      <c r="AA33" s="160"/>
      <c r="AC33" s="160"/>
    </row>
    <row r="34" spans="25:29" x14ac:dyDescent="0.2">
      <c r="Y34" s="160"/>
      <c r="Z34" s="160"/>
      <c r="AA34" s="160"/>
      <c r="AC34" s="160"/>
    </row>
    <row r="35" spans="25:29" x14ac:dyDescent="0.2">
      <c r="Y35" s="160"/>
      <c r="Z35" s="160"/>
      <c r="AA35" s="160"/>
      <c r="AC35" s="160"/>
    </row>
    <row r="36" spans="25:29" x14ac:dyDescent="0.2">
      <c r="Y36" s="160"/>
      <c r="Z36" s="160"/>
      <c r="AA36" s="160"/>
      <c r="AC36" s="160"/>
    </row>
    <row r="37" spans="25:29" x14ac:dyDescent="0.2">
      <c r="Y37" s="160"/>
      <c r="Z37" s="160"/>
      <c r="AA37" s="160"/>
      <c r="AC37" s="160"/>
    </row>
    <row r="38" spans="25:29" x14ac:dyDescent="0.2">
      <c r="Y38" s="160"/>
      <c r="Z38" s="160"/>
      <c r="AA38" s="160"/>
      <c r="AC38" s="160"/>
    </row>
    <row r="39" spans="25:29" x14ac:dyDescent="0.2">
      <c r="Y39" s="160"/>
      <c r="Z39" s="160"/>
      <c r="AA39" s="160"/>
      <c r="AC39" s="160"/>
    </row>
    <row r="40" spans="25:29" x14ac:dyDescent="0.2">
      <c r="Y40" s="160"/>
      <c r="Z40" s="160"/>
      <c r="AA40" s="160"/>
      <c r="AC40" s="160"/>
    </row>
    <row r="41" spans="25:29" x14ac:dyDescent="0.2">
      <c r="Y41" s="160"/>
      <c r="Z41" s="160"/>
      <c r="AA41" s="160"/>
      <c r="AC41" s="160"/>
    </row>
    <row r="42" spans="25:29" x14ac:dyDescent="0.2">
      <c r="Y42" s="160"/>
      <c r="Z42" s="160"/>
      <c r="AA42" s="160"/>
      <c r="AC42" s="160"/>
    </row>
    <row r="43" spans="25:29" x14ac:dyDescent="0.2">
      <c r="Y43" s="160"/>
      <c r="Z43" s="160"/>
      <c r="AA43" s="160"/>
      <c r="AC43" s="160"/>
    </row>
    <row r="44" spans="25:29" x14ac:dyDescent="0.2">
      <c r="Y44" s="160"/>
      <c r="Z44" s="160"/>
      <c r="AA44" s="160"/>
      <c r="AC44" s="160"/>
    </row>
    <row r="45" spans="25:29" x14ac:dyDescent="0.2">
      <c r="Y45" s="160"/>
      <c r="Z45" s="160"/>
      <c r="AA45" s="160"/>
      <c r="AC45" s="160"/>
    </row>
    <row r="46" spans="25:29" x14ac:dyDescent="0.2">
      <c r="Y46" s="160"/>
      <c r="Z46" s="160"/>
      <c r="AA46" s="160"/>
      <c r="AC46" s="160"/>
    </row>
    <row r="47" spans="25:29" x14ac:dyDescent="0.2">
      <c r="Y47" s="160"/>
      <c r="Z47" s="160"/>
      <c r="AA47" s="160"/>
      <c r="AC47" s="160"/>
    </row>
    <row r="48" spans="25:29" x14ac:dyDescent="0.2">
      <c r="Y48" s="160"/>
      <c r="Z48" s="160"/>
      <c r="AA48" s="160"/>
      <c r="AC48" s="160"/>
    </row>
    <row r="49" spans="25:29" x14ac:dyDescent="0.2">
      <c r="Y49" s="160"/>
      <c r="Z49" s="160"/>
      <c r="AA49" s="160"/>
      <c r="AC49" s="160"/>
    </row>
    <row r="50" spans="25:29" x14ac:dyDescent="0.2">
      <c r="Y50" s="160"/>
      <c r="Z50" s="160"/>
      <c r="AA50" s="160"/>
      <c r="AC50" s="160"/>
    </row>
    <row r="51" spans="25:29" x14ac:dyDescent="0.2">
      <c r="Y51" s="160"/>
      <c r="Z51" s="160"/>
      <c r="AA51" s="160"/>
      <c r="AC51" s="160"/>
    </row>
    <row r="52" spans="25:29" x14ac:dyDescent="0.2">
      <c r="Y52" s="160"/>
      <c r="Z52" s="160"/>
      <c r="AA52" s="160"/>
      <c r="AC52" s="160"/>
    </row>
    <row r="53" spans="25:29" x14ac:dyDescent="0.2">
      <c r="Y53" s="160"/>
      <c r="Z53" s="160"/>
      <c r="AA53" s="160"/>
      <c r="AC53" s="160"/>
    </row>
    <row r="54" spans="25:29" x14ac:dyDescent="0.2">
      <c r="Y54" s="160"/>
      <c r="Z54" s="160"/>
      <c r="AA54" s="160"/>
      <c r="AC54" s="160"/>
    </row>
    <row r="55" spans="25:29" x14ac:dyDescent="0.2">
      <c r="Y55" s="160"/>
      <c r="Z55" s="160"/>
      <c r="AA55" s="160"/>
      <c r="AC55" s="160"/>
    </row>
    <row r="56" spans="25:29" x14ac:dyDescent="0.2">
      <c r="Y56" s="160"/>
      <c r="Z56" s="160"/>
      <c r="AA56" s="160"/>
      <c r="AC56" s="160"/>
    </row>
    <row r="57" spans="25:29" x14ac:dyDescent="0.2">
      <c r="Y57" s="160"/>
      <c r="Z57" s="160"/>
      <c r="AA57" s="160"/>
      <c r="AC57" s="160"/>
    </row>
    <row r="58" spans="25:29" x14ac:dyDescent="0.2">
      <c r="Y58" s="160"/>
      <c r="Z58" s="160"/>
      <c r="AA58" s="160"/>
      <c r="AC58" s="160"/>
    </row>
    <row r="59" spans="25:29" x14ac:dyDescent="0.2">
      <c r="Y59" s="160"/>
      <c r="Z59" s="160"/>
      <c r="AA59" s="160"/>
      <c r="AC59" s="160"/>
    </row>
    <row r="60" spans="25:29" x14ac:dyDescent="0.2">
      <c r="Y60" s="160"/>
      <c r="Z60" s="160"/>
      <c r="AA60" s="160"/>
      <c r="AC60" s="160"/>
    </row>
    <row r="61" spans="25:29" x14ac:dyDescent="0.2">
      <c r="Y61" s="160"/>
      <c r="Z61" s="160"/>
      <c r="AA61" s="160"/>
      <c r="AC61" s="160"/>
    </row>
    <row r="62" spans="25:29" x14ac:dyDescent="0.2">
      <c r="Y62" s="160"/>
      <c r="Z62" s="160"/>
      <c r="AA62" s="160"/>
      <c r="AC62" s="160"/>
    </row>
    <row r="63" spans="25:29" x14ac:dyDescent="0.2">
      <c r="Y63" s="160"/>
      <c r="Z63" s="160"/>
      <c r="AA63" s="160"/>
      <c r="AC63" s="160"/>
    </row>
    <row r="64" spans="25:29" x14ac:dyDescent="0.2">
      <c r="Y64" s="160"/>
      <c r="Z64" s="160"/>
      <c r="AA64" s="160"/>
      <c r="AC64" s="160"/>
    </row>
    <row r="65" spans="25:29" x14ac:dyDescent="0.2">
      <c r="Y65" s="160"/>
      <c r="Z65" s="160"/>
      <c r="AA65" s="160"/>
      <c r="AC65" s="160"/>
    </row>
    <row r="66" spans="25:29" x14ac:dyDescent="0.2">
      <c r="Y66" s="160"/>
      <c r="Z66" s="160"/>
      <c r="AA66" s="160"/>
      <c r="AC66" s="160"/>
    </row>
    <row r="67" spans="25:29" x14ac:dyDescent="0.2">
      <c r="Y67" s="160"/>
      <c r="Z67" s="160"/>
      <c r="AA67" s="160"/>
      <c r="AC67" s="160"/>
    </row>
    <row r="68" spans="25:29" x14ac:dyDescent="0.2">
      <c r="Y68" s="160"/>
      <c r="Z68" s="160"/>
      <c r="AA68" s="160"/>
      <c r="AC68" s="160"/>
    </row>
    <row r="69" spans="25:29" x14ac:dyDescent="0.2">
      <c r="Y69" s="160"/>
      <c r="Z69" s="160"/>
      <c r="AA69" s="160"/>
      <c r="AC69" s="160"/>
    </row>
    <row r="70" spans="25:29" x14ac:dyDescent="0.2">
      <c r="Y70" s="160"/>
      <c r="Z70" s="160"/>
      <c r="AA70" s="160"/>
      <c r="AC70" s="160"/>
    </row>
    <row r="71" spans="25:29" x14ac:dyDescent="0.2">
      <c r="Y71" s="160"/>
      <c r="Z71" s="160"/>
      <c r="AA71" s="160"/>
      <c r="AC71" s="160"/>
    </row>
    <row r="72" spans="25:29" x14ac:dyDescent="0.2">
      <c r="Y72" s="160"/>
      <c r="Z72" s="160"/>
      <c r="AA72" s="160"/>
      <c r="AC72" s="160"/>
    </row>
    <row r="73" spans="25:29" x14ac:dyDescent="0.2">
      <c r="Y73" s="160"/>
      <c r="Z73" s="160"/>
      <c r="AA73" s="160"/>
      <c r="AC73" s="160"/>
    </row>
    <row r="74" spans="25:29" x14ac:dyDescent="0.2">
      <c r="Y74" s="160"/>
      <c r="Z74" s="160"/>
      <c r="AA74" s="160"/>
      <c r="AC74" s="160"/>
    </row>
    <row r="75" spans="25:29" x14ac:dyDescent="0.2">
      <c r="Y75" s="160"/>
      <c r="Z75" s="160"/>
      <c r="AA75" s="160"/>
      <c r="AC75" s="160"/>
    </row>
    <row r="76" spans="25:29" x14ac:dyDescent="0.2">
      <c r="Y76" s="160"/>
      <c r="Z76" s="160"/>
      <c r="AA76" s="160"/>
      <c r="AC76" s="160"/>
    </row>
    <row r="77" spans="25:29" x14ac:dyDescent="0.2">
      <c r="Y77" s="160"/>
      <c r="Z77" s="160"/>
      <c r="AA77" s="160"/>
      <c r="AC77" s="160"/>
    </row>
    <row r="78" spans="25:29" x14ac:dyDescent="0.2">
      <c r="Y78" s="160"/>
      <c r="Z78" s="160"/>
      <c r="AA78" s="160"/>
      <c r="AC78" s="160"/>
    </row>
    <row r="79" spans="25:29" x14ac:dyDescent="0.2">
      <c r="Y79" s="160"/>
      <c r="Z79" s="160"/>
      <c r="AA79" s="160"/>
      <c r="AC79" s="160"/>
    </row>
    <row r="80" spans="25:29" x14ac:dyDescent="0.2">
      <c r="Y80" s="160"/>
      <c r="Z80" s="160"/>
      <c r="AA80" s="160"/>
      <c r="AC80" s="160"/>
    </row>
    <row r="81" spans="25:29" x14ac:dyDescent="0.2">
      <c r="Y81" s="160"/>
      <c r="Z81" s="160"/>
      <c r="AA81" s="160"/>
      <c r="AC81" s="160"/>
    </row>
    <row r="82" spans="25:29" x14ac:dyDescent="0.2">
      <c r="Y82" s="160"/>
      <c r="Z82" s="160"/>
      <c r="AA82" s="160"/>
      <c r="AC82" s="160"/>
    </row>
    <row r="83" spans="25:29" x14ac:dyDescent="0.2">
      <c r="Y83" s="160"/>
      <c r="Z83" s="160"/>
      <c r="AA83" s="160"/>
      <c r="AC83" s="160"/>
    </row>
    <row r="84" spans="25:29" x14ac:dyDescent="0.2">
      <c r="Y84" s="160"/>
      <c r="Z84" s="160"/>
      <c r="AA84" s="160"/>
      <c r="AC84" s="160"/>
    </row>
    <row r="85" spans="25:29" x14ac:dyDescent="0.2">
      <c r="Y85" s="160"/>
      <c r="Z85" s="160"/>
      <c r="AA85" s="160"/>
      <c r="AC85" s="160"/>
    </row>
    <row r="86" spans="25:29" x14ac:dyDescent="0.2">
      <c r="Y86" s="160"/>
      <c r="Z86" s="160"/>
      <c r="AA86" s="160"/>
      <c r="AC86" s="160"/>
    </row>
    <row r="87" spans="25:29" x14ac:dyDescent="0.2">
      <c r="Y87" s="160"/>
      <c r="Z87" s="160"/>
      <c r="AA87" s="160"/>
      <c r="AC87" s="160"/>
    </row>
    <row r="88" spans="25:29" x14ac:dyDescent="0.2">
      <c r="Y88" s="160"/>
      <c r="Z88" s="160"/>
      <c r="AA88" s="160"/>
      <c r="AC88" s="160"/>
    </row>
    <row r="89" spans="25:29" x14ac:dyDescent="0.2">
      <c r="Y89" s="160"/>
      <c r="Z89" s="160"/>
      <c r="AA89" s="160"/>
      <c r="AC89" s="160"/>
    </row>
    <row r="90" spans="25:29" x14ac:dyDescent="0.2">
      <c r="Y90" s="160"/>
      <c r="Z90" s="160"/>
      <c r="AA90" s="160"/>
      <c r="AC90" s="160"/>
    </row>
    <row r="91" spans="25:29" x14ac:dyDescent="0.2">
      <c r="Y91" s="160"/>
      <c r="Z91" s="160"/>
      <c r="AA91" s="160"/>
      <c r="AC91" s="160"/>
    </row>
    <row r="92" spans="25:29" x14ac:dyDescent="0.2">
      <c r="Y92" s="160"/>
      <c r="Z92" s="160"/>
      <c r="AA92" s="160"/>
      <c r="AC92" s="160"/>
    </row>
    <row r="93" spans="25:29" x14ac:dyDescent="0.2">
      <c r="Y93" s="160"/>
      <c r="Z93" s="160"/>
      <c r="AA93" s="160"/>
      <c r="AC93" s="160"/>
    </row>
    <row r="94" spans="25:29" x14ac:dyDescent="0.2">
      <c r="Y94" s="160"/>
      <c r="Z94" s="160"/>
      <c r="AA94" s="160"/>
      <c r="AC94" s="160"/>
    </row>
    <row r="95" spans="25:29" x14ac:dyDescent="0.2">
      <c r="Y95" s="160"/>
      <c r="Z95" s="160"/>
      <c r="AA95" s="160"/>
      <c r="AC95" s="160"/>
    </row>
    <row r="96" spans="25:29" x14ac:dyDescent="0.2">
      <c r="Y96" s="160"/>
      <c r="Z96" s="160"/>
      <c r="AA96" s="160"/>
      <c r="AC96" s="160"/>
    </row>
    <row r="97" spans="25:29" x14ac:dyDescent="0.2">
      <c r="Y97" s="160"/>
      <c r="Z97" s="160"/>
      <c r="AA97" s="160"/>
      <c r="AC97" s="160"/>
    </row>
    <row r="98" spans="25:29" x14ac:dyDescent="0.2">
      <c r="Y98" s="160"/>
      <c r="Z98" s="160"/>
      <c r="AA98" s="160"/>
      <c r="AC98" s="160"/>
    </row>
    <row r="99" spans="25:29" x14ac:dyDescent="0.2">
      <c r="Y99" s="160"/>
      <c r="Z99" s="160"/>
      <c r="AA99" s="160"/>
      <c r="AC99" s="160"/>
    </row>
    <row r="100" spans="25:29" x14ac:dyDescent="0.2">
      <c r="Y100" s="160"/>
      <c r="Z100" s="160"/>
      <c r="AA100" s="160"/>
      <c r="AC100" s="160"/>
    </row>
    <row r="101" spans="25:29" x14ac:dyDescent="0.2">
      <c r="Y101" s="160"/>
      <c r="Z101" s="160"/>
      <c r="AA101" s="160"/>
      <c r="AC101" s="160"/>
    </row>
    <row r="102" spans="25:29" x14ac:dyDescent="0.2">
      <c r="Y102" s="160"/>
      <c r="Z102" s="160"/>
      <c r="AA102" s="160"/>
      <c r="AC102" s="160"/>
    </row>
    <row r="103" spans="25:29" x14ac:dyDescent="0.2">
      <c r="Y103" s="160"/>
      <c r="Z103" s="160"/>
      <c r="AA103" s="160"/>
      <c r="AC103" s="160"/>
    </row>
    <row r="104" spans="25:29" x14ac:dyDescent="0.2">
      <c r="Y104" s="160"/>
      <c r="Z104" s="160"/>
      <c r="AA104" s="160"/>
      <c r="AC104" s="160"/>
    </row>
    <row r="105" spans="25:29" x14ac:dyDescent="0.2">
      <c r="Y105" s="160"/>
      <c r="Z105" s="160"/>
      <c r="AA105" s="160"/>
      <c r="AC105" s="160"/>
    </row>
    <row r="106" spans="25:29" x14ac:dyDescent="0.2">
      <c r="Y106" s="160"/>
      <c r="Z106" s="160"/>
      <c r="AA106" s="160"/>
      <c r="AC106" s="160"/>
    </row>
    <row r="107" spans="25:29" x14ac:dyDescent="0.2">
      <c r="Y107" s="160"/>
      <c r="Z107" s="160"/>
      <c r="AA107" s="160"/>
      <c r="AC107" s="160"/>
    </row>
    <row r="108" spans="25:29" x14ac:dyDescent="0.2">
      <c r="Y108" s="160"/>
      <c r="Z108" s="160"/>
      <c r="AA108" s="160"/>
      <c r="AC108" s="160"/>
    </row>
    <row r="109" spans="25:29" x14ac:dyDescent="0.2">
      <c r="Y109" s="160"/>
      <c r="Z109" s="160"/>
      <c r="AA109" s="160"/>
      <c r="AC109" s="160"/>
    </row>
    <row r="110" spans="25:29" x14ac:dyDescent="0.2">
      <c r="Y110" s="160"/>
      <c r="Z110" s="160"/>
      <c r="AA110" s="160"/>
      <c r="AC110" s="160"/>
    </row>
    <row r="111" spans="25:29" x14ac:dyDescent="0.2">
      <c r="Y111" s="160"/>
      <c r="Z111" s="160"/>
      <c r="AA111" s="160"/>
      <c r="AC111" s="160"/>
    </row>
    <row r="112" spans="25:29" x14ac:dyDescent="0.2">
      <c r="Y112" s="160"/>
      <c r="Z112" s="160"/>
      <c r="AA112" s="160"/>
      <c r="AC112" s="160"/>
    </row>
    <row r="113" spans="25:29" x14ac:dyDescent="0.2">
      <c r="Y113" s="160"/>
      <c r="Z113" s="160"/>
      <c r="AA113" s="160"/>
      <c r="AC113" s="160"/>
    </row>
    <row r="114" spans="25:29" x14ac:dyDescent="0.2">
      <c r="Y114" s="160"/>
      <c r="Z114" s="160"/>
      <c r="AA114" s="160"/>
      <c r="AC114" s="160"/>
    </row>
    <row r="115" spans="25:29" x14ac:dyDescent="0.2">
      <c r="Y115" s="160"/>
      <c r="Z115" s="160"/>
      <c r="AA115" s="160"/>
      <c r="AC115" s="160"/>
    </row>
    <row r="116" spans="25:29" x14ac:dyDescent="0.2">
      <c r="Y116" s="160"/>
      <c r="Z116" s="160"/>
      <c r="AA116" s="160"/>
      <c r="AC116" s="160"/>
    </row>
    <row r="117" spans="25:29" x14ac:dyDescent="0.2">
      <c r="Y117" s="160"/>
      <c r="Z117" s="160"/>
      <c r="AA117" s="160"/>
      <c r="AC117" s="160"/>
    </row>
    <row r="118" spans="25:29" x14ac:dyDescent="0.2">
      <c r="Y118" s="160"/>
      <c r="Z118" s="160"/>
      <c r="AA118" s="160"/>
      <c r="AC118" s="160"/>
    </row>
    <row r="119" spans="25:29" x14ac:dyDescent="0.2">
      <c r="Y119" s="160"/>
      <c r="Z119" s="160"/>
      <c r="AA119" s="160"/>
      <c r="AC119" s="160"/>
    </row>
    <row r="120" spans="25:29" x14ac:dyDescent="0.2">
      <c r="Y120" s="160"/>
      <c r="Z120" s="160"/>
      <c r="AA120" s="160"/>
      <c r="AC120" s="160"/>
    </row>
    <row r="121" spans="25:29" x14ac:dyDescent="0.2">
      <c r="Y121" s="160"/>
      <c r="Z121" s="160"/>
      <c r="AA121" s="160"/>
      <c r="AC121" s="160"/>
    </row>
    <row r="122" spans="25:29" x14ac:dyDescent="0.2">
      <c r="Y122" s="160"/>
      <c r="Z122" s="160"/>
      <c r="AA122" s="160"/>
      <c r="AC122" s="160"/>
    </row>
    <row r="123" spans="25:29" x14ac:dyDescent="0.2">
      <c r="Y123" s="160"/>
      <c r="Z123" s="160"/>
      <c r="AA123" s="160"/>
      <c r="AC123" s="160"/>
    </row>
    <row r="124" spans="25:29" x14ac:dyDescent="0.2">
      <c r="Y124" s="160"/>
      <c r="Z124" s="160"/>
      <c r="AA124" s="160"/>
      <c r="AC124" s="160"/>
    </row>
    <row r="125" spans="25:29" x14ac:dyDescent="0.2">
      <c r="Y125" s="160"/>
      <c r="Z125" s="160"/>
      <c r="AA125" s="160"/>
      <c r="AC125" s="160"/>
    </row>
    <row r="126" spans="25:29" x14ac:dyDescent="0.2">
      <c r="Y126" s="160"/>
      <c r="Z126" s="160"/>
      <c r="AA126" s="160"/>
      <c r="AC126" s="160"/>
    </row>
    <row r="127" spans="25:29" x14ac:dyDescent="0.2">
      <c r="Y127" s="160"/>
      <c r="Z127" s="160"/>
      <c r="AA127" s="160"/>
      <c r="AC127" s="160"/>
    </row>
    <row r="128" spans="25:29" x14ac:dyDescent="0.2">
      <c r="Y128" s="160"/>
      <c r="Z128" s="160"/>
      <c r="AA128" s="160"/>
      <c r="AC128" s="160"/>
    </row>
    <row r="129" spans="25:29" x14ac:dyDescent="0.2">
      <c r="Y129" s="160"/>
      <c r="Z129" s="160"/>
      <c r="AA129" s="160"/>
      <c r="AC129" s="160"/>
    </row>
    <row r="130" spans="25:29" x14ac:dyDescent="0.2">
      <c r="Y130" s="160"/>
      <c r="Z130" s="160"/>
      <c r="AA130" s="160"/>
      <c r="AC130" s="160"/>
    </row>
    <row r="131" spans="25:29" x14ac:dyDescent="0.2">
      <c r="Y131" s="160"/>
      <c r="Z131" s="160"/>
      <c r="AA131" s="160"/>
      <c r="AC131" s="160"/>
    </row>
    <row r="132" spans="25:29" x14ac:dyDescent="0.2">
      <c r="Y132" s="160"/>
      <c r="Z132" s="160"/>
      <c r="AA132" s="160"/>
      <c r="AC132" s="160"/>
    </row>
    <row r="133" spans="25:29" x14ac:dyDescent="0.2">
      <c r="Y133" s="160"/>
      <c r="Z133" s="160"/>
      <c r="AA133" s="160"/>
      <c r="AC133" s="160"/>
    </row>
    <row r="134" spans="25:29" x14ac:dyDescent="0.2">
      <c r="Y134" s="160"/>
      <c r="Z134" s="160"/>
      <c r="AA134" s="160"/>
      <c r="AC134" s="160"/>
    </row>
    <row r="135" spans="25:29" x14ac:dyDescent="0.2">
      <c r="Y135" s="160"/>
      <c r="Z135" s="160"/>
      <c r="AA135" s="160"/>
      <c r="AC135" s="160"/>
    </row>
    <row r="136" spans="25:29" x14ac:dyDescent="0.2">
      <c r="Y136" s="160"/>
      <c r="Z136" s="160"/>
      <c r="AA136" s="160"/>
      <c r="AC136" s="160"/>
    </row>
    <row r="137" spans="25:29" x14ac:dyDescent="0.2">
      <c r="Y137" s="160"/>
      <c r="Z137" s="160"/>
      <c r="AA137" s="160"/>
      <c r="AC137" s="160"/>
    </row>
    <row r="138" spans="25:29" x14ac:dyDescent="0.2">
      <c r="Y138" s="160"/>
      <c r="Z138" s="160"/>
      <c r="AA138" s="160"/>
      <c r="AC138" s="160"/>
    </row>
    <row r="139" spans="25:29" x14ac:dyDescent="0.2">
      <c r="Y139" s="160"/>
      <c r="Z139" s="160"/>
      <c r="AA139" s="160"/>
      <c r="AC139" s="160"/>
    </row>
    <row r="140" spans="25:29" x14ac:dyDescent="0.2">
      <c r="Y140" s="160"/>
      <c r="Z140" s="160"/>
      <c r="AA140" s="160"/>
      <c r="AC140" s="160"/>
    </row>
    <row r="141" spans="25:29" x14ac:dyDescent="0.2">
      <c r="Y141" s="160"/>
      <c r="Z141" s="160"/>
      <c r="AA141" s="160"/>
      <c r="AC141" s="160"/>
    </row>
    <row r="142" spans="25:29" x14ac:dyDescent="0.2">
      <c r="Y142" s="160"/>
      <c r="Z142" s="160"/>
      <c r="AA142" s="160"/>
      <c r="AC142" s="160"/>
    </row>
    <row r="143" spans="25:29" x14ac:dyDescent="0.2">
      <c r="Y143" s="160"/>
      <c r="Z143" s="160"/>
      <c r="AA143" s="160"/>
      <c r="AC143" s="160"/>
    </row>
    <row r="144" spans="25:29" x14ac:dyDescent="0.2">
      <c r="Y144" s="160"/>
      <c r="Z144" s="160"/>
      <c r="AA144" s="160"/>
      <c r="AC144" s="160"/>
    </row>
    <row r="145" spans="25:29" x14ac:dyDescent="0.2">
      <c r="Y145" s="160"/>
      <c r="Z145" s="160"/>
      <c r="AA145" s="160"/>
      <c r="AC145" s="160"/>
    </row>
    <row r="146" spans="25:29" x14ac:dyDescent="0.2">
      <c r="Y146" s="160"/>
      <c r="Z146" s="160"/>
      <c r="AA146" s="160"/>
      <c r="AC146" s="160"/>
    </row>
    <row r="147" spans="25:29" x14ac:dyDescent="0.2">
      <c r="Y147" s="160"/>
      <c r="Z147" s="160"/>
      <c r="AA147" s="160"/>
      <c r="AC147" s="160"/>
    </row>
    <row r="148" spans="25:29" x14ac:dyDescent="0.2">
      <c r="Y148" s="160"/>
      <c r="Z148" s="160"/>
      <c r="AA148" s="160"/>
      <c r="AC148" s="160"/>
    </row>
    <row r="149" spans="25:29" x14ac:dyDescent="0.2">
      <c r="Y149" s="160"/>
      <c r="Z149" s="160"/>
      <c r="AA149" s="160"/>
      <c r="AC149" s="160"/>
    </row>
    <row r="150" spans="25:29" x14ac:dyDescent="0.2">
      <c r="Y150" s="160"/>
      <c r="Z150" s="160"/>
      <c r="AA150" s="160"/>
      <c r="AC150" s="160"/>
    </row>
    <row r="151" spans="25:29" x14ac:dyDescent="0.2">
      <c r="Y151" s="160"/>
      <c r="Z151" s="160"/>
      <c r="AA151" s="160"/>
      <c r="AC151" s="160"/>
    </row>
    <row r="152" spans="25:29" x14ac:dyDescent="0.2">
      <c r="Y152" s="160"/>
      <c r="Z152" s="160"/>
      <c r="AA152" s="160"/>
      <c r="AC152" s="160"/>
    </row>
    <row r="153" spans="25:29" x14ac:dyDescent="0.2">
      <c r="Y153" s="160"/>
      <c r="Z153" s="160"/>
      <c r="AA153" s="160"/>
      <c r="AC153" s="160"/>
    </row>
    <row r="154" spans="25:29" x14ac:dyDescent="0.2">
      <c r="Y154" s="160"/>
      <c r="Z154" s="160"/>
      <c r="AA154" s="160"/>
      <c r="AC154" s="160"/>
    </row>
    <row r="155" spans="25:29" x14ac:dyDescent="0.2">
      <c r="Y155" s="160"/>
      <c r="Z155" s="160"/>
      <c r="AA155" s="160"/>
      <c r="AC155" s="160"/>
    </row>
    <row r="156" spans="25:29" x14ac:dyDescent="0.2">
      <c r="Y156" s="160"/>
      <c r="Z156" s="160"/>
      <c r="AA156" s="160"/>
      <c r="AC156" s="160"/>
    </row>
    <row r="157" spans="25:29" x14ac:dyDescent="0.2">
      <c r="Y157" s="160"/>
      <c r="Z157" s="160"/>
      <c r="AA157" s="160"/>
      <c r="AC157" s="160"/>
    </row>
    <row r="158" spans="25:29" x14ac:dyDescent="0.2">
      <c r="Y158" s="160"/>
      <c r="Z158" s="160"/>
      <c r="AA158" s="160"/>
    </row>
    <row r="159" spans="25:29" x14ac:dyDescent="0.2">
      <c r="Y159" s="160"/>
      <c r="Z159" s="160"/>
      <c r="AA159" s="160"/>
    </row>
    <row r="160" spans="25:29" x14ac:dyDescent="0.2">
      <c r="Y160" s="160"/>
      <c r="Z160" s="160"/>
      <c r="AA160" s="160"/>
    </row>
    <row r="161" spans="25:29" x14ac:dyDescent="0.2">
      <c r="Y161" s="160"/>
      <c r="Z161" s="160"/>
      <c r="AA161" s="160"/>
    </row>
    <row r="162" spans="25:29" x14ac:dyDescent="0.2">
      <c r="Y162" s="160"/>
      <c r="Z162" s="160"/>
      <c r="AA162" s="160"/>
    </row>
    <row r="163" spans="25:29" x14ac:dyDescent="0.2">
      <c r="Y163" s="160"/>
      <c r="Z163" s="160"/>
      <c r="AA163" s="160"/>
    </row>
    <row r="164" spans="25:29" x14ac:dyDescent="0.2">
      <c r="Y164" s="160"/>
      <c r="Z164" s="160"/>
      <c r="AA164" s="160"/>
    </row>
    <row r="165" spans="25:29" x14ac:dyDescent="0.2">
      <c r="Y165" s="160"/>
      <c r="Z165" s="160"/>
      <c r="AA165" s="160"/>
    </row>
    <row r="166" spans="25:29" x14ac:dyDescent="0.2">
      <c r="Y166" s="160"/>
      <c r="Z166" s="160"/>
      <c r="AA166" s="160"/>
      <c r="AC166" s="160"/>
    </row>
    <row r="167" spans="25:29" x14ac:dyDescent="0.2">
      <c r="Y167" s="160"/>
      <c r="Z167" s="160"/>
      <c r="AA167" s="160"/>
      <c r="AC167" s="160"/>
    </row>
    <row r="168" spans="25:29" x14ac:dyDescent="0.2">
      <c r="Y168" s="160"/>
      <c r="Z168" s="160"/>
      <c r="AA168" s="160"/>
      <c r="AC168" s="160"/>
    </row>
    <row r="169" spans="25:29" x14ac:dyDescent="0.2">
      <c r="Y169" s="160"/>
      <c r="Z169" s="160"/>
      <c r="AA169" s="160"/>
      <c r="AC169" s="160"/>
    </row>
    <row r="170" spans="25:29" x14ac:dyDescent="0.2">
      <c r="Y170" s="160"/>
      <c r="Z170" s="160"/>
      <c r="AA170" s="160"/>
      <c r="AC170" s="160"/>
    </row>
    <row r="171" spans="25:29" x14ac:dyDescent="0.2">
      <c r="Y171" s="160"/>
      <c r="Z171" s="160"/>
      <c r="AA171" s="160"/>
      <c r="AC171" s="160"/>
    </row>
    <row r="172" spans="25:29" x14ac:dyDescent="0.2">
      <c r="Y172" s="160"/>
      <c r="Z172" s="160"/>
      <c r="AA172" s="160"/>
      <c r="AC172" s="160"/>
    </row>
    <row r="173" spans="25:29" x14ac:dyDescent="0.2">
      <c r="Y173" s="160"/>
      <c r="Z173" s="160"/>
      <c r="AA173" s="160"/>
      <c r="AC173" s="160"/>
    </row>
    <row r="174" spans="25:29" x14ac:dyDescent="0.2">
      <c r="Y174" s="160"/>
      <c r="Z174" s="160"/>
      <c r="AA174" s="160"/>
      <c r="AC174" s="160"/>
    </row>
    <row r="175" spans="25:29" x14ac:dyDescent="0.2">
      <c r="Y175" s="160"/>
      <c r="Z175" s="160"/>
      <c r="AA175" s="160"/>
      <c r="AC175" s="160"/>
    </row>
    <row r="176" spans="25:29" x14ac:dyDescent="0.2">
      <c r="Y176" s="160"/>
      <c r="Z176" s="160"/>
      <c r="AA176" s="160"/>
      <c r="AC176" s="160"/>
    </row>
    <row r="177" spans="25:29" x14ac:dyDescent="0.2">
      <c r="Y177" s="160"/>
      <c r="Z177" s="160"/>
      <c r="AA177" s="160"/>
      <c r="AC177" s="160"/>
    </row>
    <row r="178" spans="25:29" x14ac:dyDescent="0.2">
      <c r="Y178" s="160"/>
      <c r="Z178" s="160"/>
      <c r="AA178" s="160"/>
      <c r="AC178" s="160"/>
    </row>
    <row r="179" spans="25:29" x14ac:dyDescent="0.2">
      <c r="Y179" s="160"/>
      <c r="Z179" s="160"/>
      <c r="AA179" s="160"/>
      <c r="AC179" s="160"/>
    </row>
    <row r="180" spans="25:29" x14ac:dyDescent="0.2">
      <c r="Y180" s="160"/>
      <c r="Z180" s="160"/>
      <c r="AA180" s="160"/>
      <c r="AC180" s="160"/>
    </row>
    <row r="181" spans="25:29" x14ac:dyDescent="0.2">
      <c r="Y181" s="160"/>
      <c r="Z181" s="160"/>
      <c r="AA181" s="160"/>
      <c r="AC181" s="160"/>
    </row>
    <row r="182" spans="25:29" x14ac:dyDescent="0.2">
      <c r="Y182" s="160"/>
      <c r="Z182" s="160"/>
      <c r="AA182" s="160"/>
      <c r="AC182" s="160"/>
    </row>
    <row r="183" spans="25:29" x14ac:dyDescent="0.2">
      <c r="Y183" s="160"/>
      <c r="Z183" s="160"/>
      <c r="AA183" s="160"/>
      <c r="AC183" s="160"/>
    </row>
    <row r="184" spans="25:29" x14ac:dyDescent="0.2">
      <c r="Y184" s="160"/>
      <c r="Z184" s="160"/>
      <c r="AA184" s="160"/>
      <c r="AC184" s="160"/>
    </row>
    <row r="185" spans="25:29" x14ac:dyDescent="0.2">
      <c r="Y185" s="160"/>
      <c r="Z185" s="160"/>
      <c r="AA185" s="160"/>
      <c r="AC185" s="160"/>
    </row>
    <row r="186" spans="25:29" x14ac:dyDescent="0.2">
      <c r="Y186" s="160"/>
      <c r="Z186" s="160"/>
      <c r="AA186" s="160"/>
      <c r="AC186" s="160"/>
    </row>
    <row r="187" spans="25:29" x14ac:dyDescent="0.2">
      <c r="Y187" s="160"/>
      <c r="Z187" s="160"/>
      <c r="AA187" s="160"/>
      <c r="AC187" s="160"/>
    </row>
    <row r="188" spans="25:29" x14ac:dyDescent="0.2">
      <c r="Y188" s="160"/>
      <c r="Z188" s="160"/>
      <c r="AA188" s="160"/>
      <c r="AC188" s="160"/>
    </row>
    <row r="189" spans="25:29" x14ac:dyDescent="0.2">
      <c r="Y189" s="160"/>
      <c r="Z189" s="160"/>
      <c r="AA189" s="160"/>
      <c r="AC189" s="160"/>
    </row>
    <row r="190" spans="25:29" x14ac:dyDescent="0.2">
      <c r="Y190" s="160"/>
      <c r="Z190" s="160"/>
      <c r="AA190" s="160"/>
      <c r="AC190" s="160"/>
    </row>
    <row r="191" spans="25:29" x14ac:dyDescent="0.2">
      <c r="Y191" s="160"/>
      <c r="Z191" s="160"/>
      <c r="AA191" s="160"/>
      <c r="AC191" s="160"/>
    </row>
    <row r="192" spans="25:29" x14ac:dyDescent="0.2">
      <c r="Y192" s="160"/>
      <c r="Z192" s="160"/>
      <c r="AA192" s="160"/>
      <c r="AC192" s="160"/>
    </row>
    <row r="193" spans="25:29" x14ac:dyDescent="0.2">
      <c r="Y193" s="160"/>
      <c r="Z193" s="160"/>
      <c r="AA193" s="160"/>
      <c r="AC193" s="160"/>
    </row>
    <row r="194" spans="25:29" x14ac:dyDescent="0.2">
      <c r="Y194" s="160"/>
      <c r="Z194" s="160"/>
      <c r="AA194" s="160"/>
      <c r="AC194" s="160"/>
    </row>
    <row r="195" spans="25:29" x14ac:dyDescent="0.2">
      <c r="Y195" s="160"/>
      <c r="Z195" s="160"/>
      <c r="AA195" s="160"/>
      <c r="AC195" s="160"/>
    </row>
    <row r="196" spans="25:29" x14ac:dyDescent="0.2">
      <c r="Y196" s="160"/>
      <c r="Z196" s="160"/>
      <c r="AA196" s="160"/>
      <c r="AC196" s="160"/>
    </row>
    <row r="197" spans="25:29" x14ac:dyDescent="0.2">
      <c r="Y197" s="160"/>
      <c r="Z197" s="160"/>
      <c r="AA197" s="160"/>
      <c r="AC197" s="160"/>
    </row>
    <row r="198" spans="25:29" x14ac:dyDescent="0.2">
      <c r="Y198" s="160"/>
      <c r="Z198" s="160"/>
      <c r="AA198" s="160"/>
      <c r="AC198" s="160"/>
    </row>
    <row r="199" spans="25:29" x14ac:dyDescent="0.2">
      <c r="Y199" s="160"/>
      <c r="Z199" s="160"/>
      <c r="AA199" s="160"/>
      <c r="AC199" s="160"/>
    </row>
    <row r="200" spans="25:29" x14ac:dyDescent="0.2">
      <c r="Y200" s="160"/>
      <c r="Z200" s="160"/>
      <c r="AA200" s="160"/>
      <c r="AC200" s="160"/>
    </row>
    <row r="201" spans="25:29" x14ac:dyDescent="0.2">
      <c r="Y201" s="160"/>
      <c r="Z201" s="160"/>
      <c r="AA201" s="160"/>
      <c r="AC201" s="160"/>
    </row>
    <row r="202" spans="25:29" x14ac:dyDescent="0.2">
      <c r="Y202" s="160"/>
      <c r="Z202" s="160"/>
      <c r="AA202" s="160"/>
      <c r="AC202" s="160"/>
    </row>
    <row r="203" spans="25:29" x14ac:dyDescent="0.2">
      <c r="Y203" s="160"/>
      <c r="Z203" s="160"/>
      <c r="AA203" s="160"/>
      <c r="AC203" s="160"/>
    </row>
    <row r="204" spans="25:29" x14ac:dyDescent="0.2">
      <c r="Y204" s="160"/>
      <c r="Z204" s="160"/>
      <c r="AA204" s="160"/>
      <c r="AC204" s="160"/>
    </row>
    <row r="205" spans="25:29" x14ac:dyDescent="0.2">
      <c r="Y205" s="160"/>
      <c r="Z205" s="160"/>
      <c r="AA205" s="160"/>
      <c r="AC205" s="160"/>
    </row>
    <row r="206" spans="25:29" x14ac:dyDescent="0.2">
      <c r="Y206" s="160"/>
      <c r="Z206" s="160"/>
      <c r="AA206" s="160"/>
      <c r="AC206" s="160"/>
    </row>
    <row r="207" spans="25:29" x14ac:dyDescent="0.2">
      <c r="Y207" s="160"/>
      <c r="Z207" s="160"/>
      <c r="AA207" s="160"/>
      <c r="AC207" s="160"/>
    </row>
    <row r="208" spans="25:29" x14ac:dyDescent="0.2">
      <c r="Y208" s="160"/>
      <c r="Z208" s="160"/>
      <c r="AA208" s="160"/>
      <c r="AC208" s="160"/>
    </row>
    <row r="209" spans="25:29" x14ac:dyDescent="0.2">
      <c r="Y209" s="160"/>
      <c r="Z209" s="160"/>
      <c r="AA209" s="160"/>
      <c r="AC209" s="160"/>
    </row>
    <row r="210" spans="25:29" x14ac:dyDescent="0.2">
      <c r="Y210" s="160"/>
      <c r="Z210" s="160"/>
      <c r="AA210" s="160"/>
      <c r="AC210" s="160"/>
    </row>
    <row r="211" spans="25:29" x14ac:dyDescent="0.2">
      <c r="Y211" s="160"/>
      <c r="Z211" s="160"/>
      <c r="AA211" s="160"/>
      <c r="AC211" s="160"/>
    </row>
    <row r="212" spans="25:29" x14ac:dyDescent="0.2">
      <c r="Y212" s="160"/>
      <c r="Z212" s="160"/>
      <c r="AA212" s="160"/>
      <c r="AC212" s="160"/>
    </row>
    <row r="213" spans="25:29" x14ac:dyDescent="0.2">
      <c r="Y213" s="160"/>
      <c r="Z213" s="160"/>
      <c r="AA213" s="160"/>
      <c r="AC213" s="160"/>
    </row>
    <row r="214" spans="25:29" x14ac:dyDescent="0.2">
      <c r="Y214" s="160"/>
      <c r="Z214" s="160"/>
      <c r="AA214" s="160"/>
      <c r="AC214" s="160"/>
    </row>
    <row r="215" spans="25:29" x14ac:dyDescent="0.2">
      <c r="Y215" s="160"/>
      <c r="Z215" s="160"/>
      <c r="AA215" s="160"/>
      <c r="AC215" s="160"/>
    </row>
    <row r="216" spans="25:29" x14ac:dyDescent="0.2">
      <c r="Y216" s="160"/>
      <c r="Z216" s="160"/>
      <c r="AA216" s="160"/>
      <c r="AC216" s="160"/>
    </row>
    <row r="217" spans="25:29" x14ac:dyDescent="0.2">
      <c r="Y217" s="160"/>
      <c r="Z217" s="160"/>
      <c r="AA217" s="160"/>
      <c r="AC217" s="160"/>
    </row>
    <row r="218" spans="25:29" x14ac:dyDescent="0.2">
      <c r="Y218" s="160"/>
      <c r="Z218" s="160"/>
      <c r="AA218" s="160"/>
      <c r="AC218" s="160"/>
    </row>
    <row r="219" spans="25:29" x14ac:dyDescent="0.2">
      <c r="Y219" s="160"/>
      <c r="Z219" s="160"/>
      <c r="AA219" s="160"/>
      <c r="AC219" s="160"/>
    </row>
    <row r="220" spans="25:29" x14ac:dyDescent="0.2">
      <c r="Y220" s="160"/>
      <c r="Z220" s="160"/>
      <c r="AA220" s="160"/>
      <c r="AC220" s="160"/>
    </row>
    <row r="221" spans="25:29" x14ac:dyDescent="0.2">
      <c r="Y221" s="160"/>
      <c r="Z221" s="160"/>
      <c r="AA221" s="160"/>
      <c r="AC221" s="160"/>
    </row>
    <row r="222" spans="25:29" x14ac:dyDescent="0.2">
      <c r="Y222" s="160"/>
      <c r="Z222" s="160"/>
      <c r="AA222" s="160"/>
      <c r="AC222" s="160"/>
    </row>
    <row r="223" spans="25:29" x14ac:dyDescent="0.2">
      <c r="Y223" s="160"/>
      <c r="Z223" s="160"/>
      <c r="AA223" s="160"/>
      <c r="AC223" s="160"/>
    </row>
    <row r="224" spans="25:29" x14ac:dyDescent="0.2">
      <c r="Y224" s="160"/>
      <c r="Z224" s="160"/>
      <c r="AA224" s="160"/>
      <c r="AC224" s="160"/>
    </row>
    <row r="225" spans="25:29" x14ac:dyDescent="0.2">
      <c r="Y225" s="160"/>
      <c r="Z225" s="160"/>
      <c r="AA225" s="160"/>
      <c r="AC225" s="160"/>
    </row>
    <row r="226" spans="25:29" x14ac:dyDescent="0.2">
      <c r="Y226" s="160"/>
      <c r="Z226" s="160"/>
      <c r="AA226" s="160"/>
      <c r="AC226" s="160"/>
    </row>
    <row r="227" spans="25:29" x14ac:dyDescent="0.2">
      <c r="Y227" s="160"/>
      <c r="Z227" s="160"/>
      <c r="AA227" s="160"/>
      <c r="AC227" s="160"/>
    </row>
    <row r="228" spans="25:29" x14ac:dyDescent="0.2">
      <c r="Y228" s="160"/>
      <c r="Z228" s="160"/>
      <c r="AA228" s="160"/>
      <c r="AC228" s="160"/>
    </row>
    <row r="229" spans="25:29" x14ac:dyDescent="0.2">
      <c r="Y229" s="160"/>
      <c r="Z229" s="160"/>
      <c r="AA229" s="160"/>
      <c r="AC229" s="160"/>
    </row>
    <row r="230" spans="25:29" x14ac:dyDescent="0.2">
      <c r="Y230" s="160"/>
      <c r="Z230" s="160"/>
      <c r="AA230" s="160"/>
      <c r="AC230" s="160"/>
    </row>
    <row r="231" spans="25:29" x14ac:dyDescent="0.2">
      <c r="Y231" s="160"/>
      <c r="Z231" s="160"/>
      <c r="AA231" s="160"/>
      <c r="AC231" s="160"/>
    </row>
    <row r="232" spans="25:29" x14ac:dyDescent="0.2">
      <c r="Y232" s="160"/>
      <c r="Z232" s="160"/>
      <c r="AA232" s="160"/>
      <c r="AC232" s="160"/>
    </row>
    <row r="233" spans="25:29" x14ac:dyDescent="0.2">
      <c r="Y233" s="160"/>
      <c r="Z233" s="160"/>
      <c r="AA233" s="160"/>
      <c r="AC233" s="160"/>
    </row>
    <row r="234" spans="25:29" x14ac:dyDescent="0.2">
      <c r="Y234" s="160"/>
      <c r="Z234" s="160"/>
      <c r="AA234" s="160"/>
    </row>
    <row r="235" spans="25:29" x14ac:dyDescent="0.2">
      <c r="Y235" s="160"/>
      <c r="Z235" s="160"/>
      <c r="AA235" s="160"/>
      <c r="AC235" s="160"/>
    </row>
    <row r="236" spans="25:29" x14ac:dyDescent="0.2">
      <c r="Y236" s="160"/>
      <c r="Z236" s="160"/>
      <c r="AA236" s="160"/>
      <c r="AC236" s="160"/>
    </row>
    <row r="237" spans="25:29" x14ac:dyDescent="0.2">
      <c r="Y237" s="160"/>
      <c r="Z237" s="160"/>
      <c r="AA237" s="160"/>
      <c r="AC237" s="160"/>
    </row>
    <row r="238" spans="25:29" x14ac:dyDescent="0.2">
      <c r="Y238" s="160"/>
      <c r="Z238" s="160"/>
      <c r="AA238" s="160"/>
    </row>
    <row r="239" spans="25:29" x14ac:dyDescent="0.2">
      <c r="Y239" s="160"/>
      <c r="Z239" s="160"/>
      <c r="AA239" s="160"/>
    </row>
    <row r="240" spans="25:29" x14ac:dyDescent="0.2">
      <c r="Y240" s="160"/>
      <c r="Z240" s="160"/>
      <c r="AA240" s="160"/>
    </row>
    <row r="241" spans="25:29" x14ac:dyDescent="0.2">
      <c r="Y241" s="160"/>
      <c r="Z241" s="160"/>
      <c r="AA241" s="160"/>
      <c r="AC241" s="160"/>
    </row>
    <row r="242" spans="25:29" x14ac:dyDescent="0.2">
      <c r="Y242" s="160"/>
      <c r="Z242" s="160"/>
      <c r="AA242" s="160"/>
    </row>
    <row r="243" spans="25:29" x14ac:dyDescent="0.2">
      <c r="Y243" s="160"/>
      <c r="Z243" s="160"/>
      <c r="AA243" s="160"/>
      <c r="AC243" s="160"/>
    </row>
    <row r="244" spans="25:29" x14ac:dyDescent="0.2">
      <c r="Y244" s="160"/>
      <c r="Z244" s="160"/>
      <c r="AA244" s="160"/>
      <c r="AC244" s="160"/>
    </row>
    <row r="245" spans="25:29" x14ac:dyDescent="0.2">
      <c r="Y245" s="160"/>
      <c r="Z245" s="160"/>
      <c r="AA245" s="160"/>
      <c r="AC245" s="160"/>
    </row>
    <row r="246" spans="25:29" x14ac:dyDescent="0.2">
      <c r="Y246" s="160"/>
      <c r="Z246" s="160"/>
      <c r="AA246" s="160"/>
      <c r="AC246" s="160"/>
    </row>
    <row r="247" spans="25:29" x14ac:dyDescent="0.2">
      <c r="Y247" s="160"/>
      <c r="Z247" s="160"/>
      <c r="AA247" s="160"/>
      <c r="AC247" s="160"/>
    </row>
    <row r="248" spans="25:29" x14ac:dyDescent="0.2">
      <c r="Y248" s="160"/>
      <c r="Z248" s="160"/>
      <c r="AA248" s="160"/>
      <c r="AC248" s="160"/>
    </row>
    <row r="249" spans="25:29" x14ac:dyDescent="0.2">
      <c r="Y249" s="160"/>
      <c r="Z249" s="160"/>
      <c r="AA249" s="160"/>
      <c r="AC249" s="160"/>
    </row>
    <row r="250" spans="25:29" x14ac:dyDescent="0.2">
      <c r="Y250" s="160"/>
      <c r="Z250" s="160"/>
      <c r="AA250" s="160"/>
      <c r="AC250" s="160"/>
    </row>
    <row r="251" spans="25:29" x14ac:dyDescent="0.2">
      <c r="Y251" s="160"/>
      <c r="Z251" s="160"/>
      <c r="AA251" s="160"/>
      <c r="AC251" s="160"/>
    </row>
    <row r="252" spans="25:29" x14ac:dyDescent="0.2">
      <c r="Y252" s="160"/>
      <c r="Z252" s="160"/>
      <c r="AA252" s="160"/>
      <c r="AC252" s="160"/>
    </row>
    <row r="253" spans="25:29" x14ac:dyDescent="0.2">
      <c r="Y253" s="160"/>
      <c r="Z253" s="160"/>
      <c r="AA253" s="160"/>
      <c r="AC253" s="160"/>
    </row>
    <row r="254" spans="25:29" x14ac:dyDescent="0.2">
      <c r="Y254" s="160"/>
      <c r="Z254" s="160"/>
      <c r="AA254" s="160"/>
      <c r="AC254" s="160"/>
    </row>
    <row r="255" spans="25:29" x14ac:dyDescent="0.2">
      <c r="Y255" s="160"/>
      <c r="Z255" s="160"/>
      <c r="AA255" s="160"/>
      <c r="AC255" s="160"/>
    </row>
    <row r="256" spans="25:29" x14ac:dyDescent="0.2">
      <c r="Y256" s="160"/>
      <c r="Z256" s="160"/>
      <c r="AA256" s="160"/>
      <c r="AC256" s="160"/>
    </row>
    <row r="257" spans="25:29" x14ac:dyDescent="0.2">
      <c r="Y257" s="160"/>
      <c r="Z257" s="160"/>
      <c r="AA257" s="160"/>
      <c r="AC257" s="160"/>
    </row>
    <row r="258" spans="25:29" x14ac:dyDescent="0.2">
      <c r="Y258" s="160"/>
      <c r="Z258" s="160"/>
      <c r="AA258" s="160"/>
      <c r="AC258" s="160"/>
    </row>
    <row r="259" spans="25:29" x14ac:dyDescent="0.2">
      <c r="Y259" s="160"/>
      <c r="Z259" s="160"/>
      <c r="AA259" s="160"/>
      <c r="AC259" s="160"/>
    </row>
    <row r="260" spans="25:29" x14ac:dyDescent="0.2">
      <c r="Y260" s="160"/>
      <c r="Z260" s="160"/>
      <c r="AA260" s="160"/>
      <c r="AC260" s="160"/>
    </row>
    <row r="261" spans="25:29" x14ac:dyDescent="0.2">
      <c r="Y261" s="160"/>
      <c r="Z261" s="160"/>
      <c r="AA261" s="160"/>
      <c r="AC261" s="160"/>
    </row>
    <row r="262" spans="25:29" x14ac:dyDescent="0.2">
      <c r="Y262" s="160"/>
      <c r="Z262" s="160"/>
      <c r="AA262" s="160"/>
      <c r="AC262" s="160"/>
    </row>
    <row r="263" spans="25:29" x14ac:dyDescent="0.2">
      <c r="Y263" s="160"/>
      <c r="Z263" s="160"/>
      <c r="AA263" s="160"/>
      <c r="AC263" s="160"/>
    </row>
    <row r="264" spans="25:29" x14ac:dyDescent="0.2">
      <c r="Y264" s="160"/>
      <c r="Z264" s="160"/>
      <c r="AA264" s="160"/>
      <c r="AC264" s="160"/>
    </row>
    <row r="265" spans="25:29" x14ac:dyDescent="0.2">
      <c r="Y265" s="160"/>
      <c r="Z265" s="160"/>
      <c r="AA265" s="160"/>
      <c r="AC265" s="160"/>
    </row>
    <row r="266" spans="25:29" x14ac:dyDescent="0.2">
      <c r="Y266" s="160"/>
      <c r="Z266" s="160"/>
      <c r="AA266" s="160"/>
      <c r="AC266" s="160"/>
    </row>
    <row r="267" spans="25:29" x14ac:dyDescent="0.2">
      <c r="Y267" s="160"/>
      <c r="Z267" s="160"/>
      <c r="AA267" s="160"/>
      <c r="AC267" s="160"/>
    </row>
    <row r="268" spans="25:29" x14ac:dyDescent="0.2">
      <c r="Y268" s="160"/>
      <c r="Z268" s="160"/>
      <c r="AA268" s="160"/>
      <c r="AC268" s="160"/>
    </row>
    <row r="269" spans="25:29" x14ac:dyDescent="0.2">
      <c r="Y269" s="160"/>
      <c r="Z269" s="160"/>
      <c r="AA269" s="160"/>
      <c r="AC269" s="160"/>
    </row>
    <row r="270" spans="25:29" x14ac:dyDescent="0.2">
      <c r="Y270" s="160"/>
      <c r="Z270" s="160"/>
      <c r="AA270" s="160"/>
      <c r="AC270" s="160"/>
    </row>
    <row r="271" spans="25:29" x14ac:dyDescent="0.2">
      <c r="Y271" s="160"/>
      <c r="Z271" s="160"/>
      <c r="AA271" s="160"/>
      <c r="AC271" s="160"/>
    </row>
    <row r="272" spans="25:29" x14ac:dyDescent="0.2">
      <c r="Y272" s="160"/>
      <c r="Z272" s="160"/>
      <c r="AA272" s="160"/>
      <c r="AC272" s="160"/>
    </row>
    <row r="273" spans="25:29" x14ac:dyDescent="0.2">
      <c r="Y273" s="160"/>
      <c r="Z273" s="160"/>
      <c r="AA273" s="160"/>
      <c r="AC273" s="160"/>
    </row>
    <row r="274" spans="25:29" x14ac:dyDescent="0.2">
      <c r="Y274" s="160"/>
      <c r="Z274" s="160"/>
      <c r="AA274" s="160"/>
      <c r="AC274" s="160"/>
    </row>
    <row r="275" spans="25:29" x14ac:dyDescent="0.2">
      <c r="Y275" s="160"/>
      <c r="Z275" s="160"/>
      <c r="AA275" s="160"/>
      <c r="AC275" s="160"/>
    </row>
    <row r="276" spans="25:29" x14ac:dyDescent="0.2">
      <c r="Y276" s="160"/>
      <c r="Z276" s="160"/>
      <c r="AA276" s="160"/>
      <c r="AC276" s="160"/>
    </row>
    <row r="277" spans="25:29" x14ac:dyDescent="0.2">
      <c r="Y277" s="160"/>
      <c r="Z277" s="160"/>
      <c r="AA277" s="160"/>
      <c r="AC277" s="160"/>
    </row>
    <row r="278" spans="25:29" x14ac:dyDescent="0.2">
      <c r="Y278" s="160"/>
      <c r="Z278" s="160"/>
      <c r="AA278" s="160"/>
      <c r="AC278" s="160"/>
    </row>
    <row r="279" spans="25:29" x14ac:dyDescent="0.2">
      <c r="Y279" s="160"/>
      <c r="Z279" s="160"/>
      <c r="AA279" s="160"/>
      <c r="AC279" s="160"/>
    </row>
    <row r="280" spans="25:29" x14ac:dyDescent="0.2">
      <c r="Y280" s="160"/>
      <c r="Z280" s="160"/>
      <c r="AA280" s="160"/>
      <c r="AC280" s="160"/>
    </row>
    <row r="281" spans="25:29" x14ac:dyDescent="0.2">
      <c r="Y281" s="160"/>
      <c r="Z281" s="160"/>
      <c r="AA281" s="160"/>
      <c r="AC281" s="160"/>
    </row>
    <row r="282" spans="25:29" x14ac:dyDescent="0.2">
      <c r="Y282" s="160"/>
      <c r="Z282" s="160"/>
      <c r="AA282" s="160"/>
      <c r="AC282" s="160"/>
    </row>
    <row r="283" spans="25:29" x14ac:dyDescent="0.2">
      <c r="Y283" s="160"/>
      <c r="Z283" s="160"/>
      <c r="AA283" s="160"/>
      <c r="AC283" s="160"/>
    </row>
    <row r="284" spans="25:29" x14ac:dyDescent="0.2">
      <c r="Y284" s="160"/>
      <c r="Z284" s="160"/>
      <c r="AA284" s="160"/>
      <c r="AC284" s="160"/>
    </row>
    <row r="285" spans="25:29" x14ac:dyDescent="0.2">
      <c r="Y285" s="160"/>
      <c r="Z285" s="160"/>
      <c r="AA285" s="160"/>
      <c r="AC285" s="160"/>
    </row>
    <row r="286" spans="25:29" x14ac:dyDescent="0.2">
      <c r="Y286" s="160"/>
      <c r="Z286" s="160"/>
      <c r="AA286" s="160"/>
      <c r="AC286" s="160"/>
    </row>
    <row r="287" spans="25:29" x14ac:dyDescent="0.2">
      <c r="Y287" s="160"/>
      <c r="Z287" s="160"/>
      <c r="AA287" s="160"/>
      <c r="AC287" s="160"/>
    </row>
    <row r="288" spans="25:29" x14ac:dyDescent="0.2">
      <c r="Y288" s="160"/>
      <c r="Z288" s="160"/>
      <c r="AA288" s="160"/>
      <c r="AC288" s="160"/>
    </row>
    <row r="289" spans="25:29" x14ac:dyDescent="0.2">
      <c r="Y289" s="160"/>
      <c r="Z289" s="160"/>
      <c r="AA289" s="160"/>
      <c r="AC289" s="160"/>
    </row>
    <row r="290" spans="25:29" x14ac:dyDescent="0.2">
      <c r="Y290" s="160"/>
      <c r="Z290" s="160"/>
      <c r="AA290" s="160"/>
      <c r="AC290" s="160"/>
    </row>
    <row r="291" spans="25:29" x14ac:dyDescent="0.2">
      <c r="Y291" s="160"/>
      <c r="Z291" s="160"/>
      <c r="AA291" s="160"/>
      <c r="AC291" s="160"/>
    </row>
    <row r="292" spans="25:29" x14ac:dyDescent="0.2">
      <c r="Y292" s="160"/>
      <c r="Z292" s="160"/>
      <c r="AA292" s="160"/>
      <c r="AC292" s="160"/>
    </row>
    <row r="293" spans="25:29" x14ac:dyDescent="0.2">
      <c r="Y293" s="160"/>
      <c r="Z293" s="160"/>
      <c r="AA293" s="160"/>
      <c r="AC293" s="160"/>
    </row>
    <row r="294" spans="25:29" x14ac:dyDescent="0.2">
      <c r="Y294" s="160"/>
      <c r="Z294" s="160"/>
      <c r="AA294" s="160"/>
    </row>
    <row r="295" spans="25:29" x14ac:dyDescent="0.2">
      <c r="Y295" s="160"/>
      <c r="Z295" s="160"/>
      <c r="AA295" s="160"/>
      <c r="AC295" s="160"/>
    </row>
    <row r="296" spans="25:29" x14ac:dyDescent="0.2">
      <c r="Y296" s="160"/>
      <c r="Z296" s="160"/>
      <c r="AA296" s="160"/>
      <c r="AC296" s="160"/>
    </row>
    <row r="297" spans="25:29" x14ac:dyDescent="0.2">
      <c r="Y297" s="160"/>
      <c r="Z297" s="160"/>
      <c r="AA297" s="160"/>
    </row>
    <row r="298" spans="25:29" x14ac:dyDescent="0.2">
      <c r="Y298" s="160"/>
      <c r="Z298" s="160"/>
      <c r="AA298" s="160"/>
      <c r="AC298" s="160"/>
    </row>
    <row r="299" spans="25:29" x14ac:dyDescent="0.2">
      <c r="Y299" s="160"/>
      <c r="Z299" s="160"/>
      <c r="AA299" s="160"/>
      <c r="AC299" s="160"/>
    </row>
    <row r="300" spans="25:29" x14ac:dyDescent="0.2">
      <c r="Y300" s="160"/>
      <c r="Z300" s="160"/>
      <c r="AA300" s="160"/>
      <c r="AC300" s="160"/>
    </row>
    <row r="301" spans="25:29" x14ac:dyDescent="0.2">
      <c r="Y301" s="160"/>
      <c r="Z301" s="160"/>
      <c r="AA301" s="160"/>
      <c r="AC301" s="160"/>
    </row>
    <row r="302" spans="25:29" x14ac:dyDescent="0.2">
      <c r="Y302" s="160"/>
      <c r="Z302" s="160"/>
      <c r="AA302" s="160"/>
      <c r="AC302" s="160"/>
    </row>
    <row r="303" spans="25:29" x14ac:dyDescent="0.2">
      <c r="Y303" s="160"/>
      <c r="Z303" s="160"/>
      <c r="AA303" s="160"/>
      <c r="AC303" s="160"/>
    </row>
    <row r="304" spans="25:29" x14ac:dyDescent="0.2">
      <c r="Y304" s="160"/>
      <c r="Z304" s="160"/>
      <c r="AA304" s="160"/>
      <c r="AC304" s="160"/>
    </row>
    <row r="305" spans="25:29" x14ac:dyDescent="0.2">
      <c r="Y305" s="160"/>
      <c r="Z305" s="160"/>
      <c r="AA305" s="160"/>
      <c r="AC305" s="160"/>
    </row>
    <row r="306" spans="25:29" x14ac:dyDescent="0.2">
      <c r="Y306" s="160"/>
      <c r="Z306" s="160"/>
      <c r="AA306" s="160"/>
      <c r="AC306" s="160"/>
    </row>
    <row r="307" spans="25:29" x14ac:dyDescent="0.2">
      <c r="Y307" s="160"/>
      <c r="Z307" s="160"/>
      <c r="AA307" s="160"/>
      <c r="AC307" s="160"/>
    </row>
    <row r="308" spans="25:29" x14ac:dyDescent="0.2">
      <c r="Y308" s="160"/>
      <c r="Z308" s="160"/>
      <c r="AA308" s="160"/>
      <c r="AC308" s="160"/>
    </row>
    <row r="309" spans="25:29" x14ac:dyDescent="0.2">
      <c r="Y309" s="160"/>
      <c r="Z309" s="160"/>
      <c r="AA309" s="160"/>
      <c r="AC309" s="160"/>
    </row>
    <row r="310" spans="25:29" x14ac:dyDescent="0.2">
      <c r="Y310" s="160"/>
      <c r="Z310" s="160"/>
      <c r="AA310" s="160"/>
      <c r="AC310" s="160"/>
    </row>
    <row r="311" spans="25:29" x14ac:dyDescent="0.2">
      <c r="Y311" s="160"/>
      <c r="Z311" s="160"/>
      <c r="AA311" s="160"/>
      <c r="AC311" s="160"/>
    </row>
    <row r="312" spans="25:29" x14ac:dyDescent="0.2">
      <c r="Y312" s="160"/>
      <c r="Z312" s="160"/>
      <c r="AA312" s="160"/>
      <c r="AC312" s="160"/>
    </row>
    <row r="313" spans="25:29" x14ac:dyDescent="0.2">
      <c r="Y313" s="160"/>
      <c r="Z313" s="160"/>
      <c r="AA313" s="160"/>
      <c r="AC313" s="160"/>
    </row>
    <row r="314" spans="25:29" x14ac:dyDescent="0.2">
      <c r="Y314" s="160"/>
      <c r="Z314" s="160"/>
      <c r="AA314" s="160"/>
      <c r="AC314" s="160"/>
    </row>
    <row r="315" spans="25:29" x14ac:dyDescent="0.2">
      <c r="Y315" s="160"/>
      <c r="Z315" s="160"/>
      <c r="AA315" s="160"/>
      <c r="AC315" s="160"/>
    </row>
    <row r="316" spans="25:29" x14ac:dyDescent="0.2">
      <c r="Y316" s="160"/>
      <c r="Z316" s="160"/>
      <c r="AA316" s="160"/>
    </row>
    <row r="317" spans="25:29" x14ac:dyDescent="0.2">
      <c r="Y317" s="160"/>
      <c r="Z317" s="160"/>
      <c r="AA317" s="160"/>
      <c r="AC317" s="160"/>
    </row>
    <row r="318" spans="25:29" x14ac:dyDescent="0.2">
      <c r="Y318" s="160"/>
      <c r="Z318" s="160"/>
      <c r="AA318" s="160"/>
      <c r="AC318" s="160"/>
    </row>
    <row r="319" spans="25:29" x14ac:dyDescent="0.2">
      <c r="Y319" s="160"/>
      <c r="Z319" s="160"/>
      <c r="AA319" s="160"/>
      <c r="AC319" s="160"/>
    </row>
    <row r="320" spans="25:29" x14ac:dyDescent="0.2">
      <c r="Y320" s="160"/>
      <c r="Z320" s="160"/>
      <c r="AA320" s="160"/>
      <c r="AC320" s="160"/>
    </row>
    <row r="321" spans="25:29" x14ac:dyDescent="0.2">
      <c r="Y321" s="160"/>
      <c r="Z321" s="160"/>
      <c r="AA321" s="160"/>
      <c r="AC321" s="160"/>
    </row>
    <row r="322" spans="25:29" x14ac:dyDescent="0.2">
      <c r="Y322" s="160"/>
      <c r="Z322" s="160"/>
      <c r="AA322" s="160"/>
      <c r="AC322" s="160"/>
    </row>
    <row r="323" spans="25:29" x14ac:dyDescent="0.2">
      <c r="Y323" s="160"/>
      <c r="Z323" s="160"/>
      <c r="AA323" s="160"/>
      <c r="AC323" s="160"/>
    </row>
    <row r="324" spans="25:29" x14ac:dyDescent="0.2">
      <c r="Y324" s="160"/>
      <c r="Z324" s="160"/>
      <c r="AA324" s="160"/>
      <c r="AC324" s="160"/>
    </row>
    <row r="325" spans="25:29" x14ac:dyDescent="0.2">
      <c r="Y325" s="160"/>
      <c r="Z325" s="160"/>
      <c r="AA325" s="160"/>
      <c r="AC325" s="160"/>
    </row>
    <row r="326" spans="25:29" x14ac:dyDescent="0.2">
      <c r="Y326" s="160"/>
      <c r="Z326" s="160"/>
      <c r="AA326" s="160"/>
      <c r="AC326" s="160"/>
    </row>
    <row r="327" spans="25:29" x14ac:dyDescent="0.2">
      <c r="Y327" s="160"/>
      <c r="Z327" s="160"/>
      <c r="AA327" s="160"/>
      <c r="AC327" s="160"/>
    </row>
    <row r="328" spans="25:29" x14ac:dyDescent="0.2">
      <c r="Y328" s="160"/>
      <c r="Z328" s="160"/>
      <c r="AA328" s="160"/>
      <c r="AC328" s="160"/>
    </row>
    <row r="329" spans="25:29" x14ac:dyDescent="0.2">
      <c r="Y329" s="160"/>
      <c r="Z329" s="160"/>
      <c r="AA329" s="160"/>
      <c r="AC329" s="160"/>
    </row>
    <row r="330" spans="25:29" x14ac:dyDescent="0.2">
      <c r="Y330" s="160"/>
      <c r="Z330" s="160"/>
      <c r="AA330" s="160"/>
      <c r="AC330" s="160"/>
    </row>
    <row r="331" spans="25:29" x14ac:dyDescent="0.2">
      <c r="Y331" s="160"/>
      <c r="Z331" s="160"/>
      <c r="AA331" s="160"/>
      <c r="AC331" s="160"/>
    </row>
    <row r="332" spans="25:29" x14ac:dyDescent="0.2">
      <c r="Y332" s="160"/>
      <c r="Z332" s="160"/>
      <c r="AA332" s="160"/>
      <c r="AC332" s="160"/>
    </row>
    <row r="333" spans="25:29" x14ac:dyDescent="0.2">
      <c r="Y333" s="160"/>
      <c r="Z333" s="160"/>
      <c r="AA333" s="160"/>
      <c r="AC333" s="160"/>
    </row>
    <row r="334" spans="25:29" x14ac:dyDescent="0.2">
      <c r="Y334" s="160"/>
      <c r="Z334" s="160"/>
      <c r="AA334" s="160"/>
      <c r="AC334" s="160"/>
    </row>
    <row r="335" spans="25:29" x14ac:dyDescent="0.2">
      <c r="Y335" s="160"/>
      <c r="Z335" s="160"/>
      <c r="AA335" s="160"/>
      <c r="AC335" s="160"/>
    </row>
    <row r="336" spans="25:29" x14ac:dyDescent="0.2">
      <c r="Y336" s="160"/>
      <c r="Z336" s="160"/>
      <c r="AA336" s="160"/>
      <c r="AC336" s="160"/>
    </row>
    <row r="337" spans="25:29" x14ac:dyDescent="0.2">
      <c r="Y337" s="160"/>
      <c r="Z337" s="160"/>
      <c r="AA337" s="160"/>
      <c r="AC337" s="160"/>
    </row>
    <row r="338" spans="25:29" x14ac:dyDescent="0.2">
      <c r="Y338" s="160"/>
      <c r="Z338" s="160"/>
      <c r="AA338" s="160"/>
      <c r="AC338" s="160"/>
    </row>
    <row r="339" spans="25:29" x14ac:dyDescent="0.2">
      <c r="Y339" s="160"/>
      <c r="Z339" s="160"/>
      <c r="AA339" s="160"/>
      <c r="AC339" s="160"/>
    </row>
    <row r="340" spans="25:29" x14ac:dyDescent="0.2">
      <c r="Y340" s="160"/>
      <c r="Z340" s="160"/>
      <c r="AA340" s="160"/>
      <c r="AC340" s="160"/>
    </row>
    <row r="341" spans="25:29" x14ac:dyDescent="0.2">
      <c r="Y341" s="160"/>
      <c r="Z341" s="160"/>
      <c r="AA341" s="160"/>
      <c r="AC341" s="160"/>
    </row>
    <row r="342" spans="25:29" x14ac:dyDescent="0.2">
      <c r="Y342" s="160"/>
      <c r="Z342" s="160"/>
      <c r="AA342" s="160"/>
      <c r="AC342" s="160"/>
    </row>
    <row r="343" spans="25:29" x14ac:dyDescent="0.2">
      <c r="Y343" s="160"/>
      <c r="Z343" s="160"/>
      <c r="AA343" s="160"/>
      <c r="AC343" s="160"/>
    </row>
    <row r="344" spans="25:29" x14ac:dyDescent="0.2">
      <c r="Y344" s="160"/>
      <c r="Z344" s="160"/>
      <c r="AA344" s="160"/>
      <c r="AC344" s="160"/>
    </row>
    <row r="345" spans="25:29" x14ac:dyDescent="0.2">
      <c r="Y345" s="160"/>
      <c r="Z345" s="160"/>
      <c r="AA345" s="160"/>
      <c r="AC345" s="160"/>
    </row>
    <row r="346" spans="25:29" x14ac:dyDescent="0.2">
      <c r="Y346" s="160"/>
      <c r="Z346" s="160"/>
      <c r="AA346" s="160"/>
      <c r="AC346" s="160"/>
    </row>
    <row r="347" spans="25:29" x14ac:dyDescent="0.2">
      <c r="Y347" s="160"/>
      <c r="Z347" s="160"/>
      <c r="AA347" s="160"/>
      <c r="AC347" s="160"/>
    </row>
    <row r="348" spans="25:29" x14ac:dyDescent="0.2">
      <c r="Y348" s="160"/>
      <c r="Z348" s="160"/>
      <c r="AA348" s="160"/>
      <c r="AC348" s="160"/>
    </row>
    <row r="349" spans="25:29" x14ac:dyDescent="0.2">
      <c r="Y349" s="160"/>
      <c r="Z349" s="160"/>
      <c r="AA349" s="160"/>
      <c r="AC349" s="160"/>
    </row>
    <row r="350" spans="25:29" x14ac:dyDescent="0.2">
      <c r="Y350" s="160"/>
      <c r="Z350" s="160"/>
      <c r="AA350" s="160"/>
      <c r="AC350" s="160"/>
    </row>
    <row r="351" spans="25:29" x14ac:dyDescent="0.2">
      <c r="Y351" s="160"/>
      <c r="Z351" s="160"/>
      <c r="AA351" s="160"/>
      <c r="AC351" s="160"/>
    </row>
    <row r="352" spans="25:29" x14ac:dyDescent="0.2">
      <c r="Y352" s="160"/>
      <c r="Z352" s="160"/>
      <c r="AA352" s="160"/>
      <c r="AC352" s="160"/>
    </row>
    <row r="353" spans="25:29" x14ac:dyDescent="0.2">
      <c r="Y353" s="160"/>
      <c r="Z353" s="160"/>
      <c r="AA353" s="160"/>
      <c r="AC353" s="160"/>
    </row>
    <row r="354" spans="25:29" x14ac:dyDescent="0.2">
      <c r="Y354" s="160"/>
      <c r="Z354" s="160"/>
      <c r="AA354" s="160"/>
      <c r="AC354" s="160"/>
    </row>
    <row r="355" spans="25:29" x14ac:dyDescent="0.2">
      <c r="Y355" s="160"/>
      <c r="Z355" s="160"/>
      <c r="AA355" s="160"/>
      <c r="AC355" s="160"/>
    </row>
    <row r="356" spans="25:29" x14ac:dyDescent="0.2">
      <c r="Y356" s="160"/>
      <c r="Z356" s="160"/>
      <c r="AA356" s="160"/>
      <c r="AC356" s="160"/>
    </row>
    <row r="357" spans="25:29" x14ac:dyDescent="0.2">
      <c r="Y357" s="160"/>
      <c r="Z357" s="160"/>
      <c r="AA357" s="160"/>
      <c r="AC357" s="160"/>
    </row>
    <row r="358" spans="25:29" x14ac:dyDescent="0.2">
      <c r="Y358" s="160"/>
      <c r="Z358" s="160"/>
      <c r="AA358" s="160"/>
      <c r="AC358" s="160"/>
    </row>
    <row r="359" spans="25:29" x14ac:dyDescent="0.2">
      <c r="Y359" s="160"/>
      <c r="Z359" s="160"/>
      <c r="AA359" s="160"/>
      <c r="AC359" s="160"/>
    </row>
    <row r="360" spans="25:29" x14ac:dyDescent="0.2">
      <c r="Y360" s="160"/>
      <c r="Z360" s="160"/>
      <c r="AA360" s="160"/>
      <c r="AC360" s="160"/>
    </row>
    <row r="361" spans="25:29" x14ac:dyDescent="0.2">
      <c r="Y361" s="160"/>
      <c r="Z361" s="160"/>
      <c r="AA361" s="160"/>
      <c r="AC361" s="160"/>
    </row>
    <row r="362" spans="25:29" x14ac:dyDescent="0.2">
      <c r="Y362" s="160"/>
      <c r="Z362" s="160"/>
      <c r="AA362" s="160"/>
      <c r="AC362" s="160"/>
    </row>
    <row r="363" spans="25:29" x14ac:dyDescent="0.2">
      <c r="Y363" s="160"/>
      <c r="Z363" s="160"/>
      <c r="AA363" s="160"/>
      <c r="AC363" s="160"/>
    </row>
    <row r="364" spans="25:29" x14ac:dyDescent="0.2">
      <c r="Y364" s="160"/>
      <c r="Z364" s="160"/>
      <c r="AA364" s="160"/>
      <c r="AC364" s="160"/>
    </row>
    <row r="365" spans="25:29" x14ac:dyDescent="0.2">
      <c r="Y365" s="160"/>
      <c r="Z365" s="160"/>
      <c r="AA365" s="160"/>
      <c r="AC365" s="160"/>
    </row>
    <row r="366" spans="25:29" x14ac:dyDescent="0.2">
      <c r="Y366" s="160"/>
      <c r="Z366" s="160"/>
      <c r="AA366" s="160"/>
      <c r="AC366" s="160"/>
    </row>
    <row r="367" spans="25:29" x14ac:dyDescent="0.2">
      <c r="Y367" s="160"/>
      <c r="Z367" s="160"/>
      <c r="AA367" s="160"/>
      <c r="AC367" s="160"/>
    </row>
    <row r="368" spans="25:29" x14ac:dyDescent="0.2">
      <c r="Y368" s="160"/>
      <c r="Z368" s="160"/>
      <c r="AA368" s="160"/>
      <c r="AC368" s="160"/>
    </row>
    <row r="369" spans="25:29" x14ac:dyDescent="0.2">
      <c r="Y369" s="160"/>
      <c r="Z369" s="160"/>
      <c r="AA369" s="160"/>
      <c r="AC369" s="160"/>
    </row>
    <row r="370" spans="25:29" x14ac:dyDescent="0.2">
      <c r="Y370" s="160"/>
      <c r="Z370" s="160"/>
      <c r="AA370" s="160"/>
      <c r="AC370" s="160"/>
    </row>
    <row r="371" spans="25:29" x14ac:dyDescent="0.2">
      <c r="Y371" s="160"/>
      <c r="Z371" s="160"/>
      <c r="AA371" s="160"/>
      <c r="AC371" s="160"/>
    </row>
    <row r="372" spans="25:29" x14ac:dyDescent="0.2">
      <c r="Y372" s="160"/>
      <c r="Z372" s="160"/>
      <c r="AA372" s="160"/>
      <c r="AC372" s="160"/>
    </row>
    <row r="373" spans="25:29" x14ac:dyDescent="0.2">
      <c r="Y373" s="160"/>
      <c r="Z373" s="160"/>
      <c r="AA373" s="160"/>
      <c r="AC373" s="160"/>
    </row>
    <row r="374" spans="25:29" x14ac:dyDescent="0.2">
      <c r="Y374" s="160"/>
      <c r="Z374" s="160"/>
      <c r="AA374" s="160"/>
      <c r="AC374" s="160"/>
    </row>
    <row r="375" spans="25:29" x14ac:dyDescent="0.2">
      <c r="Y375" s="160"/>
      <c r="Z375" s="160"/>
      <c r="AA375" s="160"/>
      <c r="AC375" s="160"/>
    </row>
    <row r="376" spans="25:29" x14ac:dyDescent="0.2">
      <c r="Y376" s="160"/>
      <c r="Z376" s="160"/>
      <c r="AA376" s="160"/>
      <c r="AC376" s="160"/>
    </row>
    <row r="377" spans="25:29" x14ac:dyDescent="0.2">
      <c r="Y377" s="160"/>
      <c r="Z377" s="160"/>
      <c r="AA377" s="160"/>
      <c r="AC377" s="160"/>
    </row>
    <row r="378" spans="25:29" x14ac:dyDescent="0.2">
      <c r="Y378" s="160"/>
      <c r="Z378" s="160"/>
      <c r="AA378" s="160"/>
      <c r="AC378" s="160"/>
    </row>
    <row r="379" spans="25:29" x14ac:dyDescent="0.2">
      <c r="Y379" s="160"/>
      <c r="Z379" s="160"/>
      <c r="AA379" s="160"/>
      <c r="AC379" s="160"/>
    </row>
    <row r="380" spans="25:29" x14ac:dyDescent="0.2">
      <c r="Y380" s="160"/>
      <c r="Z380" s="160"/>
      <c r="AA380" s="160"/>
      <c r="AC380" s="160"/>
    </row>
    <row r="381" spans="25:29" x14ac:dyDescent="0.2">
      <c r="Y381" s="160"/>
      <c r="Z381" s="160"/>
      <c r="AA381" s="160"/>
      <c r="AC381" s="160"/>
    </row>
    <row r="382" spans="25:29" x14ac:dyDescent="0.2">
      <c r="Y382" s="160"/>
      <c r="Z382" s="160"/>
      <c r="AA382" s="160"/>
      <c r="AC382" s="160"/>
    </row>
    <row r="383" spans="25:29" x14ac:dyDescent="0.2">
      <c r="Y383" s="160"/>
      <c r="Z383" s="160"/>
      <c r="AA383" s="160"/>
      <c r="AC383" s="160"/>
    </row>
    <row r="384" spans="25:29" x14ac:dyDescent="0.2">
      <c r="Y384" s="160"/>
      <c r="Z384" s="160"/>
      <c r="AA384" s="160"/>
      <c r="AC384" s="160"/>
    </row>
    <row r="385" spans="25:29" x14ac:dyDescent="0.2">
      <c r="Y385" s="160"/>
      <c r="Z385" s="160"/>
      <c r="AA385" s="160"/>
      <c r="AC385" s="160"/>
    </row>
    <row r="386" spans="25:29" x14ac:dyDescent="0.2">
      <c r="Y386" s="160"/>
      <c r="Z386" s="160"/>
      <c r="AA386" s="160"/>
      <c r="AC386" s="160"/>
    </row>
    <row r="387" spans="25:29" x14ac:dyDescent="0.2">
      <c r="Y387" s="160"/>
      <c r="Z387" s="160"/>
      <c r="AA387" s="160"/>
      <c r="AC387" s="160"/>
    </row>
    <row r="388" spans="25:29" x14ac:dyDescent="0.2">
      <c r="Y388" s="160"/>
      <c r="Z388" s="160"/>
      <c r="AA388" s="160"/>
      <c r="AC388" s="160"/>
    </row>
    <row r="389" spans="25:29" x14ac:dyDescent="0.2">
      <c r="Y389" s="160"/>
      <c r="Z389" s="160"/>
      <c r="AA389" s="160"/>
      <c r="AC389" s="160"/>
    </row>
    <row r="390" spans="25:29" x14ac:dyDescent="0.2">
      <c r="Y390" s="160"/>
      <c r="Z390" s="160"/>
      <c r="AA390" s="160"/>
      <c r="AC390" s="160"/>
    </row>
    <row r="391" spans="25:29" x14ac:dyDescent="0.2">
      <c r="Y391" s="160"/>
      <c r="Z391" s="160"/>
      <c r="AA391" s="160"/>
      <c r="AC391" s="160"/>
    </row>
    <row r="392" spans="25:29" x14ac:dyDescent="0.2">
      <c r="Y392" s="160"/>
      <c r="Z392" s="160"/>
      <c r="AA392" s="160"/>
      <c r="AC392" s="160"/>
    </row>
    <row r="393" spans="25:29" x14ac:dyDescent="0.2">
      <c r="Y393" s="160"/>
      <c r="Z393" s="160"/>
      <c r="AA393" s="160"/>
      <c r="AC393" s="160"/>
    </row>
    <row r="394" spans="25:29" x14ac:dyDescent="0.2">
      <c r="Y394" s="160"/>
      <c r="Z394" s="160"/>
      <c r="AA394" s="160"/>
      <c r="AC394" s="160"/>
    </row>
    <row r="395" spans="25:29" x14ac:dyDescent="0.2">
      <c r="Y395" s="160"/>
      <c r="Z395" s="160"/>
      <c r="AA395" s="160"/>
      <c r="AC395" s="160"/>
    </row>
    <row r="396" spans="25:29" x14ac:dyDescent="0.2">
      <c r="Y396" s="160"/>
      <c r="Z396" s="160"/>
      <c r="AA396" s="160"/>
      <c r="AC396" s="160"/>
    </row>
    <row r="397" spans="25:29" x14ac:dyDescent="0.2">
      <c r="Y397" s="160"/>
      <c r="Z397" s="160"/>
      <c r="AA397" s="160"/>
      <c r="AC397" s="160"/>
    </row>
    <row r="398" spans="25:29" x14ac:dyDescent="0.2">
      <c r="Y398" s="160"/>
      <c r="Z398" s="160"/>
      <c r="AA398" s="160"/>
      <c r="AC398" s="160"/>
    </row>
    <row r="399" spans="25:29" x14ac:dyDescent="0.2">
      <c r="Y399" s="160"/>
      <c r="Z399" s="160"/>
      <c r="AA399" s="160"/>
      <c r="AC399" s="160"/>
    </row>
    <row r="400" spans="25:29" x14ac:dyDescent="0.2">
      <c r="Y400" s="160"/>
      <c r="Z400" s="160"/>
      <c r="AA400" s="160"/>
      <c r="AC400" s="160"/>
    </row>
    <row r="401" spans="25:29" x14ac:dyDescent="0.2">
      <c r="Y401" s="160"/>
      <c r="Z401" s="160"/>
      <c r="AA401" s="160"/>
    </row>
    <row r="402" spans="25:29" x14ac:dyDescent="0.2">
      <c r="Y402" s="160"/>
      <c r="Z402" s="160"/>
      <c r="AA402" s="160"/>
    </row>
    <row r="403" spans="25:29" x14ac:dyDescent="0.2">
      <c r="Y403" s="160"/>
      <c r="Z403" s="160"/>
      <c r="AA403" s="160"/>
    </row>
    <row r="404" spans="25:29" x14ac:dyDescent="0.2">
      <c r="Y404" s="160"/>
      <c r="Z404" s="160"/>
      <c r="AA404" s="160"/>
      <c r="AC404" s="160"/>
    </row>
  </sheetData>
  <phoneticPr fontId="67" type="noConversion"/>
  <conditionalFormatting sqref="A4:AR5 AY4:AY5">
    <cfRule type="expression" dxfId="4" priority="55">
      <formula>$AP4 = "in progress"</formula>
    </cfRule>
  </conditionalFormatting>
  <conditionalFormatting sqref="A6:AR6 AY6">
    <cfRule type="expression" dxfId="3" priority="3">
      <formula>$AP6 = "in progress"</formula>
    </cfRule>
  </conditionalFormatting>
  <conditionalFormatting sqref="A7:AR7 AY7">
    <cfRule type="expression" dxfId="2" priority="2">
      <formula>$AP7 = "in progress"</formula>
    </cfRule>
  </conditionalFormatting>
  <conditionalFormatting sqref="A8:AR8 AY8">
    <cfRule type="expression" dxfId="0" priority="1">
      <formula>$AP8 = "in progress"</formula>
    </cfRule>
  </conditionalFormatting>
  <pageMargins left="0.7" right="0.7" top="0.75" bottom="0.75" header="0.3" footer="0.3"/>
  <pageSetup paperSize="9" orientation="portrait"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746B0F-A21C-4492-B69A-AF08805359D6}">
  <sheetPr codeName="Sheet13"/>
  <dimension ref="A1:K190"/>
  <sheetViews>
    <sheetView showGridLines="0" zoomScaleNormal="100" workbookViewId="0">
      <pane ySplit="3" topLeftCell="A179" activePane="bottomLeft" state="frozen"/>
      <selection pane="bottomLeft" activeCell="A4" sqref="A4:K190"/>
    </sheetView>
  </sheetViews>
  <sheetFormatPr defaultColWidth="9" defaultRowHeight="12" x14ac:dyDescent="0.2"/>
  <cols>
    <col min="1" max="1" width="11.1640625" style="14" customWidth="1"/>
    <col min="2" max="2" width="10.33203125" customWidth="1"/>
    <col min="3" max="3" width="8.33203125" style="42" customWidth="1"/>
    <col min="4" max="4" width="14.6640625" style="42" customWidth="1"/>
    <col min="5" max="5" width="9" style="15" customWidth="1"/>
    <col min="6" max="6" width="17.3320312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6"/>
      <c r="C1" s="40"/>
      <c r="D1" s="40"/>
      <c r="E1" s="16"/>
      <c r="F1" s="298"/>
      <c r="G1" s="298"/>
      <c r="H1" s="233"/>
    </row>
    <row r="2" spans="1:11" ht="32.1" customHeight="1" x14ac:dyDescent="0.2">
      <c r="A2" s="3" t="s">
        <v>366</v>
      </c>
      <c r="C2" s="3"/>
      <c r="D2" s="3"/>
      <c r="E2" s="19"/>
      <c r="F2" s="299"/>
      <c r="G2" s="299"/>
    </row>
    <row r="3" spans="1:11" s="234" customFormat="1" ht="30" customHeight="1" x14ac:dyDescent="0.2">
      <c r="A3" s="252" t="s">
        <v>86</v>
      </c>
      <c r="B3" s="252" t="s">
        <v>231</v>
      </c>
      <c r="C3" s="252" t="s">
        <v>168</v>
      </c>
      <c r="D3" s="252" t="s">
        <v>169</v>
      </c>
      <c r="E3" s="252" t="s">
        <v>166</v>
      </c>
      <c r="F3" s="252" t="s">
        <v>230</v>
      </c>
      <c r="G3" s="252" t="s">
        <v>229</v>
      </c>
      <c r="H3" s="253" t="s">
        <v>368</v>
      </c>
      <c r="I3" s="253" t="s">
        <v>369</v>
      </c>
      <c r="J3" s="253" t="s">
        <v>370</v>
      </c>
      <c r="K3" s="253" t="s">
        <v>371</v>
      </c>
    </row>
    <row r="4" spans="1:11" x14ac:dyDescent="0.2">
      <c r="A4">
        <v>1</v>
      </c>
      <c r="B4" t="s">
        <v>189</v>
      </c>
      <c r="C4" t="s">
        <v>167</v>
      </c>
      <c r="D4" t="s">
        <v>165</v>
      </c>
      <c r="E4" t="s">
        <v>173</v>
      </c>
      <c r="F4">
        <v>7</v>
      </c>
      <c r="G4">
        <v>52</v>
      </c>
      <c r="H4">
        <v>915</v>
      </c>
      <c r="I4">
        <v>3</v>
      </c>
      <c r="J4">
        <v>1513</v>
      </c>
      <c r="K4">
        <v>2</v>
      </c>
    </row>
    <row r="5" spans="1:11" x14ac:dyDescent="0.2">
      <c r="A5">
        <v>1</v>
      </c>
      <c r="B5" t="s">
        <v>190</v>
      </c>
      <c r="C5" t="s">
        <v>167</v>
      </c>
      <c r="D5" t="s">
        <v>165</v>
      </c>
      <c r="E5" t="s">
        <v>173</v>
      </c>
      <c r="F5">
        <v>9</v>
      </c>
      <c r="G5">
        <v>53</v>
      </c>
      <c r="H5">
        <v>815</v>
      </c>
      <c r="I5">
        <v>3</v>
      </c>
      <c r="J5">
        <v>1513</v>
      </c>
      <c r="K5">
        <v>2</v>
      </c>
    </row>
    <row r="6" spans="1:11" x14ac:dyDescent="0.2">
      <c r="A6">
        <v>1</v>
      </c>
      <c r="B6" t="s">
        <v>190</v>
      </c>
      <c r="C6" t="s">
        <v>167</v>
      </c>
      <c r="D6" t="s">
        <v>165</v>
      </c>
      <c r="E6" t="s">
        <v>173</v>
      </c>
      <c r="F6">
        <v>8</v>
      </c>
      <c r="G6">
        <v>54</v>
      </c>
      <c r="H6">
        <v>865</v>
      </c>
      <c r="I6">
        <v>3</v>
      </c>
      <c r="J6">
        <v>1813</v>
      </c>
      <c r="K6">
        <v>2</v>
      </c>
    </row>
    <row r="7" spans="1:11" x14ac:dyDescent="0.2">
      <c r="A7">
        <v>1</v>
      </c>
      <c r="B7" t="s">
        <v>190</v>
      </c>
      <c r="C7" t="s">
        <v>167</v>
      </c>
      <c r="D7" t="s">
        <v>165</v>
      </c>
      <c r="E7" t="s">
        <v>173</v>
      </c>
      <c r="F7">
        <v>8</v>
      </c>
      <c r="G7">
        <v>54</v>
      </c>
      <c r="H7">
        <v>875</v>
      </c>
      <c r="I7">
        <v>3</v>
      </c>
      <c r="J7">
        <v>1913</v>
      </c>
      <c r="K7">
        <v>2</v>
      </c>
    </row>
    <row r="8" spans="1:11" x14ac:dyDescent="0.2">
      <c r="A8"/>
      <c r="C8"/>
      <c r="D8"/>
      <c r="E8"/>
    </row>
    <row r="9" spans="1:11" x14ac:dyDescent="0.2">
      <c r="A9"/>
      <c r="C9"/>
      <c r="D9"/>
      <c r="E9"/>
    </row>
    <row r="10" spans="1:11" x14ac:dyDescent="0.2">
      <c r="A10"/>
      <c r="C10"/>
      <c r="D10"/>
      <c r="E10"/>
    </row>
    <row r="11" spans="1:11" x14ac:dyDescent="0.2">
      <c r="A11"/>
      <c r="C11"/>
      <c r="D11"/>
      <c r="E11"/>
    </row>
    <row r="12" spans="1:11" x14ac:dyDescent="0.2">
      <c r="A12"/>
      <c r="C12"/>
      <c r="D12"/>
      <c r="E12"/>
    </row>
    <row r="13" spans="1:11" x14ac:dyDescent="0.2">
      <c r="A13"/>
      <c r="C13"/>
      <c r="D13"/>
      <c r="E13"/>
    </row>
    <row r="14" spans="1:11" x14ac:dyDescent="0.2">
      <c r="A14"/>
      <c r="C14"/>
      <c r="D14"/>
      <c r="E14"/>
    </row>
    <row r="15" spans="1:11" x14ac:dyDescent="0.2">
      <c r="A15"/>
      <c r="C15"/>
      <c r="D15"/>
      <c r="E15"/>
    </row>
    <row r="16" spans="1:11" x14ac:dyDescent="0.2">
      <c r="A16"/>
      <c r="C16"/>
      <c r="D16"/>
      <c r="E16"/>
    </row>
    <row r="17" spans="1:5" x14ac:dyDescent="0.2">
      <c r="A17"/>
      <c r="C17"/>
      <c r="D17"/>
      <c r="E17"/>
    </row>
    <row r="18" spans="1:5" x14ac:dyDescent="0.2">
      <c r="A18"/>
      <c r="C18"/>
      <c r="D18"/>
      <c r="E18"/>
    </row>
    <row r="19" spans="1:5" x14ac:dyDescent="0.2">
      <c r="A19"/>
      <c r="C19"/>
      <c r="D19"/>
      <c r="E19"/>
    </row>
    <row r="20" spans="1:5" x14ac:dyDescent="0.2">
      <c r="A20"/>
      <c r="C20"/>
      <c r="D20"/>
      <c r="E20"/>
    </row>
    <row r="21" spans="1:5" x14ac:dyDescent="0.2">
      <c r="A21"/>
      <c r="C21"/>
      <c r="D21"/>
      <c r="E21"/>
    </row>
    <row r="22" spans="1:5" x14ac:dyDescent="0.2">
      <c r="A22"/>
      <c r="C22"/>
      <c r="D22"/>
      <c r="E22"/>
    </row>
    <row r="23" spans="1:5" x14ac:dyDescent="0.2">
      <c r="A23"/>
      <c r="C23"/>
      <c r="D23"/>
      <c r="E23"/>
    </row>
    <row r="24" spans="1:5" x14ac:dyDescent="0.2">
      <c r="A24"/>
      <c r="C24"/>
      <c r="D24"/>
      <c r="E24"/>
    </row>
    <row r="25" spans="1:5" x14ac:dyDescent="0.2">
      <c r="A25"/>
      <c r="C25"/>
      <c r="D25"/>
      <c r="E25"/>
    </row>
    <row r="26" spans="1:5" x14ac:dyDescent="0.2">
      <c r="A26"/>
      <c r="C26"/>
      <c r="D26"/>
      <c r="E26"/>
    </row>
    <row r="27" spans="1:5" x14ac:dyDescent="0.2">
      <c r="A27"/>
      <c r="C27"/>
      <c r="D27"/>
      <c r="E27"/>
    </row>
    <row r="28" spans="1:5" x14ac:dyDescent="0.2">
      <c r="A28"/>
      <c r="C28"/>
      <c r="D28"/>
      <c r="E28"/>
    </row>
    <row r="29" spans="1:5" x14ac:dyDescent="0.2">
      <c r="A29"/>
      <c r="C29"/>
      <c r="D29"/>
      <c r="E29"/>
    </row>
    <row r="30" spans="1:5" x14ac:dyDescent="0.2">
      <c r="A30"/>
      <c r="C30"/>
      <c r="D30"/>
      <c r="E30"/>
    </row>
    <row r="31" spans="1:5" x14ac:dyDescent="0.2">
      <c r="A31"/>
      <c r="C31"/>
      <c r="D31"/>
      <c r="E31"/>
    </row>
    <row r="32" spans="1:5" x14ac:dyDescent="0.2">
      <c r="A32"/>
      <c r="C32"/>
      <c r="D32"/>
      <c r="E32"/>
    </row>
    <row r="33" spans="1:5" x14ac:dyDescent="0.2">
      <c r="A33"/>
      <c r="C33"/>
      <c r="D33"/>
      <c r="E33"/>
    </row>
    <row r="34" spans="1:5" x14ac:dyDescent="0.2">
      <c r="A34"/>
      <c r="C34"/>
      <c r="D34"/>
      <c r="E34"/>
    </row>
    <row r="35" spans="1:5" x14ac:dyDescent="0.2">
      <c r="A35"/>
      <c r="C35"/>
      <c r="D35"/>
      <c r="E35"/>
    </row>
    <row r="36" spans="1:5" x14ac:dyDescent="0.2">
      <c r="A36"/>
      <c r="C36"/>
      <c r="D36"/>
      <c r="E36"/>
    </row>
    <row r="37" spans="1:5" x14ac:dyDescent="0.2">
      <c r="A37"/>
      <c r="C37"/>
      <c r="D37"/>
      <c r="E37"/>
    </row>
    <row r="38" spans="1:5" x14ac:dyDescent="0.2">
      <c r="A38"/>
      <c r="C38"/>
      <c r="D38"/>
      <c r="E38"/>
    </row>
    <row r="39" spans="1:5" x14ac:dyDescent="0.2">
      <c r="A39"/>
      <c r="C39"/>
      <c r="D39"/>
      <c r="E39"/>
    </row>
    <row r="40" spans="1:5" x14ac:dyDescent="0.2">
      <c r="A40"/>
      <c r="C40"/>
      <c r="D40"/>
      <c r="E40"/>
    </row>
    <row r="41" spans="1:5" x14ac:dyDescent="0.2">
      <c r="A41"/>
      <c r="C41"/>
      <c r="D41"/>
      <c r="E41"/>
    </row>
    <row r="42" spans="1:5" x14ac:dyDescent="0.2">
      <c r="A42"/>
      <c r="C42"/>
      <c r="D42"/>
      <c r="E42"/>
    </row>
    <row r="43" spans="1:5" x14ac:dyDescent="0.2">
      <c r="A43"/>
      <c r="C43"/>
      <c r="D43"/>
      <c r="E43"/>
    </row>
    <row r="44" spans="1:5" x14ac:dyDescent="0.2">
      <c r="A44"/>
      <c r="C44"/>
      <c r="D44"/>
      <c r="E44"/>
    </row>
    <row r="45" spans="1:5" x14ac:dyDescent="0.2">
      <c r="A45"/>
      <c r="C45"/>
      <c r="D45"/>
      <c r="E45"/>
    </row>
    <row r="46" spans="1:5" x14ac:dyDescent="0.2">
      <c r="A46"/>
      <c r="C46"/>
      <c r="D46"/>
      <c r="E46"/>
    </row>
    <row r="47" spans="1:5" x14ac:dyDescent="0.2">
      <c r="A47"/>
      <c r="C47"/>
      <c r="D47"/>
      <c r="E47"/>
    </row>
    <row r="48" spans="1:5" x14ac:dyDescent="0.2">
      <c r="A48"/>
      <c r="C48"/>
      <c r="D48"/>
      <c r="E48"/>
    </row>
    <row r="49" spans="1:5" x14ac:dyDescent="0.2">
      <c r="A49"/>
      <c r="C49"/>
      <c r="D49"/>
      <c r="E49"/>
    </row>
    <row r="50" spans="1:5" x14ac:dyDescent="0.2">
      <c r="A50"/>
      <c r="C50"/>
      <c r="D50"/>
      <c r="E50"/>
    </row>
    <row r="51" spans="1:5" x14ac:dyDescent="0.2">
      <c r="A51"/>
      <c r="C51"/>
      <c r="D51"/>
      <c r="E51"/>
    </row>
    <row r="52" spans="1:5" x14ac:dyDescent="0.2">
      <c r="A52"/>
      <c r="C52"/>
      <c r="D52"/>
      <c r="E52"/>
    </row>
    <row r="53" spans="1:5" x14ac:dyDescent="0.2">
      <c r="A53"/>
      <c r="C53"/>
      <c r="D53"/>
      <c r="E53"/>
    </row>
    <row r="54" spans="1:5" x14ac:dyDescent="0.2">
      <c r="A54"/>
      <c r="C54"/>
      <c r="D54"/>
      <c r="E54"/>
    </row>
    <row r="55" spans="1:5" x14ac:dyDescent="0.2">
      <c r="A55"/>
      <c r="C55"/>
      <c r="D55"/>
      <c r="E55"/>
    </row>
    <row r="56" spans="1:5" x14ac:dyDescent="0.2">
      <c r="A56"/>
      <c r="C56"/>
      <c r="D56"/>
      <c r="E56"/>
    </row>
    <row r="57" spans="1:5" x14ac:dyDescent="0.2">
      <c r="A57"/>
      <c r="C57"/>
      <c r="D57"/>
      <c r="E57"/>
    </row>
    <row r="58" spans="1:5" x14ac:dyDescent="0.2">
      <c r="A58"/>
      <c r="C58"/>
      <c r="D58"/>
      <c r="E58"/>
    </row>
    <row r="59" spans="1:5" x14ac:dyDescent="0.2">
      <c r="A59"/>
      <c r="C59"/>
      <c r="D59"/>
      <c r="E59"/>
    </row>
    <row r="60" spans="1:5" x14ac:dyDescent="0.2">
      <c r="A60"/>
      <c r="C60"/>
      <c r="D60"/>
      <c r="E60"/>
    </row>
    <row r="61" spans="1:5" x14ac:dyDescent="0.2">
      <c r="A61"/>
      <c r="C61"/>
      <c r="D61"/>
      <c r="E61"/>
    </row>
    <row r="62" spans="1:5" x14ac:dyDescent="0.2">
      <c r="A62"/>
      <c r="C62"/>
      <c r="D62"/>
      <c r="E62"/>
    </row>
    <row r="63" spans="1:5" x14ac:dyDescent="0.2">
      <c r="A63"/>
      <c r="C63"/>
      <c r="D63"/>
      <c r="E63"/>
    </row>
    <row r="64" spans="1:5" x14ac:dyDescent="0.2">
      <c r="A64"/>
      <c r="C64"/>
      <c r="D64"/>
      <c r="E64"/>
    </row>
    <row r="65" spans="1:5" x14ac:dyDescent="0.2">
      <c r="A65"/>
      <c r="C65"/>
      <c r="D65"/>
      <c r="E65"/>
    </row>
    <row r="66" spans="1:5" x14ac:dyDescent="0.2">
      <c r="A66"/>
      <c r="C66"/>
      <c r="D66"/>
      <c r="E66"/>
    </row>
    <row r="67" spans="1:5" x14ac:dyDescent="0.2">
      <c r="A67"/>
      <c r="C67"/>
      <c r="D67"/>
      <c r="E67"/>
    </row>
    <row r="68" spans="1:5" x14ac:dyDescent="0.2">
      <c r="A68"/>
      <c r="C68"/>
      <c r="D68"/>
      <c r="E68"/>
    </row>
    <row r="69" spans="1:5" x14ac:dyDescent="0.2">
      <c r="A69"/>
      <c r="C69"/>
      <c r="D69"/>
      <c r="E69"/>
    </row>
    <row r="70" spans="1:5" x14ac:dyDescent="0.2">
      <c r="A70"/>
      <c r="C70"/>
      <c r="D70"/>
      <c r="E70"/>
    </row>
    <row r="71" spans="1:5" x14ac:dyDescent="0.2">
      <c r="A71"/>
      <c r="C71"/>
      <c r="D71"/>
      <c r="E71"/>
    </row>
    <row r="72" spans="1:5" x14ac:dyDescent="0.2">
      <c r="A72"/>
      <c r="C72"/>
      <c r="D72"/>
      <c r="E72"/>
    </row>
    <row r="73" spans="1:5" x14ac:dyDescent="0.2">
      <c r="A73"/>
      <c r="C73"/>
      <c r="D73"/>
      <c r="E73"/>
    </row>
    <row r="74" spans="1:5" x14ac:dyDescent="0.2">
      <c r="A74"/>
      <c r="C74"/>
      <c r="D74"/>
      <c r="E74"/>
    </row>
    <row r="75" spans="1:5" x14ac:dyDescent="0.2">
      <c r="A75"/>
      <c r="C75"/>
      <c r="D75"/>
      <c r="E75"/>
    </row>
    <row r="76" spans="1:5" x14ac:dyDescent="0.2">
      <c r="A76"/>
      <c r="C76"/>
      <c r="D76"/>
      <c r="E76"/>
    </row>
    <row r="77" spans="1:5" x14ac:dyDescent="0.2">
      <c r="A77"/>
      <c r="C77"/>
      <c r="D77"/>
      <c r="E77"/>
    </row>
    <row r="78" spans="1:5" x14ac:dyDescent="0.2">
      <c r="A78"/>
      <c r="C78"/>
      <c r="D78"/>
      <c r="E78"/>
    </row>
    <row r="79" spans="1:5" x14ac:dyDescent="0.2">
      <c r="A79"/>
      <c r="C79"/>
      <c r="D79"/>
      <c r="E79"/>
    </row>
    <row r="80" spans="1:5" x14ac:dyDescent="0.2">
      <c r="A80"/>
      <c r="C80"/>
      <c r="D80"/>
      <c r="E80"/>
    </row>
    <row r="81" spans="1:5" x14ac:dyDescent="0.2">
      <c r="A81"/>
      <c r="C81"/>
      <c r="D81"/>
      <c r="E81"/>
    </row>
    <row r="82" spans="1:5" x14ac:dyDescent="0.2">
      <c r="A82"/>
      <c r="C82"/>
      <c r="D82"/>
      <c r="E82"/>
    </row>
    <row r="83" spans="1:5" x14ac:dyDescent="0.2">
      <c r="A83"/>
      <c r="C83"/>
      <c r="D83"/>
      <c r="E83"/>
    </row>
    <row r="84" spans="1:5" x14ac:dyDescent="0.2">
      <c r="A84"/>
      <c r="C84"/>
      <c r="D84"/>
      <c r="E84"/>
    </row>
    <row r="85" spans="1:5" x14ac:dyDescent="0.2">
      <c r="A85"/>
      <c r="C85"/>
      <c r="D85"/>
      <c r="E85"/>
    </row>
    <row r="86" spans="1:5" x14ac:dyDescent="0.2">
      <c r="A86"/>
      <c r="C86"/>
      <c r="D86"/>
      <c r="E86"/>
    </row>
    <row r="87" spans="1:5" x14ac:dyDescent="0.2">
      <c r="A87"/>
      <c r="C87"/>
      <c r="D87"/>
      <c r="E87"/>
    </row>
    <row r="88" spans="1:5" x14ac:dyDescent="0.2">
      <c r="A88"/>
      <c r="C88"/>
      <c r="D88"/>
      <c r="E88"/>
    </row>
    <row r="89" spans="1:5" x14ac:dyDescent="0.2">
      <c r="A89"/>
      <c r="C89"/>
      <c r="D89"/>
      <c r="E89"/>
    </row>
    <row r="90" spans="1:5" x14ac:dyDescent="0.2">
      <c r="A90"/>
      <c r="C90"/>
      <c r="D90"/>
      <c r="E90"/>
    </row>
    <row r="91" spans="1:5" x14ac:dyDescent="0.2">
      <c r="A91"/>
      <c r="C91"/>
      <c r="D91"/>
      <c r="E91"/>
    </row>
    <row r="92" spans="1:5" x14ac:dyDescent="0.2">
      <c r="A92"/>
      <c r="C92"/>
      <c r="D92"/>
      <c r="E92"/>
    </row>
    <row r="93" spans="1:5" x14ac:dyDescent="0.2">
      <c r="A93"/>
      <c r="C93"/>
      <c r="D93"/>
      <c r="E93"/>
    </row>
    <row r="94" spans="1:5" x14ac:dyDescent="0.2">
      <c r="A94"/>
      <c r="C94"/>
      <c r="D94"/>
      <c r="E94"/>
    </row>
    <row r="95" spans="1:5" x14ac:dyDescent="0.2">
      <c r="A95"/>
      <c r="C95"/>
      <c r="D95"/>
      <c r="E95"/>
    </row>
    <row r="96" spans="1:5" x14ac:dyDescent="0.2">
      <c r="A96"/>
      <c r="C96"/>
      <c r="D96"/>
      <c r="E96"/>
    </row>
    <row r="97" spans="1:5" x14ac:dyDescent="0.2">
      <c r="A97"/>
      <c r="C97"/>
      <c r="D97"/>
      <c r="E97"/>
    </row>
    <row r="98" spans="1:5" x14ac:dyDescent="0.2">
      <c r="A98"/>
      <c r="C98"/>
      <c r="D98"/>
      <c r="E98"/>
    </row>
    <row r="99" spans="1:5" x14ac:dyDescent="0.2">
      <c r="A99"/>
      <c r="C99"/>
      <c r="D99"/>
      <c r="E99"/>
    </row>
    <row r="100" spans="1:5" x14ac:dyDescent="0.2">
      <c r="A100"/>
      <c r="C100"/>
      <c r="D100"/>
      <c r="E100"/>
    </row>
    <row r="101" spans="1:5" x14ac:dyDescent="0.2">
      <c r="A101"/>
      <c r="C101"/>
      <c r="D101"/>
      <c r="E101"/>
    </row>
    <row r="102" spans="1:5" x14ac:dyDescent="0.2">
      <c r="A102"/>
      <c r="C102"/>
      <c r="D102"/>
      <c r="E102"/>
    </row>
    <row r="103" spans="1:5" x14ac:dyDescent="0.2">
      <c r="A103"/>
      <c r="C103"/>
      <c r="D103"/>
      <c r="E103"/>
    </row>
    <row r="104" spans="1:5" x14ac:dyDescent="0.2">
      <c r="A104"/>
      <c r="C104"/>
      <c r="D104"/>
      <c r="E104"/>
    </row>
    <row r="105" spans="1:5" x14ac:dyDescent="0.2">
      <c r="A105"/>
      <c r="C105"/>
      <c r="D105"/>
      <c r="E105"/>
    </row>
    <row r="106" spans="1:5" x14ac:dyDescent="0.2">
      <c r="A106"/>
      <c r="C106"/>
      <c r="D106"/>
      <c r="E106"/>
    </row>
    <row r="107" spans="1:5" x14ac:dyDescent="0.2">
      <c r="A107"/>
      <c r="C107"/>
      <c r="D107"/>
      <c r="E107"/>
    </row>
    <row r="108" spans="1:5" x14ac:dyDescent="0.2">
      <c r="A108"/>
      <c r="C108"/>
      <c r="D108"/>
      <c r="E108"/>
    </row>
    <row r="109" spans="1:5" x14ac:dyDescent="0.2">
      <c r="A109"/>
      <c r="C109"/>
      <c r="D109"/>
      <c r="E109"/>
    </row>
    <row r="110" spans="1:5" x14ac:dyDescent="0.2">
      <c r="A110"/>
      <c r="C110"/>
      <c r="D110"/>
      <c r="E110"/>
    </row>
    <row r="111" spans="1:5" x14ac:dyDescent="0.2">
      <c r="A111"/>
      <c r="C111"/>
      <c r="D111"/>
      <c r="E111"/>
    </row>
    <row r="112" spans="1:5" x14ac:dyDescent="0.2">
      <c r="A112"/>
      <c r="C112"/>
      <c r="D112"/>
      <c r="E112"/>
    </row>
    <row r="113" spans="1:5" x14ac:dyDescent="0.2">
      <c r="A113"/>
      <c r="C113"/>
      <c r="D113"/>
      <c r="E113"/>
    </row>
    <row r="114" spans="1:5" x14ac:dyDescent="0.2">
      <c r="A114"/>
      <c r="C114"/>
      <c r="D114"/>
      <c r="E114"/>
    </row>
    <row r="115" spans="1:5" x14ac:dyDescent="0.2">
      <c r="A115"/>
      <c r="C115"/>
      <c r="D115"/>
      <c r="E115"/>
    </row>
    <row r="116" spans="1:5" x14ac:dyDescent="0.2">
      <c r="A116"/>
      <c r="C116"/>
      <c r="D116"/>
      <c r="E116"/>
    </row>
    <row r="117" spans="1:5" x14ac:dyDescent="0.2">
      <c r="A117"/>
      <c r="C117"/>
      <c r="D117"/>
      <c r="E117"/>
    </row>
    <row r="118" spans="1:5" x14ac:dyDescent="0.2">
      <c r="A118"/>
      <c r="C118"/>
      <c r="D118"/>
      <c r="E118"/>
    </row>
    <row r="119" spans="1:5" x14ac:dyDescent="0.2">
      <c r="A119"/>
      <c r="C119"/>
      <c r="D119"/>
      <c r="E119"/>
    </row>
    <row r="120" spans="1:5" x14ac:dyDescent="0.2">
      <c r="A120"/>
      <c r="C120"/>
      <c r="D120"/>
      <c r="E120"/>
    </row>
    <row r="121" spans="1:5" x14ac:dyDescent="0.2">
      <c r="A121"/>
      <c r="C121"/>
      <c r="D121"/>
      <c r="E121"/>
    </row>
    <row r="122" spans="1:5" x14ac:dyDescent="0.2">
      <c r="A122"/>
      <c r="C122"/>
      <c r="D122"/>
      <c r="E122"/>
    </row>
    <row r="123" spans="1:5" x14ac:dyDescent="0.2">
      <c r="A123"/>
      <c r="C123"/>
      <c r="D123"/>
      <c r="E123"/>
    </row>
    <row r="124" spans="1:5" x14ac:dyDescent="0.2">
      <c r="A124"/>
      <c r="C124"/>
      <c r="D124"/>
      <c r="E124"/>
    </row>
    <row r="125" spans="1:5" x14ac:dyDescent="0.2">
      <c r="A125"/>
      <c r="C125"/>
      <c r="D125"/>
      <c r="E125"/>
    </row>
    <row r="126" spans="1:5" x14ac:dyDescent="0.2">
      <c r="A126"/>
      <c r="C126"/>
      <c r="D126"/>
      <c r="E126"/>
    </row>
    <row r="127" spans="1:5" x14ac:dyDescent="0.2">
      <c r="A127"/>
      <c r="C127"/>
      <c r="D127"/>
      <c r="E127"/>
    </row>
    <row r="128" spans="1:5" x14ac:dyDescent="0.2">
      <c r="A128"/>
      <c r="C128"/>
      <c r="D128"/>
      <c r="E128"/>
    </row>
    <row r="129" spans="1:5" x14ac:dyDescent="0.2">
      <c r="A129"/>
      <c r="C129"/>
      <c r="D129"/>
      <c r="E129"/>
    </row>
    <row r="130" spans="1:5" x14ac:dyDescent="0.2">
      <c r="A130"/>
      <c r="C130"/>
      <c r="D130"/>
      <c r="E130"/>
    </row>
    <row r="131" spans="1:5" x14ac:dyDescent="0.2">
      <c r="A131"/>
      <c r="C131"/>
      <c r="D131"/>
      <c r="E131"/>
    </row>
    <row r="132" spans="1:5" x14ac:dyDescent="0.2">
      <c r="A132"/>
      <c r="C132"/>
      <c r="D132"/>
      <c r="E132"/>
    </row>
    <row r="133" spans="1:5" x14ac:dyDescent="0.2">
      <c r="A133"/>
      <c r="C133"/>
      <c r="D133"/>
      <c r="E133"/>
    </row>
    <row r="134" spans="1:5" x14ac:dyDescent="0.2">
      <c r="A134"/>
      <c r="C134"/>
      <c r="D134"/>
      <c r="E134"/>
    </row>
    <row r="135" spans="1:5" x14ac:dyDescent="0.2">
      <c r="A135"/>
      <c r="C135"/>
      <c r="D135"/>
      <c r="E135"/>
    </row>
    <row r="136" spans="1:5" x14ac:dyDescent="0.2">
      <c r="A136"/>
      <c r="C136"/>
      <c r="D136"/>
      <c r="E136"/>
    </row>
    <row r="137" spans="1:5" x14ac:dyDescent="0.2">
      <c r="A137"/>
      <c r="C137"/>
      <c r="D137"/>
      <c r="E137"/>
    </row>
    <row r="138" spans="1:5" x14ac:dyDescent="0.2">
      <c r="A138"/>
      <c r="C138"/>
      <c r="D138"/>
      <c r="E138"/>
    </row>
    <row r="139" spans="1:5" x14ac:dyDescent="0.2">
      <c r="A139"/>
      <c r="C139"/>
      <c r="D139"/>
      <c r="E139"/>
    </row>
    <row r="140" spans="1:5" x14ac:dyDescent="0.2">
      <c r="A140"/>
      <c r="C140"/>
      <c r="D140"/>
      <c r="E140"/>
    </row>
    <row r="141" spans="1:5" x14ac:dyDescent="0.2">
      <c r="A141"/>
      <c r="C141"/>
      <c r="D141"/>
      <c r="E141"/>
    </row>
    <row r="142" spans="1:5" x14ac:dyDescent="0.2">
      <c r="A142"/>
      <c r="C142"/>
      <c r="D142"/>
      <c r="E142"/>
    </row>
    <row r="143" spans="1:5" x14ac:dyDescent="0.2">
      <c r="A143"/>
      <c r="C143"/>
      <c r="D143"/>
      <c r="E143"/>
    </row>
    <row r="144" spans="1:5" x14ac:dyDescent="0.2">
      <c r="A144"/>
      <c r="C144"/>
      <c r="D144"/>
      <c r="E144"/>
    </row>
    <row r="145" spans="1:5" x14ac:dyDescent="0.2">
      <c r="A145"/>
      <c r="C145"/>
      <c r="D145"/>
      <c r="E145"/>
    </row>
    <row r="146" spans="1:5" x14ac:dyDescent="0.2">
      <c r="A146"/>
      <c r="C146"/>
      <c r="D146"/>
      <c r="E146"/>
    </row>
    <row r="147" spans="1:5" x14ac:dyDescent="0.2">
      <c r="A147"/>
      <c r="C147"/>
      <c r="D147"/>
      <c r="E147"/>
    </row>
    <row r="148" spans="1:5" x14ac:dyDescent="0.2">
      <c r="A148"/>
      <c r="C148"/>
      <c r="D148"/>
      <c r="E148"/>
    </row>
    <row r="149" spans="1:5" x14ac:dyDescent="0.2">
      <c r="A149"/>
      <c r="C149"/>
      <c r="D149"/>
      <c r="E149"/>
    </row>
    <row r="150" spans="1:5" x14ac:dyDescent="0.2">
      <c r="A150"/>
      <c r="C150"/>
      <c r="D150"/>
      <c r="E150"/>
    </row>
    <row r="151" spans="1:5" x14ac:dyDescent="0.2">
      <c r="A151"/>
      <c r="C151"/>
      <c r="D151"/>
      <c r="E151"/>
    </row>
    <row r="152" spans="1:5" x14ac:dyDescent="0.2">
      <c r="A152"/>
      <c r="C152"/>
      <c r="D152"/>
      <c r="E152"/>
    </row>
    <row r="153" spans="1:5" x14ac:dyDescent="0.2">
      <c r="A153"/>
      <c r="C153"/>
      <c r="D153"/>
      <c r="E153"/>
    </row>
    <row r="154" spans="1:5" x14ac:dyDescent="0.2">
      <c r="A154"/>
      <c r="C154"/>
      <c r="D154"/>
      <c r="E154"/>
    </row>
    <row r="155" spans="1:5" x14ac:dyDescent="0.2">
      <c r="A155"/>
      <c r="C155"/>
      <c r="D155"/>
      <c r="E155"/>
    </row>
    <row r="156" spans="1:5" x14ac:dyDescent="0.2">
      <c r="A156"/>
      <c r="C156"/>
      <c r="D156"/>
      <c r="E156"/>
    </row>
    <row r="157" spans="1:5" x14ac:dyDescent="0.2">
      <c r="A157"/>
      <c r="C157"/>
      <c r="D157"/>
      <c r="E157"/>
    </row>
    <row r="158" spans="1:5" x14ac:dyDescent="0.2">
      <c r="A158"/>
      <c r="C158"/>
      <c r="D158"/>
      <c r="E158"/>
    </row>
    <row r="159" spans="1:5" x14ac:dyDescent="0.2">
      <c r="A159"/>
      <c r="C159"/>
      <c r="D159"/>
      <c r="E159"/>
    </row>
    <row r="160" spans="1:5" x14ac:dyDescent="0.2">
      <c r="A160"/>
      <c r="C160"/>
      <c r="D160"/>
      <c r="E160"/>
    </row>
    <row r="161" spans="1:5" x14ac:dyDescent="0.2">
      <c r="A161"/>
      <c r="C161"/>
      <c r="D161"/>
      <c r="E161"/>
    </row>
    <row r="162" spans="1:5" x14ac:dyDescent="0.2">
      <c r="A162"/>
      <c r="C162"/>
      <c r="D162"/>
      <c r="E162"/>
    </row>
    <row r="163" spans="1:5" x14ac:dyDescent="0.2">
      <c r="A163"/>
      <c r="C163"/>
      <c r="D163"/>
      <c r="E163"/>
    </row>
    <row r="164" spans="1:5" x14ac:dyDescent="0.2">
      <c r="A164"/>
      <c r="C164"/>
      <c r="D164"/>
      <c r="E164"/>
    </row>
    <row r="165" spans="1:5" x14ac:dyDescent="0.2">
      <c r="A165"/>
      <c r="C165"/>
      <c r="D165"/>
      <c r="E165"/>
    </row>
    <row r="166" spans="1:5" x14ac:dyDescent="0.2">
      <c r="A166"/>
      <c r="C166"/>
      <c r="D166"/>
      <c r="E166"/>
    </row>
    <row r="167" spans="1:5" x14ac:dyDescent="0.2">
      <c r="A167"/>
      <c r="C167"/>
      <c r="D167"/>
      <c r="E167"/>
    </row>
    <row r="168" spans="1:5" x14ac:dyDescent="0.2">
      <c r="A168"/>
      <c r="C168"/>
      <c r="D168"/>
      <c r="E168"/>
    </row>
    <row r="169" spans="1:5" x14ac:dyDescent="0.2">
      <c r="A169"/>
      <c r="C169"/>
      <c r="D169"/>
      <c r="E169"/>
    </row>
    <row r="170" spans="1:5" x14ac:dyDescent="0.2">
      <c r="A170"/>
      <c r="C170"/>
      <c r="D170"/>
      <c r="E170"/>
    </row>
    <row r="171" spans="1:5" x14ac:dyDescent="0.2">
      <c r="A171"/>
      <c r="C171"/>
      <c r="D171"/>
      <c r="E171"/>
    </row>
    <row r="172" spans="1:5" x14ac:dyDescent="0.2">
      <c r="A172"/>
      <c r="C172"/>
      <c r="D172"/>
      <c r="E172"/>
    </row>
    <row r="173" spans="1:5" x14ac:dyDescent="0.2">
      <c r="A173"/>
      <c r="C173"/>
      <c r="D173"/>
      <c r="E173"/>
    </row>
    <row r="174" spans="1:5" x14ac:dyDescent="0.2">
      <c r="A174"/>
      <c r="C174"/>
      <c r="D174"/>
      <c r="E174"/>
    </row>
    <row r="175" spans="1:5" x14ac:dyDescent="0.2">
      <c r="A175"/>
      <c r="C175"/>
      <c r="D175"/>
      <c r="E175"/>
    </row>
    <row r="176" spans="1:5" x14ac:dyDescent="0.2">
      <c r="A176"/>
      <c r="C176"/>
      <c r="D176"/>
      <c r="E176"/>
    </row>
    <row r="177" spans="1:11" x14ac:dyDescent="0.2">
      <c r="A177"/>
      <c r="C177"/>
      <c r="D177"/>
      <c r="E177"/>
    </row>
    <row r="178" spans="1:11" x14ac:dyDescent="0.2">
      <c r="A178"/>
      <c r="C178"/>
      <c r="D178"/>
      <c r="E178"/>
    </row>
    <row r="179" spans="1:11" x14ac:dyDescent="0.2">
      <c r="A179"/>
      <c r="C179"/>
      <c r="D179"/>
      <c r="E179"/>
    </row>
    <row r="180" spans="1:11" x14ac:dyDescent="0.2">
      <c r="A180"/>
      <c r="C180"/>
      <c r="D180"/>
      <c r="E180"/>
    </row>
    <row r="181" spans="1:11" x14ac:dyDescent="0.2">
      <c r="A181"/>
      <c r="C181"/>
      <c r="D181"/>
      <c r="E181"/>
    </row>
    <row r="182" spans="1:11" x14ac:dyDescent="0.2">
      <c r="A182"/>
      <c r="C182"/>
      <c r="D182"/>
      <c r="E182"/>
    </row>
    <row r="183" spans="1:11" x14ac:dyDescent="0.2">
      <c r="A183"/>
      <c r="C183"/>
      <c r="D183"/>
      <c r="E183"/>
    </row>
    <row r="184" spans="1:11" x14ac:dyDescent="0.2">
      <c r="A184"/>
      <c r="C184"/>
      <c r="D184"/>
      <c r="E184"/>
    </row>
    <row r="185" spans="1:11" x14ac:dyDescent="0.2">
      <c r="A185"/>
      <c r="C185"/>
      <c r="D185"/>
      <c r="E185"/>
    </row>
    <row r="186" spans="1:11" x14ac:dyDescent="0.2">
      <c r="A186"/>
      <c r="C186"/>
      <c r="D186"/>
      <c r="E186"/>
    </row>
    <row r="187" spans="1:11" x14ac:dyDescent="0.2">
      <c r="A187"/>
      <c r="C187"/>
      <c r="D187"/>
      <c r="E187"/>
    </row>
    <row r="188" spans="1:11" x14ac:dyDescent="0.2">
      <c r="A188"/>
      <c r="C188"/>
      <c r="D188"/>
      <c r="E188"/>
    </row>
    <row r="189" spans="1:11" x14ac:dyDescent="0.2">
      <c r="A189"/>
      <c r="C189"/>
      <c r="D189"/>
      <c r="E189"/>
    </row>
    <row r="190" spans="1:11" s="9" customFormat="1" x14ac:dyDescent="0.2">
      <c r="A190"/>
      <c r="B190"/>
      <c r="C190"/>
      <c r="D190"/>
      <c r="E190"/>
      <c r="F190"/>
      <c r="G190"/>
      <c r="H190"/>
      <c r="I190"/>
      <c r="J190"/>
      <c r="K190"/>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A1:O100"/>
  <sheetViews>
    <sheetView showGridLines="0" zoomScaleNormal="100" workbookViewId="0">
      <pane xSplit="5" ySplit="1" topLeftCell="F11" activePane="bottomRight" state="frozen"/>
      <selection pane="topRight" activeCell="F1" sqref="F1"/>
      <selection pane="bottomLeft" activeCell="A2" sqref="A2"/>
      <selection pane="bottomRight" activeCell="D21" sqref="D21"/>
    </sheetView>
  </sheetViews>
  <sheetFormatPr defaultColWidth="9" defaultRowHeight="12" x14ac:dyDescent="0.2"/>
  <cols>
    <col min="1" max="1" width="53.6640625" customWidth="1"/>
    <col min="2" max="2" width="33.6640625" customWidth="1"/>
    <col min="3" max="3" width="50.6640625" bestFit="1" customWidth="1"/>
    <col min="4" max="4" width="91.6640625" customWidth="1"/>
    <col min="5" max="5" width="12.5" style="45" bestFit="1" customWidth="1"/>
    <col min="6" max="6" width="44.1640625" customWidth="1"/>
  </cols>
  <sheetData>
    <row r="1" spans="1:15" ht="63.95" customHeight="1" x14ac:dyDescent="0.2">
      <c r="A1" t="s">
        <v>2</v>
      </c>
      <c r="F1" t="s">
        <v>2</v>
      </c>
    </row>
    <row r="2" spans="1:15" s="221" customFormat="1" ht="30.95" customHeight="1" x14ac:dyDescent="0.3">
      <c r="A2" s="8" t="s">
        <v>1</v>
      </c>
      <c r="D2" s="222"/>
      <c r="E2" s="223"/>
      <c r="F2" s="224"/>
      <c r="G2" s="225"/>
      <c r="O2" s="221" t="s">
        <v>2</v>
      </c>
    </row>
    <row r="3" spans="1:15" ht="18" customHeight="1" x14ac:dyDescent="0.2">
      <c r="A3" s="21"/>
      <c r="D3" s="56"/>
      <c r="E3" s="57"/>
      <c r="F3" s="20"/>
      <c r="G3" s="13"/>
    </row>
    <row r="4" spans="1:15" ht="18" customHeight="1" thickBot="1" x14ac:dyDescent="0.35">
      <c r="A4" s="8" t="s">
        <v>352</v>
      </c>
      <c r="B4" s="228"/>
      <c r="D4" s="58"/>
      <c r="E4" s="59"/>
      <c r="F4" s="20"/>
      <c r="G4" s="13"/>
    </row>
    <row r="5" spans="1:15" ht="15" customHeight="1" x14ac:dyDescent="0.25">
      <c r="A5" s="230" t="s">
        <v>353</v>
      </c>
      <c r="B5" s="237">
        <v>47678787</v>
      </c>
      <c r="E5" s="46"/>
    </row>
    <row r="6" spans="1:15" ht="15" customHeight="1" x14ac:dyDescent="0.25">
      <c r="A6" s="231" t="s">
        <v>354</v>
      </c>
      <c r="B6" s="238" t="s">
        <v>425</v>
      </c>
      <c r="E6" s="46"/>
    </row>
    <row r="7" spans="1:15" ht="15" customHeight="1" x14ac:dyDescent="0.25">
      <c r="A7" s="231" t="s">
        <v>355</v>
      </c>
      <c r="B7" s="238" t="s">
        <v>361</v>
      </c>
      <c r="E7" s="46"/>
    </row>
    <row r="8" spans="1:15" ht="15" customHeight="1" x14ac:dyDescent="0.25">
      <c r="A8" s="231" t="s">
        <v>22</v>
      </c>
      <c r="B8" s="238" t="s">
        <v>362</v>
      </c>
      <c r="E8" s="46"/>
    </row>
    <row r="9" spans="1:15" ht="15" customHeight="1" x14ac:dyDescent="0.25">
      <c r="A9" s="231" t="s">
        <v>24</v>
      </c>
      <c r="B9" s="238" t="s">
        <v>363</v>
      </c>
      <c r="E9" s="46"/>
    </row>
    <row r="10" spans="1:15" ht="15" customHeight="1" x14ac:dyDescent="0.25">
      <c r="A10" s="231" t="s">
        <v>367</v>
      </c>
      <c r="B10" s="238" t="s">
        <v>364</v>
      </c>
      <c r="E10" s="46"/>
    </row>
    <row r="11" spans="1:15" ht="15" customHeight="1" x14ac:dyDescent="0.25">
      <c r="A11" s="231" t="s">
        <v>358</v>
      </c>
      <c r="B11" s="229">
        <v>44026.634062500001</v>
      </c>
      <c r="C11" s="44"/>
      <c r="E11" s="46"/>
    </row>
    <row r="12" spans="1:15" ht="15" customHeight="1" thickBot="1" x14ac:dyDescent="0.3">
      <c r="A12" s="232" t="s">
        <v>359</v>
      </c>
      <c r="B12" s="239" t="s">
        <v>365</v>
      </c>
      <c r="C12" s="44"/>
      <c r="E12" s="46"/>
    </row>
    <row r="13" spans="1:15" ht="20.100000000000001" customHeight="1" x14ac:dyDescent="0.2">
      <c r="C13" s="44"/>
      <c r="E13" s="46"/>
    </row>
    <row r="14" spans="1:15" ht="20.100000000000001" customHeight="1" thickBot="1" x14ac:dyDescent="0.35">
      <c r="A14" s="8" t="s">
        <v>382</v>
      </c>
      <c r="B14" s="228"/>
      <c r="C14" s="44"/>
      <c r="E14" s="46"/>
    </row>
    <row r="15" spans="1:15" ht="15" customHeight="1" x14ac:dyDescent="0.25">
      <c r="A15" s="240" t="s">
        <v>381</v>
      </c>
      <c r="B15" s="241" t="s">
        <v>428</v>
      </c>
      <c r="C15" s="44"/>
      <c r="E15" s="46"/>
    </row>
    <row r="16" spans="1:15" ht="15" customHeight="1" x14ac:dyDescent="0.25">
      <c r="A16" s="266" t="s">
        <v>424</v>
      </c>
      <c r="B16" s="267" t="s">
        <v>411</v>
      </c>
      <c r="C16" s="44"/>
      <c r="E16" s="46"/>
    </row>
    <row r="17" spans="1:6" ht="15" customHeight="1" x14ac:dyDescent="0.25">
      <c r="A17" s="266" t="s">
        <v>421</v>
      </c>
      <c r="B17" s="267" t="s">
        <v>422</v>
      </c>
      <c r="C17" s="44"/>
      <c r="E17" s="46"/>
    </row>
    <row r="18" spans="1:6" ht="15" customHeight="1" x14ac:dyDescent="0.25">
      <c r="A18" s="242" t="s">
        <v>383</v>
      </c>
      <c r="B18" s="243" t="s">
        <v>386</v>
      </c>
      <c r="C18" s="44"/>
      <c r="E18" s="46"/>
    </row>
    <row r="19" spans="1:6" ht="15" customHeight="1" x14ac:dyDescent="0.25">
      <c r="A19" s="242" t="s">
        <v>384</v>
      </c>
      <c r="B19" s="243" t="s">
        <v>387</v>
      </c>
      <c r="C19" s="44"/>
      <c r="E19" s="46"/>
    </row>
    <row r="20" spans="1:6" ht="15" customHeight="1" x14ac:dyDescent="0.25">
      <c r="A20" s="242" t="s">
        <v>385</v>
      </c>
      <c r="B20" s="243" t="s">
        <v>388</v>
      </c>
      <c r="C20" s="44"/>
      <c r="E20" s="46"/>
    </row>
    <row r="21" spans="1:6" ht="15" customHeight="1" x14ac:dyDescent="0.25">
      <c r="A21" s="242" t="s">
        <v>389</v>
      </c>
      <c r="B21" s="243" t="s">
        <v>429</v>
      </c>
      <c r="C21" s="44"/>
      <c r="E21" s="46"/>
    </row>
    <row r="22" spans="1:6" ht="15" customHeight="1" thickBot="1" x14ac:dyDescent="0.3">
      <c r="A22" s="244" t="s">
        <v>390</v>
      </c>
      <c r="B22" s="245" t="s">
        <v>391</v>
      </c>
      <c r="C22" s="44"/>
      <c r="E22" s="46"/>
    </row>
    <row r="23" spans="1:6" ht="30.95" customHeight="1" x14ac:dyDescent="0.2">
      <c r="E23"/>
    </row>
    <row r="24" spans="1:6" ht="30.95" customHeight="1" x14ac:dyDescent="0.2">
      <c r="A24" s="220"/>
      <c r="C24" s="44"/>
      <c r="E24" s="46"/>
    </row>
    <row r="25" spans="1:6" ht="30.95" customHeight="1" x14ac:dyDescent="0.2">
      <c r="C25" s="44"/>
      <c r="E25" s="46"/>
    </row>
    <row r="26" spans="1:6" ht="30.95" customHeight="1" x14ac:dyDescent="0.2">
      <c r="C26" s="44"/>
      <c r="E26" s="46"/>
    </row>
    <row r="27" spans="1:6" ht="30.95" customHeight="1" x14ac:dyDescent="0.2">
      <c r="C27" s="44"/>
      <c r="E27" s="46"/>
    </row>
    <row r="28" spans="1:6" ht="30.95" customHeight="1" x14ac:dyDescent="0.2">
      <c r="C28" s="44"/>
      <c r="E28" s="46"/>
    </row>
    <row r="29" spans="1:6" ht="30.95" customHeight="1" x14ac:dyDescent="0.2">
      <c r="C29" s="44"/>
      <c r="E29" s="46"/>
    </row>
    <row r="30" spans="1:6" ht="30.95" customHeight="1" x14ac:dyDescent="0.2">
      <c r="C30" s="44"/>
      <c r="E30" s="46"/>
    </row>
    <row r="31" spans="1:6" ht="30.95" customHeight="1" x14ac:dyDescent="0.2">
      <c r="C31" s="22"/>
    </row>
    <row r="32" spans="1:6" ht="30.95" customHeight="1" x14ac:dyDescent="0.2">
      <c r="A32" s="8" t="s">
        <v>11</v>
      </c>
      <c r="D32" s="32"/>
      <c r="E32" s="47"/>
      <c r="F32" s="33"/>
    </row>
    <row r="33" spans="1:9" s="5" customFormat="1" x14ac:dyDescent="0.2">
      <c r="A33" s="5" t="s">
        <v>7</v>
      </c>
      <c r="B33" s="5" t="s">
        <v>15</v>
      </c>
      <c r="C33" s="39"/>
      <c r="D33" s="34"/>
      <c r="E33" s="48"/>
      <c r="F33" s="35"/>
      <c r="I33" s="5" t="s">
        <v>2</v>
      </c>
    </row>
    <row r="34" spans="1:9" s="5" customFormat="1" x14ac:dyDescent="0.2">
      <c r="A34" s="5" t="s">
        <v>8</v>
      </c>
      <c r="B34" s="5" t="s">
        <v>16</v>
      </c>
      <c r="C34" s="26"/>
      <c r="D34" s="36"/>
      <c r="E34" s="49"/>
      <c r="F34" s="35"/>
    </row>
    <row r="35" spans="1:9" x14ac:dyDescent="0.2">
      <c r="A35" s="5" t="s">
        <v>10</v>
      </c>
      <c r="B35" t="s">
        <v>17</v>
      </c>
      <c r="C35" s="26"/>
      <c r="D35" s="36"/>
      <c r="E35" s="49"/>
      <c r="F35" s="35"/>
    </row>
    <row r="36" spans="1:9" x14ac:dyDescent="0.2">
      <c r="C36" s="26"/>
      <c r="D36" s="34"/>
      <c r="E36" s="48"/>
      <c r="F36" s="35"/>
    </row>
    <row r="37" spans="1:9" x14ac:dyDescent="0.2">
      <c r="C37" s="26"/>
      <c r="D37" s="34"/>
      <c r="E37" s="48"/>
      <c r="F37" s="34"/>
    </row>
    <row r="38" spans="1:9" x14ac:dyDescent="0.2">
      <c r="C38" s="28"/>
      <c r="D38" s="37"/>
      <c r="E38" s="50"/>
      <c r="F38" s="37"/>
    </row>
    <row r="39" spans="1:9" x14ac:dyDescent="0.2">
      <c r="C39" s="28"/>
      <c r="D39" s="38"/>
      <c r="E39" s="51"/>
      <c r="F39" s="38"/>
    </row>
    <row r="40" spans="1:9" x14ac:dyDescent="0.2">
      <c r="C40" s="28"/>
      <c r="D40" s="300"/>
      <c r="E40" s="52"/>
      <c r="F40" s="30"/>
    </row>
    <row r="41" spans="1:9" x14ac:dyDescent="0.2">
      <c r="C41" s="28"/>
      <c r="D41" s="300"/>
      <c r="E41" s="52"/>
      <c r="F41" s="30"/>
    </row>
    <row r="42" spans="1:9" x14ac:dyDescent="0.2">
      <c r="C42" s="28"/>
      <c r="D42" s="300"/>
      <c r="E42" s="52"/>
      <c r="F42" s="30"/>
    </row>
    <row r="43" spans="1:9" x14ac:dyDescent="0.2">
      <c r="C43" s="28"/>
      <c r="D43" s="300"/>
      <c r="E43" s="52"/>
      <c r="F43" s="30"/>
    </row>
    <row r="44" spans="1:9" x14ac:dyDescent="0.2">
      <c r="C44" s="28"/>
      <c r="D44" s="300"/>
      <c r="E44" s="52"/>
      <c r="F44" s="30"/>
    </row>
    <row r="45" spans="1:9" x14ac:dyDescent="0.2">
      <c r="A45" s="20"/>
      <c r="B45" s="20"/>
      <c r="C45" s="28"/>
      <c r="D45" s="300"/>
      <c r="E45" s="52"/>
      <c r="F45" s="30"/>
    </row>
    <row r="46" spans="1:9" x14ac:dyDescent="0.2">
      <c r="A46" s="20"/>
      <c r="B46" s="20"/>
      <c r="C46" s="28"/>
      <c r="D46" s="300"/>
      <c r="E46" s="52"/>
      <c r="F46" s="30"/>
    </row>
    <row r="47" spans="1:9" x14ac:dyDescent="0.2">
      <c r="A47" s="20"/>
      <c r="B47" s="20"/>
      <c r="C47" s="28"/>
      <c r="D47" s="300"/>
      <c r="E47" s="52"/>
      <c r="F47" s="30"/>
    </row>
    <row r="48" spans="1:9" x14ac:dyDescent="0.2">
      <c r="A48" s="20"/>
      <c r="B48" s="20"/>
      <c r="C48" s="28"/>
      <c r="D48" s="300"/>
      <c r="E48" s="52"/>
      <c r="F48" s="30"/>
    </row>
    <row r="49" spans="1:6" x14ac:dyDescent="0.2">
      <c r="A49" s="20"/>
      <c r="B49" s="20"/>
      <c r="C49" s="28"/>
      <c r="D49" s="300"/>
      <c r="E49" s="52"/>
      <c r="F49" s="30"/>
    </row>
    <row r="50" spans="1:6" x14ac:dyDescent="0.2">
      <c r="A50" s="20"/>
      <c r="B50" s="20"/>
      <c r="C50" s="28"/>
      <c r="D50" s="300"/>
      <c r="E50" s="52"/>
      <c r="F50" s="30"/>
    </row>
    <row r="51" spans="1:6" x14ac:dyDescent="0.2">
      <c r="A51" s="20"/>
      <c r="B51" s="20"/>
      <c r="C51" s="28"/>
      <c r="D51" s="300"/>
      <c r="E51" s="52"/>
      <c r="F51" s="30"/>
    </row>
    <row r="52" spans="1:6" x14ac:dyDescent="0.2">
      <c r="A52" s="20"/>
      <c r="B52" s="20"/>
      <c r="C52" s="28"/>
      <c r="D52" s="300"/>
      <c r="E52" s="52"/>
      <c r="F52" s="30"/>
    </row>
    <row r="53" spans="1:6" x14ac:dyDescent="0.2">
      <c r="A53" s="20"/>
      <c r="B53" s="20"/>
      <c r="C53" s="28"/>
      <c r="D53" s="31"/>
      <c r="E53" s="53"/>
      <c r="F53" s="30"/>
    </row>
    <row r="54" spans="1:6" x14ac:dyDescent="0.2">
      <c r="A54" s="24"/>
      <c r="B54" s="20"/>
      <c r="C54" s="28"/>
      <c r="D54" s="31"/>
      <c r="E54" s="53"/>
      <c r="F54" s="30"/>
    </row>
    <row r="55" spans="1:6" x14ac:dyDescent="0.2">
      <c r="A55" s="20"/>
      <c r="B55" s="20"/>
      <c r="C55" s="28"/>
      <c r="D55" s="300"/>
      <c r="E55" s="52"/>
      <c r="F55" s="30"/>
    </row>
    <row r="56" spans="1:6" ht="15.75" x14ac:dyDescent="0.25">
      <c r="A56" s="25"/>
      <c r="B56" s="20"/>
      <c r="C56" s="28"/>
      <c r="D56" s="300"/>
      <c r="E56" s="52"/>
      <c r="F56" s="30"/>
    </row>
    <row r="57" spans="1:6" ht="223.5" customHeight="1" x14ac:dyDescent="0.2">
      <c r="A57" s="20"/>
      <c r="B57" s="20"/>
      <c r="C57" s="28"/>
      <c r="D57" s="28"/>
      <c r="E57" s="54"/>
      <c r="F57" s="29"/>
    </row>
    <row r="58" spans="1:6" ht="15.75" x14ac:dyDescent="0.25">
      <c r="A58" s="25"/>
      <c r="B58" s="20"/>
      <c r="F58" s="20"/>
    </row>
    <row r="59" spans="1:6" x14ac:dyDescent="0.2">
      <c r="A59" s="20"/>
      <c r="B59" s="20"/>
      <c r="C59" s="20"/>
      <c r="D59" s="20"/>
      <c r="E59" s="55"/>
      <c r="F59" s="20"/>
    </row>
    <row r="60" spans="1:6" x14ac:dyDescent="0.2">
      <c r="A60" s="20"/>
      <c r="B60" s="20"/>
      <c r="C60" s="20"/>
      <c r="D60" s="20"/>
      <c r="E60" s="55"/>
      <c r="F60" s="20"/>
    </row>
    <row r="61" spans="1:6" x14ac:dyDescent="0.2">
      <c r="A61" s="20"/>
      <c r="B61" s="20"/>
      <c r="C61" s="20"/>
      <c r="D61" s="20"/>
      <c r="E61" s="55"/>
      <c r="F61" s="20"/>
    </row>
    <row r="62" spans="1:6" x14ac:dyDescent="0.2">
      <c r="A62" s="20"/>
      <c r="B62" s="20"/>
      <c r="C62" s="20"/>
      <c r="D62" s="20"/>
      <c r="E62" s="55"/>
      <c r="F62" s="20"/>
    </row>
    <row r="63" spans="1:6" x14ac:dyDescent="0.2">
      <c r="A63" s="20"/>
      <c r="B63" s="20"/>
      <c r="C63" s="20"/>
      <c r="D63" s="20"/>
      <c r="E63" s="55"/>
      <c r="F63" s="20"/>
    </row>
    <row r="64" spans="1:6" x14ac:dyDescent="0.2">
      <c r="A64" s="20"/>
      <c r="B64" s="20"/>
      <c r="C64" s="20"/>
      <c r="D64" s="20"/>
      <c r="E64" s="55"/>
      <c r="F64" s="20"/>
    </row>
    <row r="65" spans="1:6" x14ac:dyDescent="0.2">
      <c r="A65" s="20"/>
      <c r="B65" s="20"/>
      <c r="C65" s="20"/>
      <c r="D65" s="20"/>
      <c r="E65" s="55"/>
      <c r="F65" s="20"/>
    </row>
    <row r="66" spans="1:6" x14ac:dyDescent="0.2">
      <c r="A66" s="20"/>
      <c r="B66" s="20"/>
      <c r="C66" s="20"/>
      <c r="D66" s="20"/>
      <c r="E66" s="55"/>
      <c r="F66" s="20"/>
    </row>
    <row r="67" spans="1:6" x14ac:dyDescent="0.2">
      <c r="A67" s="20"/>
      <c r="B67" s="20"/>
      <c r="C67" s="20"/>
      <c r="D67" s="20"/>
      <c r="E67" s="55"/>
      <c r="F67" s="20"/>
    </row>
    <row r="68" spans="1:6" x14ac:dyDescent="0.2">
      <c r="A68" s="20"/>
      <c r="B68" s="20"/>
      <c r="C68" s="20"/>
      <c r="D68" s="20"/>
      <c r="E68" s="55"/>
      <c r="F68" s="20"/>
    </row>
    <row r="69" spans="1:6" x14ac:dyDescent="0.2">
      <c r="A69" s="20"/>
      <c r="B69" s="20"/>
      <c r="C69" s="20"/>
      <c r="D69" s="20"/>
      <c r="E69" s="55"/>
      <c r="F69" s="20"/>
    </row>
    <row r="70" spans="1:6" x14ac:dyDescent="0.2">
      <c r="A70" s="20"/>
      <c r="B70" s="20"/>
      <c r="C70" s="20"/>
      <c r="D70" s="20"/>
      <c r="E70" s="55"/>
      <c r="F70" s="20"/>
    </row>
    <row r="71" spans="1:6" x14ac:dyDescent="0.2">
      <c r="A71" s="20"/>
      <c r="B71" s="20"/>
      <c r="C71" s="20"/>
      <c r="D71" s="20"/>
      <c r="E71" s="55"/>
      <c r="F71" s="20"/>
    </row>
    <row r="72" spans="1:6" x14ac:dyDescent="0.2">
      <c r="A72" s="20"/>
      <c r="B72" s="20"/>
      <c r="C72" s="20"/>
      <c r="D72" s="20"/>
      <c r="E72" s="55"/>
      <c r="F72" s="20"/>
    </row>
    <row r="73" spans="1:6" x14ac:dyDescent="0.2">
      <c r="A73" s="20"/>
      <c r="B73" s="20"/>
      <c r="C73" s="20"/>
      <c r="D73" s="20"/>
      <c r="E73" s="55"/>
      <c r="F73" s="20"/>
    </row>
    <row r="74" spans="1:6" x14ac:dyDescent="0.2">
      <c r="A74" s="20"/>
      <c r="B74" s="20"/>
      <c r="C74" s="20"/>
      <c r="D74" s="20"/>
      <c r="E74" s="55"/>
      <c r="F74" s="20"/>
    </row>
    <row r="75" spans="1:6" x14ac:dyDescent="0.2">
      <c r="A75" s="20"/>
      <c r="B75" s="20"/>
      <c r="C75" s="20"/>
      <c r="D75" s="20"/>
      <c r="E75" s="55"/>
      <c r="F75" s="20"/>
    </row>
    <row r="76" spans="1:6" x14ac:dyDescent="0.2">
      <c r="A76" s="20"/>
      <c r="B76" s="20"/>
      <c r="C76" s="20"/>
      <c r="D76" s="20"/>
      <c r="E76" s="55"/>
      <c r="F76" s="20"/>
    </row>
    <row r="77" spans="1:6" x14ac:dyDescent="0.2">
      <c r="A77" s="20"/>
      <c r="B77" s="20"/>
      <c r="C77" s="20"/>
      <c r="D77" s="20"/>
      <c r="E77" s="55"/>
      <c r="F77" s="20"/>
    </row>
    <row r="78" spans="1:6" x14ac:dyDescent="0.2">
      <c r="A78" s="20"/>
      <c r="B78" s="20"/>
      <c r="C78" s="20"/>
      <c r="D78" s="20"/>
      <c r="E78" s="55"/>
      <c r="F78" s="20"/>
    </row>
    <row r="79" spans="1:6" x14ac:dyDescent="0.2">
      <c r="A79" s="20"/>
      <c r="B79" s="20"/>
      <c r="C79" s="20"/>
      <c r="D79" s="20"/>
      <c r="E79" s="55"/>
      <c r="F79" s="20"/>
    </row>
    <row r="80" spans="1:6" x14ac:dyDescent="0.2">
      <c r="A80" s="20"/>
      <c r="B80" s="20"/>
      <c r="C80" s="20"/>
      <c r="D80" s="20"/>
      <c r="E80" s="55"/>
      <c r="F80" s="20"/>
    </row>
    <row r="81" spans="1:6" x14ac:dyDescent="0.2">
      <c r="A81" s="20"/>
      <c r="B81" s="20"/>
      <c r="C81" s="20"/>
      <c r="D81" s="20"/>
      <c r="E81" s="55"/>
      <c r="F81" s="20"/>
    </row>
    <row r="82" spans="1:6" x14ac:dyDescent="0.2">
      <c r="A82" s="20"/>
      <c r="B82" s="20"/>
      <c r="C82" s="20"/>
      <c r="D82" s="20"/>
      <c r="E82" s="55"/>
      <c r="F82" s="20"/>
    </row>
    <row r="83" spans="1:6" x14ac:dyDescent="0.2">
      <c r="A83" s="20"/>
      <c r="B83" s="20"/>
      <c r="C83" s="20"/>
      <c r="D83" s="20"/>
      <c r="E83" s="55"/>
      <c r="F83" s="20"/>
    </row>
    <row r="84" spans="1:6" x14ac:dyDescent="0.2">
      <c r="A84" s="20"/>
      <c r="B84" s="20"/>
      <c r="C84" s="20"/>
      <c r="D84" s="20"/>
      <c r="E84" s="55"/>
      <c r="F84" s="20"/>
    </row>
    <row r="85" spans="1:6" x14ac:dyDescent="0.2">
      <c r="A85" s="20"/>
      <c r="B85" s="20"/>
      <c r="C85" s="20"/>
      <c r="D85" s="20"/>
      <c r="E85" s="55"/>
      <c r="F85" s="20"/>
    </row>
    <row r="86" spans="1:6" x14ac:dyDescent="0.2">
      <c r="A86" s="20"/>
      <c r="B86" s="20"/>
      <c r="C86" s="20"/>
      <c r="D86" s="20"/>
      <c r="E86" s="55"/>
      <c r="F86" s="20"/>
    </row>
    <row r="87" spans="1:6" x14ac:dyDescent="0.2">
      <c r="A87" s="20"/>
      <c r="B87" s="20"/>
      <c r="C87" s="20"/>
      <c r="D87" s="20"/>
      <c r="E87" s="55"/>
      <c r="F87" s="20"/>
    </row>
    <row r="88" spans="1:6" x14ac:dyDescent="0.2">
      <c r="A88" s="20"/>
      <c r="B88" s="20"/>
      <c r="C88" s="20"/>
      <c r="D88" s="20"/>
      <c r="E88" s="55"/>
      <c r="F88" s="20"/>
    </row>
    <row r="89" spans="1:6" x14ac:dyDescent="0.2">
      <c r="A89" s="20"/>
      <c r="B89" s="20"/>
      <c r="C89" s="20"/>
      <c r="D89" s="20"/>
      <c r="E89" s="55"/>
      <c r="F89" s="20"/>
    </row>
    <row r="90" spans="1:6" x14ac:dyDescent="0.2">
      <c r="A90" s="20"/>
      <c r="B90" s="20"/>
      <c r="C90" s="20"/>
      <c r="D90" s="20"/>
      <c r="E90" s="55"/>
      <c r="F90" s="20"/>
    </row>
    <row r="91" spans="1:6" x14ac:dyDescent="0.2">
      <c r="A91" s="20"/>
      <c r="B91" s="20"/>
      <c r="C91" s="20"/>
      <c r="D91" s="20"/>
      <c r="E91" s="55"/>
      <c r="F91" s="20"/>
    </row>
    <row r="92" spans="1:6" x14ac:dyDescent="0.2">
      <c r="A92" s="20"/>
      <c r="B92" s="20"/>
      <c r="C92" s="20"/>
      <c r="D92" s="20"/>
      <c r="E92" s="55"/>
      <c r="F92" s="20"/>
    </row>
    <row r="93" spans="1:6" x14ac:dyDescent="0.2">
      <c r="A93" s="20"/>
      <c r="B93" s="20"/>
      <c r="C93" s="20"/>
      <c r="D93" s="20"/>
      <c r="E93" s="55"/>
      <c r="F93" s="20"/>
    </row>
    <row r="94" spans="1:6" x14ac:dyDescent="0.2">
      <c r="A94" s="20"/>
      <c r="B94" s="20"/>
      <c r="C94" s="20"/>
      <c r="D94" s="20"/>
      <c r="E94" s="55"/>
      <c r="F94" s="20"/>
    </row>
    <row r="95" spans="1:6" x14ac:dyDescent="0.2">
      <c r="A95" s="20"/>
      <c r="B95" s="20"/>
      <c r="C95" s="20"/>
      <c r="D95" s="20"/>
      <c r="E95" s="55"/>
      <c r="F95" s="20"/>
    </row>
    <row r="96" spans="1:6" x14ac:dyDescent="0.2">
      <c r="A96" s="20"/>
      <c r="B96" s="20"/>
      <c r="C96" s="20"/>
      <c r="D96" s="20"/>
      <c r="E96" s="55"/>
      <c r="F96" s="20"/>
    </row>
    <row r="97" spans="1:6" x14ac:dyDescent="0.2">
      <c r="A97" s="20"/>
      <c r="B97" s="20"/>
      <c r="C97" s="20"/>
      <c r="D97" s="20"/>
      <c r="E97" s="55"/>
      <c r="F97" s="20"/>
    </row>
    <row r="98" spans="1:6" x14ac:dyDescent="0.2">
      <c r="A98" s="20"/>
      <c r="B98" s="20"/>
      <c r="C98" s="20"/>
      <c r="D98" s="20"/>
      <c r="E98" s="55"/>
      <c r="F98" s="20"/>
    </row>
    <row r="99" spans="1:6" x14ac:dyDescent="0.2">
      <c r="A99" s="20"/>
      <c r="B99" s="20"/>
      <c r="C99" s="20"/>
      <c r="D99" s="20"/>
      <c r="E99" s="55"/>
      <c r="F99" s="20"/>
    </row>
    <row r="100" spans="1:6" x14ac:dyDescent="0.2">
      <c r="A100" s="20"/>
      <c r="B100" s="20"/>
      <c r="C100" s="20"/>
      <c r="D100" s="20"/>
      <c r="E100" s="55"/>
      <c r="F100" s="20"/>
    </row>
  </sheetData>
  <mergeCells count="4">
    <mergeCell ref="D49:D52"/>
    <mergeCell ref="D55:D56"/>
    <mergeCell ref="D40:D43"/>
    <mergeCell ref="D44:D48"/>
  </mergeCells>
  <conditionalFormatting sqref="E3:E4">
    <cfRule type="cellIs" dxfId="1" priority="1" operator="equal">
      <formula>FALSE</formula>
    </cfRule>
  </conditionalFormatting>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C858AF-7BE0-4C19-A485-D1E2BAF40210}">
  <sheetPr codeName="Sheet15"/>
  <dimension ref="A1:K190"/>
  <sheetViews>
    <sheetView showGridLines="0" zoomScaleNormal="100" workbookViewId="0">
      <pane ySplit="3" topLeftCell="A179" activePane="bottomLeft" state="frozen"/>
      <selection pane="bottomLeft" activeCell="A4" sqref="A4:I190"/>
    </sheetView>
  </sheetViews>
  <sheetFormatPr defaultColWidth="9" defaultRowHeight="12" x14ac:dyDescent="0.2"/>
  <cols>
    <col min="1" max="1" width="11.1640625" style="14" customWidth="1"/>
    <col min="2" max="2" width="15.83203125" customWidth="1"/>
    <col min="3" max="3" width="8.33203125" style="42" customWidth="1"/>
    <col min="4" max="4" width="20.83203125" style="42" customWidth="1"/>
    <col min="5" max="5" width="14.1640625" style="15" customWidth="1"/>
    <col min="6" max="6" width="17.3320312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6"/>
      <c r="C1" s="40"/>
      <c r="D1" s="40"/>
      <c r="E1" s="16"/>
      <c r="F1" s="298"/>
      <c r="G1" s="298"/>
      <c r="H1" s="233"/>
    </row>
    <row r="2" spans="1:11" ht="32.1" customHeight="1" x14ac:dyDescent="0.2">
      <c r="A2" s="3" t="s">
        <v>372</v>
      </c>
      <c r="C2" s="3"/>
      <c r="D2" s="3"/>
      <c r="E2" s="19"/>
      <c r="F2" s="299"/>
      <c r="G2" s="299"/>
    </row>
    <row r="3" spans="1:11" s="234" customFormat="1" ht="30" customHeight="1" x14ac:dyDescent="0.2">
      <c r="A3" s="235" t="s">
        <v>86</v>
      </c>
      <c r="B3" s="235" t="s">
        <v>227</v>
      </c>
      <c r="C3" s="235" t="s">
        <v>168</v>
      </c>
      <c r="D3" s="235" t="s">
        <v>232</v>
      </c>
      <c r="E3" s="235" t="s">
        <v>226</v>
      </c>
      <c r="F3" s="235" t="s">
        <v>373</v>
      </c>
      <c r="G3" s="235" t="s">
        <v>369</v>
      </c>
      <c r="H3" s="236" t="s">
        <v>374</v>
      </c>
      <c r="I3" s="236" t="s">
        <v>371</v>
      </c>
      <c r="J3"/>
      <c r="K3"/>
    </row>
    <row r="4" spans="1:11" x14ac:dyDescent="0.2">
      <c r="A4">
        <v>1</v>
      </c>
      <c r="B4" t="s">
        <v>108</v>
      </c>
      <c r="C4" t="s">
        <v>167</v>
      </c>
      <c r="D4">
        <v>26</v>
      </c>
      <c r="E4">
        <v>54</v>
      </c>
      <c r="F4">
        <v>901</v>
      </c>
      <c r="G4">
        <v>3</v>
      </c>
      <c r="H4">
        <v>1482</v>
      </c>
      <c r="I4">
        <v>2</v>
      </c>
    </row>
    <row r="5" spans="1:11" x14ac:dyDescent="0.2">
      <c r="A5">
        <v>1</v>
      </c>
      <c r="B5" t="s">
        <v>108</v>
      </c>
      <c r="C5" t="s">
        <v>167</v>
      </c>
      <c r="D5">
        <v>26</v>
      </c>
      <c r="E5">
        <v>54</v>
      </c>
      <c r="F5">
        <v>797</v>
      </c>
      <c r="G5">
        <v>3</v>
      </c>
      <c r="H5">
        <v>1482</v>
      </c>
      <c r="I5">
        <v>2</v>
      </c>
    </row>
    <row r="6" spans="1:11" x14ac:dyDescent="0.2">
      <c r="A6">
        <v>1</v>
      </c>
      <c r="B6" t="s">
        <v>108</v>
      </c>
      <c r="C6" t="s">
        <v>167</v>
      </c>
      <c r="D6">
        <v>26</v>
      </c>
      <c r="E6">
        <v>57</v>
      </c>
      <c r="F6">
        <v>849</v>
      </c>
      <c r="G6">
        <v>3</v>
      </c>
      <c r="H6">
        <v>1782</v>
      </c>
      <c r="I6">
        <v>2</v>
      </c>
    </row>
    <row r="7" spans="1:11" x14ac:dyDescent="0.2">
      <c r="A7">
        <v>1</v>
      </c>
      <c r="B7" t="s">
        <v>108</v>
      </c>
      <c r="C7" t="s">
        <v>167</v>
      </c>
      <c r="D7">
        <v>26</v>
      </c>
      <c r="E7">
        <v>59</v>
      </c>
      <c r="F7">
        <v>859</v>
      </c>
      <c r="G7">
        <v>3</v>
      </c>
      <c r="H7">
        <v>1882</v>
      </c>
      <c r="I7">
        <v>2</v>
      </c>
    </row>
    <row r="8" spans="1:11" x14ac:dyDescent="0.2">
      <c r="A8"/>
      <c r="C8"/>
      <c r="D8"/>
      <c r="E8"/>
    </row>
    <row r="9" spans="1:11" x14ac:dyDescent="0.2">
      <c r="A9"/>
      <c r="C9"/>
      <c r="D9"/>
      <c r="E9"/>
    </row>
    <row r="10" spans="1:11" x14ac:dyDescent="0.2">
      <c r="A10"/>
      <c r="C10"/>
      <c r="D10"/>
      <c r="E10"/>
    </row>
    <row r="11" spans="1:11" x14ac:dyDescent="0.2">
      <c r="A11"/>
      <c r="C11"/>
      <c r="D11"/>
      <c r="E11"/>
    </row>
    <row r="12" spans="1:11" x14ac:dyDescent="0.2">
      <c r="A12"/>
      <c r="C12"/>
      <c r="D12"/>
      <c r="E12"/>
    </row>
    <row r="13" spans="1:11" x14ac:dyDescent="0.2">
      <c r="A13"/>
      <c r="C13"/>
      <c r="D13"/>
      <c r="E13"/>
    </row>
    <row r="14" spans="1:11" x14ac:dyDescent="0.2">
      <c r="A14"/>
      <c r="C14"/>
      <c r="D14"/>
      <c r="E14"/>
    </row>
    <row r="15" spans="1:11" x14ac:dyDescent="0.2">
      <c r="A15"/>
      <c r="C15"/>
      <c r="D15"/>
      <c r="E15"/>
    </row>
    <row r="16" spans="1:11" x14ac:dyDescent="0.2">
      <c r="A16"/>
      <c r="C16"/>
      <c r="D16"/>
      <c r="E16"/>
    </row>
    <row r="17" spans="1:5" x14ac:dyDescent="0.2">
      <c r="A17"/>
      <c r="C17"/>
      <c r="D17"/>
      <c r="E17"/>
    </row>
    <row r="18" spans="1:5" x14ac:dyDescent="0.2">
      <c r="A18"/>
      <c r="C18"/>
      <c r="D18"/>
      <c r="E18"/>
    </row>
    <row r="19" spans="1:5" x14ac:dyDescent="0.2">
      <c r="A19"/>
      <c r="C19"/>
      <c r="D19"/>
      <c r="E19"/>
    </row>
    <row r="20" spans="1:5" x14ac:dyDescent="0.2">
      <c r="A20"/>
      <c r="C20"/>
      <c r="D20"/>
      <c r="E20"/>
    </row>
    <row r="21" spans="1:5" x14ac:dyDescent="0.2">
      <c r="A21"/>
      <c r="C21"/>
      <c r="D21"/>
      <c r="E21"/>
    </row>
    <row r="22" spans="1:5" x14ac:dyDescent="0.2">
      <c r="A22"/>
      <c r="C22"/>
      <c r="D22"/>
      <c r="E22"/>
    </row>
    <row r="23" spans="1:5" x14ac:dyDescent="0.2">
      <c r="A23"/>
      <c r="C23"/>
      <c r="D23"/>
      <c r="E23"/>
    </row>
    <row r="24" spans="1:5" x14ac:dyDescent="0.2">
      <c r="A24"/>
      <c r="C24"/>
      <c r="D24"/>
      <c r="E24"/>
    </row>
    <row r="25" spans="1:5" x14ac:dyDescent="0.2">
      <c r="A25"/>
      <c r="C25"/>
      <c r="D25"/>
      <c r="E25"/>
    </row>
    <row r="26" spans="1:5" x14ac:dyDescent="0.2">
      <c r="A26"/>
      <c r="C26"/>
      <c r="D26"/>
      <c r="E26"/>
    </row>
    <row r="27" spans="1:5" x14ac:dyDescent="0.2">
      <c r="A27"/>
      <c r="C27"/>
      <c r="D27"/>
      <c r="E27"/>
    </row>
    <row r="28" spans="1:5" x14ac:dyDescent="0.2">
      <c r="A28"/>
      <c r="C28"/>
      <c r="D28"/>
      <c r="E28"/>
    </row>
    <row r="29" spans="1:5" x14ac:dyDescent="0.2">
      <c r="A29"/>
      <c r="C29"/>
      <c r="D29"/>
      <c r="E29"/>
    </row>
    <row r="30" spans="1:5" x14ac:dyDescent="0.2">
      <c r="A30"/>
      <c r="C30"/>
      <c r="D30"/>
      <c r="E30"/>
    </row>
    <row r="31" spans="1:5" x14ac:dyDescent="0.2">
      <c r="A31"/>
      <c r="C31"/>
      <c r="D31"/>
      <c r="E31"/>
    </row>
    <row r="32" spans="1:5" x14ac:dyDescent="0.2">
      <c r="A32"/>
      <c r="C32"/>
      <c r="D32"/>
      <c r="E32"/>
    </row>
    <row r="33" spans="1:5" x14ac:dyDescent="0.2">
      <c r="A33"/>
      <c r="C33"/>
      <c r="D33"/>
      <c r="E33"/>
    </row>
    <row r="34" spans="1:5" x14ac:dyDescent="0.2">
      <c r="A34"/>
      <c r="C34"/>
      <c r="D34"/>
      <c r="E34"/>
    </row>
    <row r="35" spans="1:5" x14ac:dyDescent="0.2">
      <c r="A35"/>
      <c r="C35"/>
      <c r="D35"/>
      <c r="E35"/>
    </row>
    <row r="36" spans="1:5" x14ac:dyDescent="0.2">
      <c r="A36"/>
      <c r="C36"/>
      <c r="D36"/>
      <c r="E36"/>
    </row>
    <row r="37" spans="1:5" x14ac:dyDescent="0.2">
      <c r="A37"/>
      <c r="C37"/>
      <c r="D37"/>
      <c r="E37"/>
    </row>
    <row r="38" spans="1:5" x14ac:dyDescent="0.2">
      <c r="A38"/>
      <c r="C38"/>
      <c r="D38"/>
      <c r="E38"/>
    </row>
    <row r="39" spans="1:5" x14ac:dyDescent="0.2">
      <c r="A39"/>
      <c r="C39"/>
      <c r="D39"/>
      <c r="E39"/>
    </row>
    <row r="40" spans="1:5" x14ac:dyDescent="0.2">
      <c r="A40"/>
      <c r="C40"/>
      <c r="D40"/>
      <c r="E40"/>
    </row>
    <row r="41" spans="1:5" x14ac:dyDescent="0.2">
      <c r="A41"/>
      <c r="C41"/>
      <c r="D41"/>
      <c r="E41"/>
    </row>
    <row r="42" spans="1:5" x14ac:dyDescent="0.2">
      <c r="A42"/>
      <c r="C42"/>
      <c r="D42"/>
      <c r="E42"/>
    </row>
    <row r="43" spans="1:5" x14ac:dyDescent="0.2">
      <c r="A43"/>
      <c r="C43"/>
      <c r="D43"/>
      <c r="E43"/>
    </row>
    <row r="44" spans="1:5" x14ac:dyDescent="0.2">
      <c r="A44"/>
      <c r="C44"/>
      <c r="D44"/>
      <c r="E44"/>
    </row>
    <row r="45" spans="1:5" x14ac:dyDescent="0.2">
      <c r="A45"/>
      <c r="C45"/>
      <c r="D45"/>
      <c r="E45"/>
    </row>
    <row r="46" spans="1:5" x14ac:dyDescent="0.2">
      <c r="A46"/>
      <c r="C46"/>
      <c r="D46"/>
      <c r="E46"/>
    </row>
    <row r="47" spans="1:5" x14ac:dyDescent="0.2">
      <c r="A47"/>
      <c r="C47"/>
      <c r="D47"/>
      <c r="E47"/>
    </row>
    <row r="48" spans="1:5" x14ac:dyDescent="0.2">
      <c r="A48"/>
      <c r="C48"/>
      <c r="D48"/>
      <c r="E48"/>
    </row>
    <row r="49" spans="1:5" x14ac:dyDescent="0.2">
      <c r="A49"/>
      <c r="C49"/>
      <c r="D49"/>
      <c r="E49"/>
    </row>
    <row r="50" spans="1:5" x14ac:dyDescent="0.2">
      <c r="A50"/>
      <c r="C50"/>
      <c r="D50"/>
      <c r="E50"/>
    </row>
    <row r="51" spans="1:5" x14ac:dyDescent="0.2">
      <c r="A51"/>
      <c r="C51"/>
      <c r="D51"/>
      <c r="E51"/>
    </row>
    <row r="52" spans="1:5" x14ac:dyDescent="0.2">
      <c r="A52"/>
      <c r="C52"/>
      <c r="D52"/>
      <c r="E52"/>
    </row>
    <row r="53" spans="1:5" x14ac:dyDescent="0.2">
      <c r="A53"/>
      <c r="C53"/>
      <c r="D53"/>
      <c r="E53"/>
    </row>
    <row r="54" spans="1:5" x14ac:dyDescent="0.2">
      <c r="A54"/>
      <c r="C54"/>
      <c r="D54"/>
      <c r="E54"/>
    </row>
    <row r="55" spans="1:5" x14ac:dyDescent="0.2">
      <c r="A55"/>
      <c r="C55"/>
      <c r="D55"/>
      <c r="E55"/>
    </row>
    <row r="56" spans="1:5" x14ac:dyDescent="0.2">
      <c r="A56"/>
      <c r="C56"/>
      <c r="D56"/>
      <c r="E56"/>
    </row>
    <row r="57" spans="1:5" x14ac:dyDescent="0.2">
      <c r="A57"/>
      <c r="C57"/>
      <c r="D57"/>
      <c r="E57"/>
    </row>
    <row r="58" spans="1:5" x14ac:dyDescent="0.2">
      <c r="A58"/>
      <c r="C58"/>
      <c r="D58"/>
      <c r="E58"/>
    </row>
    <row r="59" spans="1:5" x14ac:dyDescent="0.2">
      <c r="A59"/>
      <c r="C59"/>
      <c r="D59"/>
      <c r="E59"/>
    </row>
    <row r="60" spans="1:5" x14ac:dyDescent="0.2">
      <c r="A60"/>
      <c r="C60"/>
      <c r="D60"/>
      <c r="E60"/>
    </row>
    <row r="61" spans="1:5" x14ac:dyDescent="0.2">
      <c r="A61"/>
      <c r="C61"/>
      <c r="D61"/>
      <c r="E61"/>
    </row>
    <row r="62" spans="1:5" x14ac:dyDescent="0.2">
      <c r="A62"/>
      <c r="C62"/>
      <c r="D62"/>
      <c r="E62"/>
    </row>
    <row r="63" spans="1:5" x14ac:dyDescent="0.2">
      <c r="A63"/>
      <c r="C63"/>
      <c r="D63"/>
      <c r="E63"/>
    </row>
    <row r="64" spans="1:5" x14ac:dyDescent="0.2">
      <c r="A64"/>
      <c r="C64"/>
      <c r="D64"/>
      <c r="E64"/>
    </row>
    <row r="65" spans="1:5" x14ac:dyDescent="0.2">
      <c r="A65"/>
      <c r="C65"/>
      <c r="D65"/>
      <c r="E65"/>
    </row>
    <row r="66" spans="1:5" x14ac:dyDescent="0.2">
      <c r="A66"/>
      <c r="C66"/>
      <c r="D66"/>
      <c r="E66"/>
    </row>
    <row r="67" spans="1:5" x14ac:dyDescent="0.2">
      <c r="A67"/>
      <c r="C67"/>
      <c r="D67"/>
      <c r="E67"/>
    </row>
    <row r="68" spans="1:5" x14ac:dyDescent="0.2">
      <c r="A68"/>
      <c r="C68"/>
      <c r="D68"/>
      <c r="E68"/>
    </row>
    <row r="69" spans="1:5" x14ac:dyDescent="0.2">
      <c r="A69"/>
      <c r="C69"/>
      <c r="D69"/>
      <c r="E69"/>
    </row>
    <row r="70" spans="1:5" x14ac:dyDescent="0.2">
      <c r="A70"/>
      <c r="C70"/>
      <c r="D70"/>
      <c r="E70"/>
    </row>
    <row r="71" spans="1:5" x14ac:dyDescent="0.2">
      <c r="A71"/>
      <c r="C71"/>
      <c r="D71"/>
      <c r="E71"/>
    </row>
    <row r="72" spans="1:5" x14ac:dyDescent="0.2">
      <c r="A72"/>
      <c r="C72"/>
      <c r="D72"/>
      <c r="E72"/>
    </row>
    <row r="73" spans="1:5" x14ac:dyDescent="0.2">
      <c r="A73"/>
      <c r="C73"/>
      <c r="D73"/>
      <c r="E73"/>
    </row>
    <row r="74" spans="1:5" x14ac:dyDescent="0.2">
      <c r="A74"/>
      <c r="C74"/>
      <c r="D74"/>
      <c r="E74"/>
    </row>
    <row r="75" spans="1:5" x14ac:dyDescent="0.2">
      <c r="A75"/>
      <c r="C75"/>
      <c r="D75"/>
      <c r="E75"/>
    </row>
    <row r="76" spans="1:5" x14ac:dyDescent="0.2">
      <c r="A76"/>
      <c r="C76"/>
      <c r="D76"/>
      <c r="E76"/>
    </row>
    <row r="77" spans="1:5" x14ac:dyDescent="0.2">
      <c r="A77"/>
      <c r="C77"/>
      <c r="D77"/>
      <c r="E77"/>
    </row>
    <row r="78" spans="1:5" x14ac:dyDescent="0.2">
      <c r="A78"/>
      <c r="C78"/>
      <c r="D78"/>
      <c r="E78"/>
    </row>
    <row r="79" spans="1:5" x14ac:dyDescent="0.2">
      <c r="A79"/>
      <c r="C79"/>
      <c r="D79"/>
      <c r="E79"/>
    </row>
    <row r="80" spans="1:5" x14ac:dyDescent="0.2">
      <c r="A80"/>
      <c r="C80"/>
      <c r="D80"/>
      <c r="E80"/>
    </row>
    <row r="81" spans="1:5" x14ac:dyDescent="0.2">
      <c r="A81"/>
      <c r="C81"/>
      <c r="D81"/>
      <c r="E81"/>
    </row>
    <row r="82" spans="1:5" x14ac:dyDescent="0.2">
      <c r="A82"/>
      <c r="C82"/>
      <c r="D82"/>
      <c r="E82"/>
    </row>
    <row r="83" spans="1:5" x14ac:dyDescent="0.2">
      <c r="A83"/>
      <c r="C83"/>
      <c r="D83"/>
      <c r="E83"/>
    </row>
    <row r="84" spans="1:5" x14ac:dyDescent="0.2">
      <c r="A84"/>
      <c r="C84"/>
      <c r="D84"/>
      <c r="E84"/>
    </row>
    <row r="85" spans="1:5" x14ac:dyDescent="0.2">
      <c r="A85"/>
      <c r="C85"/>
      <c r="D85"/>
      <c r="E85"/>
    </row>
    <row r="86" spans="1:5" x14ac:dyDescent="0.2">
      <c r="A86"/>
      <c r="C86"/>
      <c r="D86"/>
      <c r="E86"/>
    </row>
    <row r="87" spans="1:5" x14ac:dyDescent="0.2">
      <c r="A87"/>
      <c r="C87"/>
      <c r="D87"/>
      <c r="E87"/>
    </row>
    <row r="88" spans="1:5" x14ac:dyDescent="0.2">
      <c r="A88"/>
      <c r="C88"/>
      <c r="D88"/>
      <c r="E88"/>
    </row>
    <row r="89" spans="1:5" x14ac:dyDescent="0.2">
      <c r="A89"/>
      <c r="C89"/>
      <c r="D89"/>
      <c r="E89"/>
    </row>
    <row r="90" spans="1:5" x14ac:dyDescent="0.2">
      <c r="A90"/>
      <c r="C90"/>
      <c r="D90"/>
      <c r="E90"/>
    </row>
    <row r="91" spans="1:5" x14ac:dyDescent="0.2">
      <c r="A91"/>
      <c r="C91"/>
      <c r="D91"/>
      <c r="E91"/>
    </row>
    <row r="92" spans="1:5" x14ac:dyDescent="0.2">
      <c r="A92"/>
      <c r="C92"/>
      <c r="D92"/>
      <c r="E92"/>
    </row>
    <row r="93" spans="1:5" x14ac:dyDescent="0.2">
      <c r="A93"/>
      <c r="C93"/>
      <c r="D93"/>
      <c r="E93"/>
    </row>
    <row r="94" spans="1:5" x14ac:dyDescent="0.2">
      <c r="A94"/>
      <c r="C94"/>
      <c r="D94"/>
      <c r="E94"/>
    </row>
    <row r="95" spans="1:5" x14ac:dyDescent="0.2">
      <c r="A95"/>
      <c r="C95"/>
      <c r="D95"/>
      <c r="E95"/>
    </row>
    <row r="96" spans="1:5" x14ac:dyDescent="0.2">
      <c r="A96"/>
      <c r="C96"/>
      <c r="D96"/>
      <c r="E96"/>
    </row>
    <row r="97" spans="1:5" x14ac:dyDescent="0.2">
      <c r="A97"/>
      <c r="C97"/>
      <c r="D97"/>
      <c r="E97"/>
    </row>
    <row r="98" spans="1:5" x14ac:dyDescent="0.2">
      <c r="A98"/>
      <c r="C98"/>
      <c r="D98"/>
      <c r="E98"/>
    </row>
    <row r="99" spans="1:5" x14ac:dyDescent="0.2">
      <c r="A99"/>
      <c r="C99"/>
      <c r="D99"/>
      <c r="E99"/>
    </row>
    <row r="100" spans="1:5" x14ac:dyDescent="0.2">
      <c r="A100"/>
      <c r="C100"/>
      <c r="D100"/>
      <c r="E100"/>
    </row>
    <row r="101" spans="1:5" x14ac:dyDescent="0.2">
      <c r="A101"/>
      <c r="C101"/>
      <c r="D101"/>
      <c r="E101"/>
    </row>
    <row r="102" spans="1:5" x14ac:dyDescent="0.2">
      <c r="A102"/>
      <c r="C102"/>
      <c r="D102"/>
      <c r="E102"/>
    </row>
    <row r="103" spans="1:5" x14ac:dyDescent="0.2">
      <c r="A103"/>
      <c r="C103"/>
      <c r="D103"/>
      <c r="E103"/>
    </row>
    <row r="104" spans="1:5" x14ac:dyDescent="0.2">
      <c r="A104"/>
      <c r="C104"/>
      <c r="D104"/>
      <c r="E104"/>
    </row>
    <row r="105" spans="1:5" x14ac:dyDescent="0.2">
      <c r="A105"/>
      <c r="C105"/>
      <c r="D105"/>
      <c r="E105"/>
    </row>
    <row r="106" spans="1:5" x14ac:dyDescent="0.2">
      <c r="A106"/>
      <c r="C106"/>
      <c r="D106"/>
      <c r="E106"/>
    </row>
    <row r="107" spans="1:5" x14ac:dyDescent="0.2">
      <c r="A107"/>
      <c r="C107"/>
      <c r="D107"/>
      <c r="E107"/>
    </row>
    <row r="108" spans="1:5" x14ac:dyDescent="0.2">
      <c r="A108"/>
      <c r="C108"/>
      <c r="D108"/>
      <c r="E108"/>
    </row>
    <row r="109" spans="1:5" x14ac:dyDescent="0.2">
      <c r="A109"/>
      <c r="C109"/>
      <c r="D109"/>
      <c r="E109"/>
    </row>
    <row r="110" spans="1:5" x14ac:dyDescent="0.2">
      <c r="A110"/>
      <c r="C110"/>
      <c r="D110"/>
      <c r="E110"/>
    </row>
    <row r="111" spans="1:5" x14ac:dyDescent="0.2">
      <c r="A111"/>
      <c r="C111"/>
      <c r="D111"/>
      <c r="E111"/>
    </row>
    <row r="112" spans="1:5" x14ac:dyDescent="0.2">
      <c r="A112"/>
      <c r="C112"/>
      <c r="D112"/>
      <c r="E112"/>
    </row>
    <row r="113" spans="1:5" x14ac:dyDescent="0.2">
      <c r="A113"/>
      <c r="C113"/>
      <c r="D113"/>
      <c r="E113"/>
    </row>
    <row r="114" spans="1:5" x14ac:dyDescent="0.2">
      <c r="A114"/>
      <c r="C114"/>
      <c r="D114"/>
      <c r="E114"/>
    </row>
    <row r="115" spans="1:5" x14ac:dyDescent="0.2">
      <c r="A115"/>
      <c r="C115"/>
      <c r="D115"/>
      <c r="E115"/>
    </row>
    <row r="116" spans="1:5" x14ac:dyDescent="0.2">
      <c r="A116"/>
      <c r="C116"/>
      <c r="D116"/>
      <c r="E116"/>
    </row>
    <row r="117" spans="1:5" x14ac:dyDescent="0.2">
      <c r="A117"/>
      <c r="C117"/>
      <c r="D117"/>
      <c r="E117"/>
    </row>
    <row r="118" spans="1:5" x14ac:dyDescent="0.2">
      <c r="A118"/>
      <c r="C118"/>
      <c r="D118"/>
      <c r="E118"/>
    </row>
    <row r="119" spans="1:5" x14ac:dyDescent="0.2">
      <c r="A119"/>
      <c r="C119"/>
      <c r="D119"/>
      <c r="E119"/>
    </row>
    <row r="120" spans="1:5" x14ac:dyDescent="0.2">
      <c r="A120"/>
      <c r="C120"/>
      <c r="D120"/>
      <c r="E120"/>
    </row>
    <row r="121" spans="1:5" x14ac:dyDescent="0.2">
      <c r="A121"/>
      <c r="C121"/>
      <c r="D121"/>
      <c r="E121"/>
    </row>
    <row r="122" spans="1:5" x14ac:dyDescent="0.2">
      <c r="A122"/>
      <c r="C122"/>
      <c r="D122"/>
      <c r="E122"/>
    </row>
    <row r="123" spans="1:5" x14ac:dyDescent="0.2">
      <c r="A123"/>
      <c r="C123"/>
      <c r="D123"/>
      <c r="E123"/>
    </row>
    <row r="124" spans="1:5" x14ac:dyDescent="0.2">
      <c r="A124"/>
      <c r="C124"/>
      <c r="D124"/>
      <c r="E124"/>
    </row>
    <row r="125" spans="1:5" x14ac:dyDescent="0.2">
      <c r="A125"/>
      <c r="C125"/>
      <c r="D125"/>
      <c r="E125"/>
    </row>
    <row r="126" spans="1:5" x14ac:dyDescent="0.2">
      <c r="A126"/>
      <c r="C126"/>
      <c r="D126"/>
      <c r="E126"/>
    </row>
    <row r="127" spans="1:5" x14ac:dyDescent="0.2">
      <c r="A127"/>
      <c r="C127"/>
      <c r="D127"/>
      <c r="E127"/>
    </row>
    <row r="128" spans="1:5" x14ac:dyDescent="0.2">
      <c r="A128"/>
      <c r="C128"/>
      <c r="D128"/>
      <c r="E128"/>
    </row>
    <row r="129" spans="1:5" x14ac:dyDescent="0.2">
      <c r="A129"/>
      <c r="C129"/>
      <c r="D129"/>
      <c r="E129"/>
    </row>
    <row r="130" spans="1:5" x14ac:dyDescent="0.2">
      <c r="A130"/>
      <c r="C130"/>
      <c r="D130"/>
      <c r="E130"/>
    </row>
    <row r="131" spans="1:5" x14ac:dyDescent="0.2">
      <c r="A131"/>
      <c r="C131"/>
      <c r="D131"/>
      <c r="E131"/>
    </row>
    <row r="132" spans="1:5" x14ac:dyDescent="0.2">
      <c r="A132"/>
      <c r="C132"/>
      <c r="D132"/>
      <c r="E132"/>
    </row>
    <row r="133" spans="1:5" x14ac:dyDescent="0.2">
      <c r="A133"/>
      <c r="C133"/>
      <c r="D133"/>
      <c r="E133"/>
    </row>
    <row r="134" spans="1:5" x14ac:dyDescent="0.2">
      <c r="A134"/>
      <c r="C134"/>
      <c r="D134"/>
      <c r="E134"/>
    </row>
    <row r="135" spans="1:5" x14ac:dyDescent="0.2">
      <c r="A135"/>
      <c r="C135"/>
      <c r="D135"/>
      <c r="E135"/>
    </row>
    <row r="136" spans="1:5" x14ac:dyDescent="0.2">
      <c r="A136"/>
      <c r="C136"/>
      <c r="D136"/>
      <c r="E136"/>
    </row>
    <row r="137" spans="1:5" x14ac:dyDescent="0.2">
      <c r="A137"/>
      <c r="C137"/>
      <c r="D137"/>
      <c r="E137"/>
    </row>
    <row r="138" spans="1:5" x14ac:dyDescent="0.2">
      <c r="A138"/>
      <c r="C138"/>
      <c r="D138"/>
      <c r="E138"/>
    </row>
    <row r="139" spans="1:5" x14ac:dyDescent="0.2">
      <c r="A139"/>
      <c r="C139"/>
      <c r="D139"/>
      <c r="E139"/>
    </row>
    <row r="140" spans="1:5" x14ac:dyDescent="0.2">
      <c r="A140"/>
      <c r="C140"/>
      <c r="D140"/>
      <c r="E140"/>
    </row>
    <row r="141" spans="1:5" x14ac:dyDescent="0.2">
      <c r="A141"/>
      <c r="C141"/>
      <c r="D141"/>
      <c r="E141"/>
    </row>
    <row r="142" spans="1:5" x14ac:dyDescent="0.2">
      <c r="A142"/>
      <c r="C142"/>
      <c r="D142"/>
      <c r="E142"/>
    </row>
    <row r="143" spans="1:5" x14ac:dyDescent="0.2">
      <c r="A143"/>
      <c r="C143"/>
      <c r="D143"/>
      <c r="E143"/>
    </row>
    <row r="144" spans="1:5" x14ac:dyDescent="0.2">
      <c r="A144"/>
      <c r="C144"/>
      <c r="D144"/>
      <c r="E144"/>
    </row>
    <row r="145" spans="1:5" x14ac:dyDescent="0.2">
      <c r="A145"/>
      <c r="C145"/>
      <c r="D145"/>
      <c r="E145"/>
    </row>
    <row r="146" spans="1:5" x14ac:dyDescent="0.2">
      <c r="A146"/>
      <c r="C146"/>
      <c r="D146"/>
      <c r="E146"/>
    </row>
    <row r="147" spans="1:5" x14ac:dyDescent="0.2">
      <c r="A147"/>
      <c r="C147"/>
      <c r="D147"/>
      <c r="E147"/>
    </row>
    <row r="148" spans="1:5" x14ac:dyDescent="0.2">
      <c r="A148"/>
      <c r="C148"/>
      <c r="D148"/>
      <c r="E148"/>
    </row>
    <row r="149" spans="1:5" x14ac:dyDescent="0.2">
      <c r="A149"/>
      <c r="C149"/>
      <c r="D149"/>
      <c r="E149"/>
    </row>
    <row r="150" spans="1:5" x14ac:dyDescent="0.2">
      <c r="A150"/>
      <c r="C150"/>
      <c r="D150"/>
      <c r="E150"/>
    </row>
    <row r="151" spans="1:5" x14ac:dyDescent="0.2">
      <c r="A151"/>
      <c r="C151"/>
      <c r="D151"/>
      <c r="E151"/>
    </row>
    <row r="152" spans="1:5" x14ac:dyDescent="0.2">
      <c r="A152"/>
      <c r="C152"/>
      <c r="D152"/>
      <c r="E152"/>
    </row>
    <row r="153" spans="1:5" x14ac:dyDescent="0.2">
      <c r="A153"/>
      <c r="C153"/>
      <c r="D153"/>
      <c r="E153"/>
    </row>
    <row r="154" spans="1:5" x14ac:dyDescent="0.2">
      <c r="A154"/>
      <c r="C154"/>
      <c r="D154"/>
      <c r="E154"/>
    </row>
    <row r="155" spans="1:5" x14ac:dyDescent="0.2">
      <c r="A155"/>
      <c r="C155"/>
      <c r="D155"/>
      <c r="E155"/>
    </row>
    <row r="156" spans="1:5" x14ac:dyDescent="0.2">
      <c r="A156"/>
      <c r="C156"/>
      <c r="D156"/>
      <c r="E156"/>
    </row>
    <row r="157" spans="1:5" x14ac:dyDescent="0.2">
      <c r="A157"/>
      <c r="C157"/>
      <c r="D157"/>
      <c r="E157"/>
    </row>
    <row r="158" spans="1:5" x14ac:dyDescent="0.2">
      <c r="A158"/>
      <c r="C158"/>
      <c r="D158"/>
      <c r="E158"/>
    </row>
    <row r="159" spans="1:5" x14ac:dyDescent="0.2">
      <c r="A159"/>
      <c r="C159"/>
      <c r="D159"/>
      <c r="E159"/>
    </row>
    <row r="160" spans="1:5" x14ac:dyDescent="0.2">
      <c r="A160"/>
      <c r="C160"/>
      <c r="D160"/>
      <c r="E160"/>
    </row>
    <row r="161" spans="1:5" x14ac:dyDescent="0.2">
      <c r="A161"/>
      <c r="C161"/>
      <c r="D161"/>
      <c r="E161"/>
    </row>
    <row r="162" spans="1:5" x14ac:dyDescent="0.2">
      <c r="A162"/>
      <c r="C162"/>
      <c r="D162"/>
      <c r="E162"/>
    </row>
    <row r="163" spans="1:5" x14ac:dyDescent="0.2">
      <c r="A163"/>
      <c r="C163"/>
      <c r="D163"/>
      <c r="E163"/>
    </row>
    <row r="164" spans="1:5" x14ac:dyDescent="0.2">
      <c r="A164"/>
      <c r="C164"/>
      <c r="D164"/>
      <c r="E164"/>
    </row>
    <row r="165" spans="1:5" x14ac:dyDescent="0.2">
      <c r="A165"/>
      <c r="C165"/>
      <c r="D165"/>
      <c r="E165"/>
    </row>
    <row r="166" spans="1:5" x14ac:dyDescent="0.2">
      <c r="A166"/>
      <c r="C166"/>
      <c r="D166"/>
      <c r="E166"/>
    </row>
    <row r="167" spans="1:5" x14ac:dyDescent="0.2">
      <c r="A167"/>
      <c r="C167"/>
      <c r="D167"/>
      <c r="E167"/>
    </row>
    <row r="168" spans="1:5" x14ac:dyDescent="0.2">
      <c r="A168"/>
      <c r="C168"/>
      <c r="D168"/>
      <c r="E168"/>
    </row>
    <row r="169" spans="1:5" x14ac:dyDescent="0.2">
      <c r="A169"/>
      <c r="C169"/>
      <c r="D169"/>
      <c r="E169"/>
    </row>
    <row r="170" spans="1:5" x14ac:dyDescent="0.2">
      <c r="A170"/>
      <c r="C170"/>
      <c r="D170"/>
      <c r="E170"/>
    </row>
    <row r="171" spans="1:5" x14ac:dyDescent="0.2">
      <c r="A171"/>
      <c r="C171"/>
      <c r="D171"/>
      <c r="E171"/>
    </row>
    <row r="172" spans="1:5" x14ac:dyDescent="0.2">
      <c r="A172"/>
      <c r="C172"/>
      <c r="D172"/>
      <c r="E172"/>
    </row>
    <row r="173" spans="1:5" x14ac:dyDescent="0.2">
      <c r="A173"/>
      <c r="C173"/>
      <c r="D173"/>
      <c r="E173"/>
    </row>
    <row r="174" spans="1:5" x14ac:dyDescent="0.2">
      <c r="A174"/>
      <c r="C174"/>
      <c r="D174"/>
      <c r="E174"/>
    </row>
    <row r="175" spans="1:5" x14ac:dyDescent="0.2">
      <c r="A175"/>
      <c r="C175"/>
      <c r="D175"/>
      <c r="E175"/>
    </row>
    <row r="176" spans="1:5" x14ac:dyDescent="0.2">
      <c r="A176"/>
      <c r="C176"/>
      <c r="D176"/>
      <c r="E176"/>
    </row>
    <row r="177" spans="1:9" x14ac:dyDescent="0.2">
      <c r="A177"/>
      <c r="C177"/>
      <c r="D177"/>
      <c r="E177"/>
    </row>
    <row r="178" spans="1:9" x14ac:dyDescent="0.2">
      <c r="A178"/>
      <c r="C178"/>
      <c r="D178"/>
      <c r="E178"/>
    </row>
    <row r="179" spans="1:9" x14ac:dyDescent="0.2">
      <c r="A179"/>
      <c r="C179"/>
      <c r="D179"/>
      <c r="E179"/>
    </row>
    <row r="180" spans="1:9" x14ac:dyDescent="0.2">
      <c r="A180"/>
      <c r="C180"/>
      <c r="D180"/>
      <c r="E180"/>
    </row>
    <row r="181" spans="1:9" x14ac:dyDescent="0.2">
      <c r="A181"/>
      <c r="C181"/>
      <c r="D181"/>
      <c r="E181"/>
    </row>
    <row r="182" spans="1:9" x14ac:dyDescent="0.2">
      <c r="A182"/>
      <c r="C182"/>
      <c r="D182"/>
      <c r="E182"/>
    </row>
    <row r="183" spans="1:9" x14ac:dyDescent="0.2">
      <c r="A183"/>
      <c r="C183"/>
      <c r="D183"/>
      <c r="E183"/>
    </row>
    <row r="184" spans="1:9" x14ac:dyDescent="0.2">
      <c r="A184"/>
      <c r="C184"/>
      <c r="D184"/>
      <c r="E184"/>
    </row>
    <row r="185" spans="1:9" x14ac:dyDescent="0.2">
      <c r="A185"/>
      <c r="C185"/>
      <c r="D185"/>
      <c r="E185"/>
    </row>
    <row r="186" spans="1:9" x14ac:dyDescent="0.2">
      <c r="A186"/>
      <c r="C186"/>
      <c r="D186"/>
      <c r="E186"/>
    </row>
    <row r="187" spans="1:9" x14ac:dyDescent="0.2">
      <c r="A187"/>
      <c r="C187"/>
      <c r="D187"/>
      <c r="E187"/>
    </row>
    <row r="188" spans="1:9" x14ac:dyDescent="0.2">
      <c r="A188"/>
      <c r="C188"/>
      <c r="D188"/>
      <c r="E188"/>
    </row>
    <row r="189" spans="1:9" x14ac:dyDescent="0.2">
      <c r="A189"/>
      <c r="C189"/>
      <c r="D189"/>
      <c r="E189"/>
    </row>
    <row r="190" spans="1:9" s="9" customFormat="1" x14ac:dyDescent="0.2">
      <c r="A190"/>
      <c r="B190"/>
      <c r="C190"/>
      <c r="D190"/>
      <c r="E190"/>
      <c r="F190"/>
      <c r="G190"/>
      <c r="H190"/>
      <c r="I190"/>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7D4576-F2A1-4967-B7A7-DF79817F41C8}">
  <sheetPr codeName="Sheet16"/>
  <dimension ref="A1:K190"/>
  <sheetViews>
    <sheetView showGridLines="0" zoomScaleNormal="100" workbookViewId="0">
      <pane ySplit="3" topLeftCell="A95" activePane="bottomLeft" state="frozen"/>
      <selection pane="bottomLeft" activeCell="A4" sqref="A4:H172"/>
    </sheetView>
  </sheetViews>
  <sheetFormatPr defaultColWidth="9" defaultRowHeight="12" x14ac:dyDescent="0.2"/>
  <cols>
    <col min="1" max="1" width="11.1640625" style="14" customWidth="1"/>
    <col min="2" max="2" width="14" customWidth="1"/>
    <col min="3" max="3" width="19.33203125" style="42" customWidth="1"/>
    <col min="4" max="4" width="14.6640625" style="42" customWidth="1"/>
    <col min="5" max="5" width="15.83203125" style="15" customWidth="1"/>
    <col min="6" max="6" width="17.3320312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6"/>
      <c r="C1" s="40"/>
      <c r="D1" s="40"/>
      <c r="E1" s="16"/>
      <c r="F1" s="298"/>
      <c r="G1" s="298"/>
      <c r="H1" s="233"/>
    </row>
    <row r="2" spans="1:11" ht="32.1" customHeight="1" x14ac:dyDescent="0.2">
      <c r="A2" s="3" t="s">
        <v>375</v>
      </c>
      <c r="C2" s="3"/>
      <c r="D2" s="3"/>
      <c r="E2" s="19"/>
      <c r="F2" s="299"/>
      <c r="G2" s="299"/>
    </row>
    <row r="3" spans="1:11" s="234" customFormat="1" ht="30" customHeight="1" x14ac:dyDescent="0.2">
      <c r="A3" s="235" t="s">
        <v>86</v>
      </c>
      <c r="B3" s="235" t="s">
        <v>217</v>
      </c>
      <c r="C3" s="235" t="s">
        <v>235</v>
      </c>
      <c r="D3" s="235" t="s">
        <v>218</v>
      </c>
      <c r="E3" s="235" t="s">
        <v>219</v>
      </c>
      <c r="F3" s="235" t="s">
        <v>221</v>
      </c>
      <c r="G3"/>
      <c r="H3"/>
      <c r="I3"/>
      <c r="J3"/>
      <c r="K3"/>
    </row>
    <row r="4" spans="1:11" x14ac:dyDescent="0.2">
      <c r="A4"/>
      <c r="C4"/>
      <c r="D4"/>
      <c r="E4"/>
    </row>
    <row r="5" spans="1:11" x14ac:dyDescent="0.2">
      <c r="A5"/>
      <c r="C5"/>
      <c r="D5"/>
      <c r="E5"/>
    </row>
    <row r="6" spans="1:11" x14ac:dyDescent="0.2">
      <c r="A6"/>
      <c r="C6"/>
      <c r="D6"/>
      <c r="E6"/>
    </row>
    <row r="7" spans="1:11" x14ac:dyDescent="0.2">
      <c r="A7"/>
      <c r="C7"/>
      <c r="D7"/>
      <c r="E7"/>
    </row>
    <row r="8" spans="1:11" x14ac:dyDescent="0.2">
      <c r="A8"/>
      <c r="C8"/>
      <c r="D8"/>
      <c r="E8"/>
    </row>
    <row r="9" spans="1:11" x14ac:dyDescent="0.2">
      <c r="A9"/>
      <c r="C9"/>
      <c r="D9"/>
      <c r="E9"/>
    </row>
    <row r="10" spans="1:11" x14ac:dyDescent="0.2">
      <c r="A10"/>
      <c r="C10"/>
      <c r="D10"/>
      <c r="E10"/>
    </row>
    <row r="11" spans="1:11" x14ac:dyDescent="0.2">
      <c r="A11"/>
      <c r="C11"/>
      <c r="D11"/>
      <c r="E11"/>
    </row>
    <row r="12" spans="1:11" x14ac:dyDescent="0.2">
      <c r="A12"/>
      <c r="C12"/>
      <c r="D12"/>
      <c r="E12"/>
    </row>
    <row r="13" spans="1:11" x14ac:dyDescent="0.2">
      <c r="A13"/>
      <c r="C13"/>
      <c r="D13"/>
      <c r="E13"/>
    </row>
    <row r="14" spans="1:11" x14ac:dyDescent="0.2">
      <c r="A14"/>
      <c r="C14"/>
      <c r="D14"/>
      <c r="E14"/>
    </row>
    <row r="15" spans="1:11" x14ac:dyDescent="0.2">
      <c r="A15"/>
      <c r="C15"/>
      <c r="D15"/>
      <c r="E15"/>
    </row>
    <row r="16" spans="1:11" x14ac:dyDescent="0.2">
      <c r="A16"/>
      <c r="C16"/>
      <c r="D16"/>
      <c r="E16"/>
    </row>
    <row r="17" spans="1:5" x14ac:dyDescent="0.2">
      <c r="A17"/>
      <c r="C17"/>
      <c r="D17"/>
      <c r="E17"/>
    </row>
    <row r="18" spans="1:5" x14ac:dyDescent="0.2">
      <c r="A18"/>
      <c r="C18"/>
      <c r="D18"/>
      <c r="E18"/>
    </row>
    <row r="19" spans="1:5" x14ac:dyDescent="0.2">
      <c r="A19"/>
      <c r="C19"/>
      <c r="D19"/>
      <c r="E19"/>
    </row>
    <row r="20" spans="1:5" x14ac:dyDescent="0.2">
      <c r="A20"/>
      <c r="C20"/>
      <c r="D20"/>
      <c r="E20"/>
    </row>
    <row r="21" spans="1:5" x14ac:dyDescent="0.2">
      <c r="A21"/>
      <c r="C21"/>
      <c r="D21"/>
      <c r="E21"/>
    </row>
    <row r="22" spans="1:5" x14ac:dyDescent="0.2">
      <c r="A22"/>
      <c r="C22"/>
      <c r="D22"/>
      <c r="E22"/>
    </row>
    <row r="23" spans="1:5" x14ac:dyDescent="0.2">
      <c r="A23"/>
      <c r="C23"/>
      <c r="D23"/>
      <c r="E23"/>
    </row>
    <row r="24" spans="1:5" x14ac:dyDescent="0.2">
      <c r="A24"/>
      <c r="C24"/>
      <c r="D24"/>
      <c r="E24"/>
    </row>
    <row r="25" spans="1:5" x14ac:dyDescent="0.2">
      <c r="A25"/>
      <c r="C25"/>
      <c r="D25"/>
      <c r="E25"/>
    </row>
    <row r="26" spans="1:5" x14ac:dyDescent="0.2">
      <c r="A26"/>
      <c r="C26"/>
      <c r="D26"/>
      <c r="E26"/>
    </row>
    <row r="27" spans="1:5" x14ac:dyDescent="0.2">
      <c r="A27"/>
      <c r="C27"/>
      <c r="D27"/>
      <c r="E27"/>
    </row>
    <row r="28" spans="1:5" x14ac:dyDescent="0.2">
      <c r="A28"/>
      <c r="C28"/>
      <c r="D28"/>
      <c r="E28"/>
    </row>
    <row r="29" spans="1:5" x14ac:dyDescent="0.2">
      <c r="A29"/>
      <c r="C29"/>
      <c r="D29"/>
      <c r="E29"/>
    </row>
    <row r="30" spans="1:5" x14ac:dyDescent="0.2">
      <c r="A30"/>
      <c r="C30"/>
      <c r="D30"/>
      <c r="E30"/>
    </row>
    <row r="31" spans="1:5" x14ac:dyDescent="0.2">
      <c r="A31"/>
      <c r="C31"/>
      <c r="D31"/>
      <c r="E31"/>
    </row>
    <row r="32" spans="1:5" x14ac:dyDescent="0.2">
      <c r="A32"/>
      <c r="C32"/>
      <c r="D32"/>
      <c r="E32"/>
    </row>
    <row r="33" spans="1:5" x14ac:dyDescent="0.2">
      <c r="A33"/>
      <c r="C33"/>
      <c r="D33"/>
      <c r="E33"/>
    </row>
    <row r="34" spans="1:5" x14ac:dyDescent="0.2">
      <c r="A34"/>
      <c r="C34"/>
      <c r="D34"/>
      <c r="E34"/>
    </row>
    <row r="35" spans="1:5" x14ac:dyDescent="0.2">
      <c r="A35"/>
      <c r="C35"/>
      <c r="D35"/>
      <c r="E35"/>
    </row>
    <row r="36" spans="1:5" x14ac:dyDescent="0.2">
      <c r="A36"/>
      <c r="C36"/>
      <c r="D36"/>
      <c r="E36"/>
    </row>
    <row r="37" spans="1:5" x14ac:dyDescent="0.2">
      <c r="A37"/>
      <c r="C37"/>
      <c r="D37"/>
      <c r="E37"/>
    </row>
    <row r="38" spans="1:5" x14ac:dyDescent="0.2">
      <c r="A38"/>
      <c r="C38"/>
      <c r="D38"/>
      <c r="E38"/>
    </row>
    <row r="39" spans="1:5" x14ac:dyDescent="0.2">
      <c r="A39"/>
      <c r="C39"/>
      <c r="D39"/>
      <c r="E39"/>
    </row>
    <row r="40" spans="1:5" x14ac:dyDescent="0.2">
      <c r="A40"/>
      <c r="C40"/>
      <c r="D40"/>
      <c r="E40"/>
    </row>
    <row r="41" spans="1:5" x14ac:dyDescent="0.2">
      <c r="A41"/>
      <c r="C41"/>
      <c r="D41"/>
      <c r="E41"/>
    </row>
    <row r="42" spans="1:5" x14ac:dyDescent="0.2">
      <c r="A42"/>
      <c r="C42"/>
      <c r="D42"/>
      <c r="E42"/>
    </row>
    <row r="43" spans="1:5" x14ac:dyDescent="0.2">
      <c r="A43"/>
      <c r="C43"/>
      <c r="D43"/>
      <c r="E43"/>
    </row>
    <row r="44" spans="1:5" x14ac:dyDescent="0.2">
      <c r="A44"/>
      <c r="C44"/>
      <c r="D44"/>
      <c r="E44"/>
    </row>
    <row r="45" spans="1:5" x14ac:dyDescent="0.2">
      <c r="A45"/>
      <c r="C45"/>
      <c r="D45"/>
      <c r="E45"/>
    </row>
    <row r="46" spans="1:5" x14ac:dyDescent="0.2">
      <c r="A46"/>
      <c r="C46"/>
      <c r="D46"/>
      <c r="E46"/>
    </row>
    <row r="47" spans="1:5" x14ac:dyDescent="0.2">
      <c r="A47"/>
      <c r="C47"/>
      <c r="D47"/>
      <c r="E47"/>
    </row>
    <row r="48" spans="1:5" x14ac:dyDescent="0.2">
      <c r="A48"/>
      <c r="C48"/>
      <c r="D48"/>
      <c r="E48"/>
    </row>
    <row r="49" spans="1:5" x14ac:dyDescent="0.2">
      <c r="A49"/>
      <c r="C49"/>
      <c r="D49"/>
      <c r="E49"/>
    </row>
    <row r="50" spans="1:5" x14ac:dyDescent="0.2">
      <c r="A50"/>
      <c r="C50"/>
      <c r="D50"/>
      <c r="E50"/>
    </row>
    <row r="51" spans="1:5" x14ac:dyDescent="0.2">
      <c r="A51"/>
      <c r="C51"/>
      <c r="D51"/>
      <c r="E51"/>
    </row>
    <row r="52" spans="1:5" x14ac:dyDescent="0.2">
      <c r="A52"/>
      <c r="C52"/>
      <c r="D52"/>
      <c r="E52"/>
    </row>
    <row r="53" spans="1:5" x14ac:dyDescent="0.2">
      <c r="A53"/>
      <c r="C53"/>
      <c r="D53"/>
      <c r="E53"/>
    </row>
    <row r="54" spans="1:5" x14ac:dyDescent="0.2">
      <c r="A54"/>
      <c r="C54"/>
      <c r="D54"/>
      <c r="E54"/>
    </row>
    <row r="55" spans="1:5" x14ac:dyDescent="0.2">
      <c r="A55"/>
      <c r="C55"/>
      <c r="D55"/>
      <c r="E55"/>
    </row>
    <row r="56" spans="1:5" x14ac:dyDescent="0.2">
      <c r="A56"/>
      <c r="C56"/>
      <c r="D56"/>
      <c r="E56"/>
    </row>
    <row r="57" spans="1:5" x14ac:dyDescent="0.2">
      <c r="A57"/>
      <c r="C57"/>
      <c r="D57"/>
      <c r="E57"/>
    </row>
    <row r="58" spans="1:5" x14ac:dyDescent="0.2">
      <c r="A58"/>
      <c r="C58"/>
      <c r="D58"/>
      <c r="E58"/>
    </row>
    <row r="59" spans="1:5" x14ac:dyDescent="0.2">
      <c r="A59"/>
      <c r="C59"/>
      <c r="D59"/>
      <c r="E59"/>
    </row>
    <row r="60" spans="1:5" x14ac:dyDescent="0.2">
      <c r="A60"/>
      <c r="C60"/>
      <c r="D60"/>
      <c r="E60"/>
    </row>
    <row r="61" spans="1:5" x14ac:dyDescent="0.2">
      <c r="A61"/>
      <c r="C61"/>
      <c r="D61"/>
      <c r="E61"/>
    </row>
    <row r="62" spans="1:5" x14ac:dyDescent="0.2">
      <c r="A62"/>
      <c r="C62"/>
      <c r="D62"/>
      <c r="E62"/>
    </row>
    <row r="63" spans="1:5" x14ac:dyDescent="0.2">
      <c r="A63"/>
      <c r="C63"/>
      <c r="D63"/>
      <c r="E63"/>
    </row>
    <row r="64" spans="1:5" x14ac:dyDescent="0.2">
      <c r="A64"/>
      <c r="C64"/>
      <c r="D64"/>
      <c r="E64"/>
    </row>
    <row r="65" spans="1:5" x14ac:dyDescent="0.2">
      <c r="A65"/>
      <c r="C65"/>
      <c r="D65"/>
      <c r="E65"/>
    </row>
    <row r="66" spans="1:5" x14ac:dyDescent="0.2">
      <c r="A66"/>
      <c r="C66"/>
      <c r="D66"/>
      <c r="E66"/>
    </row>
    <row r="67" spans="1:5" x14ac:dyDescent="0.2">
      <c r="A67"/>
      <c r="C67"/>
      <c r="D67"/>
      <c r="E67"/>
    </row>
    <row r="68" spans="1:5" x14ac:dyDescent="0.2">
      <c r="A68"/>
      <c r="C68"/>
      <c r="D68"/>
      <c r="E68"/>
    </row>
    <row r="69" spans="1:5" x14ac:dyDescent="0.2">
      <c r="A69"/>
      <c r="C69"/>
      <c r="D69"/>
      <c r="E69"/>
    </row>
    <row r="70" spans="1:5" x14ac:dyDescent="0.2">
      <c r="A70"/>
      <c r="C70"/>
      <c r="D70"/>
      <c r="E70"/>
    </row>
    <row r="71" spans="1:5" x14ac:dyDescent="0.2">
      <c r="A71"/>
      <c r="C71"/>
      <c r="D71"/>
      <c r="E71"/>
    </row>
    <row r="72" spans="1:5" x14ac:dyDescent="0.2">
      <c r="A72"/>
      <c r="C72"/>
      <c r="D72"/>
      <c r="E72"/>
    </row>
    <row r="73" spans="1:5" x14ac:dyDescent="0.2">
      <c r="A73"/>
      <c r="C73"/>
      <c r="D73"/>
      <c r="E73"/>
    </row>
    <row r="74" spans="1:5" x14ac:dyDescent="0.2">
      <c r="A74"/>
      <c r="C74"/>
      <c r="D74"/>
      <c r="E74"/>
    </row>
    <row r="75" spans="1:5" x14ac:dyDescent="0.2">
      <c r="A75"/>
      <c r="C75"/>
      <c r="D75"/>
      <c r="E75"/>
    </row>
    <row r="76" spans="1:5" x14ac:dyDescent="0.2">
      <c r="A76"/>
      <c r="C76"/>
      <c r="D76"/>
      <c r="E76"/>
    </row>
    <row r="77" spans="1:5" x14ac:dyDescent="0.2">
      <c r="A77"/>
      <c r="C77"/>
      <c r="D77"/>
      <c r="E77"/>
    </row>
    <row r="78" spans="1:5" x14ac:dyDescent="0.2">
      <c r="A78"/>
      <c r="C78"/>
      <c r="D78"/>
      <c r="E78"/>
    </row>
    <row r="79" spans="1:5" x14ac:dyDescent="0.2">
      <c r="A79"/>
      <c r="C79"/>
      <c r="D79"/>
      <c r="E79"/>
    </row>
    <row r="80" spans="1:5" x14ac:dyDescent="0.2">
      <c r="A80"/>
      <c r="C80"/>
      <c r="D80"/>
      <c r="E80"/>
    </row>
    <row r="81" spans="1:5" x14ac:dyDescent="0.2">
      <c r="A81"/>
      <c r="C81"/>
      <c r="D81"/>
      <c r="E81"/>
    </row>
    <row r="82" spans="1:5" x14ac:dyDescent="0.2">
      <c r="A82"/>
      <c r="C82"/>
      <c r="D82"/>
      <c r="E82"/>
    </row>
    <row r="83" spans="1:5" x14ac:dyDescent="0.2">
      <c r="A83"/>
      <c r="C83"/>
      <c r="D83"/>
      <c r="E83"/>
    </row>
    <row r="84" spans="1:5" x14ac:dyDescent="0.2">
      <c r="A84"/>
      <c r="C84"/>
      <c r="D84"/>
      <c r="E84"/>
    </row>
    <row r="85" spans="1:5" x14ac:dyDescent="0.2">
      <c r="A85"/>
      <c r="C85"/>
      <c r="D85"/>
      <c r="E85"/>
    </row>
    <row r="86" spans="1:5" x14ac:dyDescent="0.2">
      <c r="A86"/>
      <c r="C86"/>
      <c r="D86"/>
      <c r="E86"/>
    </row>
    <row r="87" spans="1:5" x14ac:dyDescent="0.2">
      <c r="A87"/>
      <c r="C87"/>
      <c r="D87"/>
      <c r="E87"/>
    </row>
    <row r="88" spans="1:5" x14ac:dyDescent="0.2">
      <c r="A88"/>
      <c r="C88"/>
      <c r="D88"/>
      <c r="E88"/>
    </row>
    <row r="89" spans="1:5" x14ac:dyDescent="0.2">
      <c r="A89"/>
      <c r="C89"/>
      <c r="D89"/>
      <c r="E89"/>
    </row>
    <row r="90" spans="1:5" x14ac:dyDescent="0.2">
      <c r="A90"/>
      <c r="C90"/>
      <c r="D90"/>
      <c r="E90"/>
    </row>
    <row r="91" spans="1:5" x14ac:dyDescent="0.2">
      <c r="A91"/>
      <c r="C91"/>
      <c r="D91"/>
      <c r="E91"/>
    </row>
    <row r="92" spans="1:5" x14ac:dyDescent="0.2">
      <c r="A92"/>
      <c r="C92"/>
      <c r="D92"/>
      <c r="E92"/>
    </row>
    <row r="93" spans="1:5" x14ac:dyDescent="0.2">
      <c r="A93"/>
      <c r="C93"/>
      <c r="D93"/>
      <c r="E93"/>
    </row>
    <row r="94" spans="1:5" x14ac:dyDescent="0.2">
      <c r="A94"/>
      <c r="C94"/>
      <c r="D94"/>
      <c r="E94"/>
    </row>
    <row r="95" spans="1:5" x14ac:dyDescent="0.2">
      <c r="A95"/>
      <c r="C95"/>
      <c r="D95"/>
      <c r="E95"/>
    </row>
    <row r="96" spans="1:5" x14ac:dyDescent="0.2">
      <c r="A96"/>
      <c r="C96"/>
      <c r="D96"/>
      <c r="E96"/>
    </row>
    <row r="97" spans="1:5" x14ac:dyDescent="0.2">
      <c r="A97"/>
      <c r="C97"/>
      <c r="D97"/>
      <c r="E97"/>
    </row>
    <row r="98" spans="1:5" x14ac:dyDescent="0.2">
      <c r="A98"/>
      <c r="C98"/>
      <c r="D98"/>
      <c r="E98"/>
    </row>
    <row r="99" spans="1:5" x14ac:dyDescent="0.2">
      <c r="A99"/>
      <c r="C99"/>
      <c r="D99"/>
      <c r="E99"/>
    </row>
    <row r="100" spans="1:5" x14ac:dyDescent="0.2">
      <c r="A100"/>
      <c r="C100"/>
      <c r="D100"/>
      <c r="E100"/>
    </row>
    <row r="101" spans="1:5" x14ac:dyDescent="0.2">
      <c r="A101"/>
      <c r="C101"/>
      <c r="D101"/>
      <c r="E101"/>
    </row>
    <row r="102" spans="1:5" x14ac:dyDescent="0.2">
      <c r="A102"/>
      <c r="C102"/>
      <c r="D102"/>
      <c r="E102"/>
    </row>
    <row r="103" spans="1:5" x14ac:dyDescent="0.2">
      <c r="A103"/>
      <c r="C103"/>
      <c r="D103"/>
      <c r="E103"/>
    </row>
    <row r="104" spans="1:5" x14ac:dyDescent="0.2">
      <c r="A104"/>
      <c r="C104"/>
      <c r="D104"/>
      <c r="E104"/>
    </row>
    <row r="105" spans="1:5" x14ac:dyDescent="0.2">
      <c r="A105"/>
      <c r="C105"/>
      <c r="D105"/>
      <c r="E105"/>
    </row>
    <row r="106" spans="1:5" x14ac:dyDescent="0.2">
      <c r="A106"/>
      <c r="C106"/>
      <c r="D106"/>
      <c r="E106"/>
    </row>
    <row r="107" spans="1:5" x14ac:dyDescent="0.2">
      <c r="A107"/>
      <c r="C107"/>
      <c r="D107"/>
      <c r="E107"/>
    </row>
    <row r="108" spans="1:5" x14ac:dyDescent="0.2">
      <c r="A108"/>
      <c r="C108"/>
      <c r="D108"/>
      <c r="E108"/>
    </row>
    <row r="109" spans="1:5" x14ac:dyDescent="0.2">
      <c r="A109"/>
      <c r="C109"/>
      <c r="D109"/>
      <c r="E109"/>
    </row>
    <row r="110" spans="1:5" x14ac:dyDescent="0.2">
      <c r="A110"/>
      <c r="C110"/>
      <c r="D110"/>
      <c r="E110"/>
    </row>
    <row r="111" spans="1:5" x14ac:dyDescent="0.2">
      <c r="A111"/>
      <c r="C111"/>
      <c r="D111"/>
      <c r="E111"/>
    </row>
    <row r="112" spans="1:5" x14ac:dyDescent="0.2">
      <c r="A112"/>
      <c r="C112"/>
      <c r="D112"/>
      <c r="E112"/>
    </row>
    <row r="113" spans="1:5" x14ac:dyDescent="0.2">
      <c r="A113"/>
      <c r="C113"/>
      <c r="D113"/>
      <c r="E113"/>
    </row>
    <row r="114" spans="1:5" x14ac:dyDescent="0.2">
      <c r="A114"/>
      <c r="C114"/>
      <c r="D114"/>
      <c r="E114"/>
    </row>
    <row r="115" spans="1:5" x14ac:dyDescent="0.2">
      <c r="A115"/>
      <c r="C115"/>
      <c r="D115"/>
      <c r="E115"/>
    </row>
    <row r="116" spans="1:5" x14ac:dyDescent="0.2">
      <c r="A116"/>
      <c r="C116"/>
      <c r="D116"/>
      <c r="E116"/>
    </row>
    <row r="117" spans="1:5" x14ac:dyDescent="0.2">
      <c r="A117"/>
      <c r="C117"/>
      <c r="D117"/>
      <c r="E117"/>
    </row>
    <row r="118" spans="1:5" x14ac:dyDescent="0.2">
      <c r="A118"/>
      <c r="C118"/>
      <c r="D118"/>
      <c r="E118"/>
    </row>
    <row r="119" spans="1:5" x14ac:dyDescent="0.2">
      <c r="A119"/>
      <c r="C119"/>
      <c r="D119"/>
      <c r="E119"/>
    </row>
    <row r="120" spans="1:5" x14ac:dyDescent="0.2">
      <c r="A120"/>
      <c r="C120"/>
      <c r="D120"/>
      <c r="E120"/>
    </row>
    <row r="121" spans="1:5" x14ac:dyDescent="0.2">
      <c r="A121"/>
      <c r="C121"/>
      <c r="D121"/>
      <c r="E121"/>
    </row>
    <row r="122" spans="1:5" x14ac:dyDescent="0.2">
      <c r="A122"/>
      <c r="C122"/>
      <c r="D122"/>
      <c r="E122"/>
    </row>
    <row r="123" spans="1:5" x14ac:dyDescent="0.2">
      <c r="A123"/>
      <c r="C123"/>
      <c r="D123"/>
      <c r="E123"/>
    </row>
    <row r="124" spans="1:5" x14ac:dyDescent="0.2">
      <c r="A124"/>
      <c r="C124"/>
      <c r="D124"/>
      <c r="E124"/>
    </row>
    <row r="125" spans="1:5" x14ac:dyDescent="0.2">
      <c r="A125"/>
      <c r="C125"/>
      <c r="D125"/>
      <c r="E125"/>
    </row>
    <row r="126" spans="1:5" x14ac:dyDescent="0.2">
      <c r="A126"/>
      <c r="C126"/>
      <c r="D126"/>
      <c r="E126"/>
    </row>
    <row r="127" spans="1:5" x14ac:dyDescent="0.2">
      <c r="A127"/>
      <c r="C127"/>
      <c r="D127"/>
      <c r="E127"/>
    </row>
    <row r="128" spans="1:5" x14ac:dyDescent="0.2">
      <c r="A128"/>
      <c r="C128"/>
      <c r="D128"/>
      <c r="E128"/>
    </row>
    <row r="129" spans="1:5" x14ac:dyDescent="0.2">
      <c r="A129"/>
      <c r="C129"/>
      <c r="D129"/>
      <c r="E129"/>
    </row>
    <row r="130" spans="1:5" x14ac:dyDescent="0.2">
      <c r="A130"/>
      <c r="C130"/>
      <c r="D130"/>
      <c r="E130"/>
    </row>
    <row r="131" spans="1:5" x14ac:dyDescent="0.2">
      <c r="A131"/>
      <c r="C131"/>
      <c r="D131"/>
      <c r="E131"/>
    </row>
    <row r="132" spans="1:5" x14ac:dyDescent="0.2">
      <c r="A132"/>
      <c r="C132"/>
      <c r="D132"/>
      <c r="E132"/>
    </row>
    <row r="133" spans="1:5" x14ac:dyDescent="0.2">
      <c r="A133"/>
      <c r="C133"/>
      <c r="D133"/>
      <c r="E133"/>
    </row>
    <row r="134" spans="1:5" x14ac:dyDescent="0.2">
      <c r="A134"/>
      <c r="C134"/>
      <c r="D134"/>
      <c r="E134"/>
    </row>
    <row r="135" spans="1:5" x14ac:dyDescent="0.2">
      <c r="A135"/>
      <c r="C135"/>
      <c r="D135"/>
      <c r="E135"/>
    </row>
    <row r="136" spans="1:5" x14ac:dyDescent="0.2">
      <c r="A136"/>
      <c r="C136"/>
      <c r="D136"/>
      <c r="E136"/>
    </row>
    <row r="137" spans="1:5" x14ac:dyDescent="0.2">
      <c r="A137"/>
      <c r="C137"/>
      <c r="D137"/>
      <c r="E137"/>
    </row>
    <row r="138" spans="1:5" x14ac:dyDescent="0.2">
      <c r="A138"/>
      <c r="C138"/>
      <c r="D138"/>
      <c r="E138"/>
    </row>
    <row r="139" spans="1:5" x14ac:dyDescent="0.2">
      <c r="A139"/>
      <c r="C139"/>
      <c r="D139"/>
      <c r="E139"/>
    </row>
    <row r="140" spans="1:5" x14ac:dyDescent="0.2">
      <c r="A140"/>
      <c r="C140"/>
      <c r="D140"/>
      <c r="E140"/>
    </row>
    <row r="141" spans="1:5" x14ac:dyDescent="0.2">
      <c r="A141"/>
      <c r="C141"/>
      <c r="D141"/>
      <c r="E141"/>
    </row>
    <row r="142" spans="1:5" x14ac:dyDescent="0.2">
      <c r="A142"/>
      <c r="C142"/>
      <c r="D142"/>
      <c r="E142"/>
    </row>
    <row r="143" spans="1:5" x14ac:dyDescent="0.2">
      <c r="A143"/>
      <c r="C143"/>
      <c r="D143"/>
      <c r="E143"/>
    </row>
    <row r="144" spans="1:5" x14ac:dyDescent="0.2">
      <c r="A144"/>
      <c r="C144"/>
      <c r="D144"/>
      <c r="E144"/>
    </row>
    <row r="145" spans="1:5" x14ac:dyDescent="0.2">
      <c r="A145"/>
      <c r="C145"/>
      <c r="D145"/>
      <c r="E145"/>
    </row>
    <row r="146" spans="1:5" x14ac:dyDescent="0.2">
      <c r="A146"/>
      <c r="C146"/>
      <c r="D146"/>
      <c r="E146"/>
    </row>
    <row r="147" spans="1:5" x14ac:dyDescent="0.2">
      <c r="A147"/>
      <c r="C147"/>
      <c r="D147"/>
      <c r="E147"/>
    </row>
    <row r="148" spans="1:5" x14ac:dyDescent="0.2">
      <c r="A148"/>
      <c r="C148"/>
      <c r="D148"/>
      <c r="E148"/>
    </row>
    <row r="149" spans="1:5" x14ac:dyDescent="0.2">
      <c r="A149"/>
      <c r="C149"/>
      <c r="D149"/>
      <c r="E149"/>
    </row>
    <row r="150" spans="1:5" x14ac:dyDescent="0.2">
      <c r="A150"/>
      <c r="C150"/>
      <c r="D150"/>
      <c r="E150"/>
    </row>
    <row r="151" spans="1:5" x14ac:dyDescent="0.2">
      <c r="A151"/>
      <c r="C151"/>
      <c r="D151"/>
      <c r="E151"/>
    </row>
    <row r="152" spans="1:5" x14ac:dyDescent="0.2">
      <c r="A152"/>
      <c r="C152"/>
      <c r="D152"/>
      <c r="E152"/>
    </row>
    <row r="153" spans="1:5" x14ac:dyDescent="0.2">
      <c r="A153"/>
      <c r="C153"/>
      <c r="D153"/>
      <c r="E153"/>
    </row>
    <row r="154" spans="1:5" x14ac:dyDescent="0.2">
      <c r="A154"/>
      <c r="C154"/>
      <c r="D154"/>
      <c r="E154"/>
    </row>
    <row r="155" spans="1:5" x14ac:dyDescent="0.2">
      <c r="A155"/>
      <c r="C155"/>
      <c r="D155"/>
      <c r="E155"/>
    </row>
    <row r="156" spans="1:5" x14ac:dyDescent="0.2">
      <c r="A156"/>
      <c r="C156"/>
      <c r="D156"/>
      <c r="E156"/>
    </row>
    <row r="157" spans="1:5" x14ac:dyDescent="0.2">
      <c r="A157"/>
      <c r="C157"/>
      <c r="D157"/>
      <c r="E157"/>
    </row>
    <row r="158" spans="1:5" x14ac:dyDescent="0.2">
      <c r="A158"/>
      <c r="C158"/>
      <c r="D158"/>
      <c r="E158"/>
    </row>
    <row r="159" spans="1:5" x14ac:dyDescent="0.2">
      <c r="A159"/>
      <c r="C159"/>
      <c r="D159"/>
      <c r="E159"/>
    </row>
    <row r="160" spans="1:5" x14ac:dyDescent="0.2">
      <c r="A160"/>
      <c r="C160"/>
      <c r="D160"/>
      <c r="E160"/>
    </row>
    <row r="161" spans="1:5" x14ac:dyDescent="0.2">
      <c r="A161"/>
      <c r="C161"/>
      <c r="D161"/>
      <c r="E161"/>
    </row>
    <row r="162" spans="1:5" x14ac:dyDescent="0.2">
      <c r="A162"/>
      <c r="C162"/>
      <c r="D162"/>
      <c r="E162"/>
    </row>
    <row r="163" spans="1:5" x14ac:dyDescent="0.2">
      <c r="A163"/>
      <c r="C163"/>
      <c r="D163"/>
      <c r="E163"/>
    </row>
    <row r="164" spans="1:5" x14ac:dyDescent="0.2">
      <c r="A164"/>
      <c r="C164"/>
      <c r="D164"/>
      <c r="E164"/>
    </row>
    <row r="165" spans="1:5" x14ac:dyDescent="0.2">
      <c r="A165"/>
      <c r="C165"/>
      <c r="D165"/>
      <c r="E165"/>
    </row>
    <row r="166" spans="1:5" x14ac:dyDescent="0.2">
      <c r="A166"/>
      <c r="C166"/>
      <c r="D166"/>
      <c r="E166"/>
    </row>
    <row r="167" spans="1:5" x14ac:dyDescent="0.2">
      <c r="A167"/>
      <c r="C167"/>
      <c r="D167"/>
      <c r="E167"/>
    </row>
    <row r="168" spans="1:5" x14ac:dyDescent="0.2">
      <c r="A168"/>
      <c r="C168"/>
      <c r="D168"/>
      <c r="E168"/>
    </row>
    <row r="169" spans="1:5" x14ac:dyDescent="0.2">
      <c r="A169"/>
      <c r="C169"/>
      <c r="D169"/>
      <c r="E169"/>
    </row>
    <row r="170" spans="1:5" x14ac:dyDescent="0.2">
      <c r="A170"/>
      <c r="C170"/>
      <c r="D170"/>
      <c r="E170"/>
    </row>
    <row r="171" spans="1:5" x14ac:dyDescent="0.2">
      <c r="A171"/>
      <c r="C171"/>
      <c r="D171"/>
      <c r="E171"/>
    </row>
    <row r="172" spans="1:5" x14ac:dyDescent="0.2">
      <c r="A172"/>
      <c r="C172"/>
      <c r="D172"/>
      <c r="E172"/>
    </row>
    <row r="190" spans="1:5" s="9" customFormat="1" x14ac:dyDescent="0.2">
      <c r="A190" s="14"/>
      <c r="B190"/>
      <c r="C190" s="42"/>
      <c r="D190" s="42"/>
      <c r="E190" s="15"/>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499643-EE38-48CD-A964-4BFAB86E7D4E}">
  <sheetPr codeName="Sheet17"/>
  <dimension ref="A1:K190"/>
  <sheetViews>
    <sheetView showGridLines="0" zoomScaleNormal="100" workbookViewId="0">
      <pane ySplit="3" topLeftCell="A179" activePane="bottomLeft" state="frozen"/>
      <selection pane="bottomLeft" activeCell="A4" sqref="A4:I190"/>
    </sheetView>
  </sheetViews>
  <sheetFormatPr defaultColWidth="9" defaultRowHeight="12" x14ac:dyDescent="0.2"/>
  <cols>
    <col min="1" max="1" width="11.1640625" style="14" customWidth="1"/>
    <col min="2" max="2" width="14" customWidth="1"/>
    <col min="3" max="3" width="19.33203125" style="42" customWidth="1"/>
    <col min="4" max="4" width="14.6640625" style="42" customWidth="1"/>
    <col min="5" max="5" width="15.83203125" style="15" customWidth="1"/>
    <col min="6" max="6" width="17.3320312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6"/>
      <c r="C1" s="40"/>
      <c r="D1" s="40"/>
      <c r="E1" s="16"/>
      <c r="F1" s="298"/>
      <c r="G1" s="298"/>
      <c r="H1" s="233"/>
    </row>
    <row r="2" spans="1:11" ht="32.1" customHeight="1" x14ac:dyDescent="0.2">
      <c r="A2" s="3" t="s">
        <v>379</v>
      </c>
      <c r="C2" s="3"/>
      <c r="D2" s="3"/>
      <c r="E2" s="19"/>
      <c r="F2" s="299"/>
      <c r="G2" s="299"/>
    </row>
    <row r="3" spans="1:11" s="234" customFormat="1" ht="30" customHeight="1" x14ac:dyDescent="0.2">
      <c r="A3" s="235" t="s">
        <v>86</v>
      </c>
      <c r="B3" s="235" t="s">
        <v>377</v>
      </c>
      <c r="C3" s="235" t="s">
        <v>206</v>
      </c>
      <c r="D3" s="235" t="s">
        <v>205</v>
      </c>
      <c r="E3" s="235" t="s">
        <v>378</v>
      </c>
      <c r="F3"/>
      <c r="G3"/>
      <c r="H3"/>
      <c r="I3"/>
      <c r="J3"/>
      <c r="K3"/>
    </row>
    <row r="4" spans="1:11" x14ac:dyDescent="0.2">
      <c r="A4"/>
      <c r="C4"/>
      <c r="D4"/>
      <c r="E4"/>
    </row>
    <row r="5" spans="1:11" x14ac:dyDescent="0.2">
      <c r="A5"/>
      <c r="C5"/>
      <c r="D5"/>
      <c r="E5"/>
    </row>
    <row r="6" spans="1:11" x14ac:dyDescent="0.2">
      <c r="A6"/>
      <c r="C6"/>
      <c r="D6"/>
      <c r="E6"/>
    </row>
    <row r="7" spans="1:11" x14ac:dyDescent="0.2">
      <c r="A7"/>
      <c r="C7"/>
      <c r="D7"/>
      <c r="E7"/>
    </row>
    <row r="8" spans="1:11" x14ac:dyDescent="0.2">
      <c r="A8"/>
      <c r="C8"/>
      <c r="D8"/>
      <c r="E8"/>
    </row>
    <row r="9" spans="1:11" x14ac:dyDescent="0.2">
      <c r="A9"/>
      <c r="C9"/>
      <c r="D9"/>
      <c r="E9"/>
    </row>
    <row r="10" spans="1:11" x14ac:dyDescent="0.2">
      <c r="A10"/>
      <c r="C10"/>
      <c r="D10"/>
      <c r="E10"/>
    </row>
    <row r="11" spans="1:11" x14ac:dyDescent="0.2">
      <c r="A11"/>
      <c r="C11"/>
      <c r="D11"/>
      <c r="E11"/>
    </row>
    <row r="12" spans="1:11" x14ac:dyDescent="0.2">
      <c r="A12"/>
      <c r="C12"/>
      <c r="D12"/>
      <c r="E12"/>
    </row>
    <row r="13" spans="1:11" x14ac:dyDescent="0.2">
      <c r="A13"/>
      <c r="C13"/>
      <c r="D13"/>
      <c r="E13"/>
    </row>
    <row r="14" spans="1:11" x14ac:dyDescent="0.2">
      <c r="A14"/>
      <c r="C14"/>
      <c r="D14"/>
      <c r="E14"/>
    </row>
    <row r="15" spans="1:11" x14ac:dyDescent="0.2">
      <c r="A15"/>
      <c r="C15"/>
      <c r="D15"/>
      <c r="E15"/>
    </row>
    <row r="16" spans="1:11" x14ac:dyDescent="0.2">
      <c r="A16"/>
      <c r="C16"/>
      <c r="D16"/>
      <c r="E16"/>
    </row>
    <row r="17" spans="1:5" x14ac:dyDescent="0.2">
      <c r="A17"/>
      <c r="C17"/>
      <c r="D17"/>
      <c r="E17"/>
    </row>
    <row r="18" spans="1:5" x14ac:dyDescent="0.2">
      <c r="A18"/>
      <c r="C18"/>
      <c r="D18"/>
      <c r="E18"/>
    </row>
    <row r="19" spans="1:5" x14ac:dyDescent="0.2">
      <c r="A19"/>
      <c r="C19"/>
      <c r="D19"/>
      <c r="E19"/>
    </row>
    <row r="20" spans="1:5" x14ac:dyDescent="0.2">
      <c r="A20"/>
      <c r="C20"/>
      <c r="D20"/>
      <c r="E20"/>
    </row>
    <row r="21" spans="1:5" x14ac:dyDescent="0.2">
      <c r="A21"/>
      <c r="C21"/>
      <c r="D21"/>
      <c r="E21"/>
    </row>
    <row r="22" spans="1:5" x14ac:dyDescent="0.2">
      <c r="A22"/>
      <c r="C22"/>
      <c r="D22"/>
      <c r="E22"/>
    </row>
    <row r="23" spans="1:5" x14ac:dyDescent="0.2">
      <c r="A23"/>
      <c r="C23"/>
      <c r="D23"/>
      <c r="E23"/>
    </row>
    <row r="24" spans="1:5" x14ac:dyDescent="0.2">
      <c r="A24"/>
      <c r="C24"/>
      <c r="D24"/>
      <c r="E24"/>
    </row>
    <row r="25" spans="1:5" x14ac:dyDescent="0.2">
      <c r="A25"/>
      <c r="C25"/>
      <c r="D25"/>
      <c r="E25"/>
    </row>
    <row r="26" spans="1:5" x14ac:dyDescent="0.2">
      <c r="A26"/>
      <c r="C26"/>
      <c r="D26"/>
      <c r="E26"/>
    </row>
    <row r="27" spans="1:5" x14ac:dyDescent="0.2">
      <c r="A27"/>
      <c r="C27"/>
      <c r="D27"/>
      <c r="E27"/>
    </row>
    <row r="28" spans="1:5" x14ac:dyDescent="0.2">
      <c r="A28"/>
      <c r="C28"/>
      <c r="D28"/>
      <c r="E28"/>
    </row>
    <row r="29" spans="1:5" x14ac:dyDescent="0.2">
      <c r="A29"/>
      <c r="C29"/>
      <c r="D29"/>
      <c r="E29"/>
    </row>
    <row r="30" spans="1:5" x14ac:dyDescent="0.2">
      <c r="A30"/>
      <c r="C30"/>
      <c r="D30"/>
      <c r="E30"/>
    </row>
    <row r="31" spans="1:5" x14ac:dyDescent="0.2">
      <c r="A31"/>
      <c r="C31"/>
      <c r="D31"/>
      <c r="E31"/>
    </row>
    <row r="32" spans="1:5" x14ac:dyDescent="0.2">
      <c r="A32"/>
      <c r="C32"/>
      <c r="D32"/>
      <c r="E32"/>
    </row>
    <row r="33" spans="1:5" x14ac:dyDescent="0.2">
      <c r="A33"/>
      <c r="C33"/>
      <c r="D33"/>
      <c r="E33"/>
    </row>
    <row r="34" spans="1:5" x14ac:dyDescent="0.2">
      <c r="A34"/>
      <c r="C34"/>
      <c r="D34"/>
      <c r="E34"/>
    </row>
    <row r="35" spans="1:5" x14ac:dyDescent="0.2">
      <c r="A35"/>
      <c r="C35"/>
      <c r="D35"/>
      <c r="E35"/>
    </row>
    <row r="36" spans="1:5" x14ac:dyDescent="0.2">
      <c r="A36"/>
      <c r="C36"/>
      <c r="D36"/>
      <c r="E36"/>
    </row>
    <row r="37" spans="1:5" x14ac:dyDescent="0.2">
      <c r="A37"/>
      <c r="C37"/>
      <c r="D37"/>
      <c r="E37"/>
    </row>
    <row r="38" spans="1:5" x14ac:dyDescent="0.2">
      <c r="A38"/>
      <c r="C38"/>
      <c r="D38"/>
      <c r="E38"/>
    </row>
    <row r="39" spans="1:5" x14ac:dyDescent="0.2">
      <c r="A39"/>
      <c r="C39"/>
      <c r="D39"/>
      <c r="E39"/>
    </row>
    <row r="40" spans="1:5" x14ac:dyDescent="0.2">
      <c r="A40"/>
      <c r="C40"/>
      <c r="D40"/>
      <c r="E40"/>
    </row>
    <row r="41" spans="1:5" x14ac:dyDescent="0.2">
      <c r="A41"/>
      <c r="C41"/>
      <c r="D41"/>
      <c r="E41"/>
    </row>
    <row r="42" spans="1:5" x14ac:dyDescent="0.2">
      <c r="A42"/>
      <c r="C42"/>
      <c r="D42"/>
      <c r="E42"/>
    </row>
    <row r="43" spans="1:5" x14ac:dyDescent="0.2">
      <c r="A43"/>
      <c r="C43"/>
      <c r="D43"/>
      <c r="E43"/>
    </row>
    <row r="44" spans="1:5" x14ac:dyDescent="0.2">
      <c r="A44"/>
      <c r="C44"/>
      <c r="D44"/>
      <c r="E44"/>
    </row>
    <row r="45" spans="1:5" x14ac:dyDescent="0.2">
      <c r="A45"/>
      <c r="C45"/>
      <c r="D45"/>
      <c r="E45"/>
    </row>
    <row r="46" spans="1:5" x14ac:dyDescent="0.2">
      <c r="A46"/>
      <c r="C46"/>
      <c r="D46"/>
      <c r="E46"/>
    </row>
    <row r="47" spans="1:5" x14ac:dyDescent="0.2">
      <c r="A47"/>
      <c r="C47"/>
      <c r="D47"/>
      <c r="E47"/>
    </row>
    <row r="48" spans="1:5" x14ac:dyDescent="0.2">
      <c r="A48"/>
      <c r="C48"/>
      <c r="D48"/>
      <c r="E48"/>
    </row>
    <row r="49" spans="1:5" x14ac:dyDescent="0.2">
      <c r="A49"/>
      <c r="C49"/>
      <c r="D49"/>
      <c r="E49"/>
    </row>
    <row r="50" spans="1:5" x14ac:dyDescent="0.2">
      <c r="A50"/>
      <c r="C50"/>
      <c r="D50"/>
      <c r="E50"/>
    </row>
    <row r="51" spans="1:5" x14ac:dyDescent="0.2">
      <c r="A51"/>
      <c r="C51"/>
      <c r="D51"/>
      <c r="E51"/>
    </row>
    <row r="52" spans="1:5" x14ac:dyDescent="0.2">
      <c r="A52"/>
      <c r="C52"/>
      <c r="D52"/>
      <c r="E52"/>
    </row>
    <row r="53" spans="1:5" x14ac:dyDescent="0.2">
      <c r="A53"/>
      <c r="C53"/>
      <c r="D53"/>
      <c r="E53"/>
    </row>
    <row r="54" spans="1:5" x14ac:dyDescent="0.2">
      <c r="A54"/>
      <c r="C54"/>
      <c r="D54"/>
      <c r="E54"/>
    </row>
    <row r="55" spans="1:5" x14ac:dyDescent="0.2">
      <c r="A55"/>
      <c r="C55"/>
      <c r="D55"/>
      <c r="E55"/>
    </row>
    <row r="56" spans="1:5" x14ac:dyDescent="0.2">
      <c r="A56"/>
      <c r="C56"/>
      <c r="D56"/>
      <c r="E56"/>
    </row>
    <row r="57" spans="1:5" x14ac:dyDescent="0.2">
      <c r="A57"/>
      <c r="C57"/>
      <c r="D57"/>
      <c r="E57"/>
    </row>
    <row r="58" spans="1:5" x14ac:dyDescent="0.2">
      <c r="A58"/>
      <c r="C58"/>
      <c r="D58"/>
      <c r="E58"/>
    </row>
    <row r="59" spans="1:5" x14ac:dyDescent="0.2">
      <c r="A59"/>
      <c r="C59"/>
      <c r="D59"/>
      <c r="E59"/>
    </row>
    <row r="60" spans="1:5" x14ac:dyDescent="0.2">
      <c r="A60"/>
      <c r="C60"/>
      <c r="D60"/>
      <c r="E60"/>
    </row>
    <row r="61" spans="1:5" x14ac:dyDescent="0.2">
      <c r="A61"/>
      <c r="C61"/>
      <c r="D61"/>
      <c r="E61"/>
    </row>
    <row r="62" spans="1:5" x14ac:dyDescent="0.2">
      <c r="A62"/>
      <c r="C62"/>
      <c r="D62"/>
      <c r="E62"/>
    </row>
    <row r="63" spans="1:5" x14ac:dyDescent="0.2">
      <c r="A63"/>
      <c r="C63"/>
      <c r="D63"/>
      <c r="E63"/>
    </row>
    <row r="64" spans="1:5" x14ac:dyDescent="0.2">
      <c r="A64"/>
      <c r="C64"/>
      <c r="D64"/>
      <c r="E64"/>
    </row>
    <row r="65" spans="1:5" x14ac:dyDescent="0.2">
      <c r="A65"/>
      <c r="C65"/>
      <c r="D65"/>
      <c r="E65"/>
    </row>
    <row r="66" spans="1:5" x14ac:dyDescent="0.2">
      <c r="A66"/>
      <c r="C66"/>
      <c r="D66"/>
      <c r="E66"/>
    </row>
    <row r="67" spans="1:5" x14ac:dyDescent="0.2">
      <c r="A67"/>
      <c r="C67"/>
      <c r="D67"/>
      <c r="E67"/>
    </row>
    <row r="68" spans="1:5" x14ac:dyDescent="0.2">
      <c r="A68"/>
      <c r="C68"/>
      <c r="D68"/>
      <c r="E68"/>
    </row>
    <row r="69" spans="1:5" x14ac:dyDescent="0.2">
      <c r="A69"/>
      <c r="C69"/>
      <c r="D69"/>
      <c r="E69"/>
    </row>
    <row r="70" spans="1:5" x14ac:dyDescent="0.2">
      <c r="A70"/>
      <c r="C70"/>
      <c r="D70"/>
      <c r="E70"/>
    </row>
    <row r="71" spans="1:5" x14ac:dyDescent="0.2">
      <c r="A71"/>
      <c r="C71"/>
      <c r="D71"/>
      <c r="E71"/>
    </row>
    <row r="72" spans="1:5" x14ac:dyDescent="0.2">
      <c r="A72"/>
      <c r="C72"/>
      <c r="D72"/>
      <c r="E72"/>
    </row>
    <row r="73" spans="1:5" x14ac:dyDescent="0.2">
      <c r="A73"/>
      <c r="C73"/>
      <c r="D73"/>
      <c r="E73"/>
    </row>
    <row r="74" spans="1:5" x14ac:dyDescent="0.2">
      <c r="A74"/>
      <c r="C74"/>
      <c r="D74"/>
      <c r="E74"/>
    </row>
    <row r="75" spans="1:5" x14ac:dyDescent="0.2">
      <c r="A75"/>
      <c r="C75"/>
      <c r="D75"/>
      <c r="E75"/>
    </row>
    <row r="76" spans="1:5" x14ac:dyDescent="0.2">
      <c r="A76"/>
      <c r="C76"/>
      <c r="D76"/>
      <c r="E76"/>
    </row>
    <row r="77" spans="1:5" x14ac:dyDescent="0.2">
      <c r="A77"/>
      <c r="C77"/>
      <c r="D77"/>
      <c r="E77"/>
    </row>
    <row r="78" spans="1:5" x14ac:dyDescent="0.2">
      <c r="A78"/>
      <c r="C78"/>
      <c r="D78"/>
      <c r="E78"/>
    </row>
    <row r="79" spans="1:5" x14ac:dyDescent="0.2">
      <c r="A79"/>
      <c r="C79"/>
      <c r="D79"/>
      <c r="E79"/>
    </row>
    <row r="80" spans="1:5" x14ac:dyDescent="0.2">
      <c r="A80"/>
      <c r="C80"/>
      <c r="D80"/>
      <c r="E80"/>
    </row>
    <row r="81" spans="1:5" x14ac:dyDescent="0.2">
      <c r="A81"/>
      <c r="C81"/>
      <c r="D81"/>
      <c r="E81"/>
    </row>
    <row r="82" spans="1:5" x14ac:dyDescent="0.2">
      <c r="A82"/>
      <c r="C82"/>
      <c r="D82"/>
      <c r="E82"/>
    </row>
    <row r="83" spans="1:5" x14ac:dyDescent="0.2">
      <c r="A83"/>
      <c r="C83"/>
      <c r="D83"/>
      <c r="E83"/>
    </row>
    <row r="84" spans="1:5" x14ac:dyDescent="0.2">
      <c r="A84"/>
      <c r="C84"/>
      <c r="D84"/>
      <c r="E84"/>
    </row>
    <row r="85" spans="1:5" x14ac:dyDescent="0.2">
      <c r="A85"/>
      <c r="C85"/>
      <c r="D85"/>
      <c r="E85"/>
    </row>
    <row r="86" spans="1:5" x14ac:dyDescent="0.2">
      <c r="A86"/>
      <c r="C86"/>
      <c r="D86"/>
      <c r="E86"/>
    </row>
    <row r="87" spans="1:5" x14ac:dyDescent="0.2">
      <c r="A87"/>
      <c r="C87"/>
      <c r="D87"/>
      <c r="E87"/>
    </row>
    <row r="88" spans="1:5" x14ac:dyDescent="0.2">
      <c r="A88"/>
      <c r="C88"/>
      <c r="D88"/>
      <c r="E88"/>
    </row>
    <row r="89" spans="1:5" x14ac:dyDescent="0.2">
      <c r="A89"/>
      <c r="C89"/>
      <c r="D89"/>
      <c r="E89"/>
    </row>
    <row r="90" spans="1:5" x14ac:dyDescent="0.2">
      <c r="A90"/>
      <c r="C90"/>
      <c r="D90"/>
      <c r="E90"/>
    </row>
    <row r="91" spans="1:5" x14ac:dyDescent="0.2">
      <c r="A91"/>
      <c r="C91"/>
      <c r="D91"/>
      <c r="E91"/>
    </row>
    <row r="92" spans="1:5" x14ac:dyDescent="0.2">
      <c r="A92"/>
      <c r="C92"/>
      <c r="D92"/>
      <c r="E92"/>
    </row>
    <row r="93" spans="1:5" x14ac:dyDescent="0.2">
      <c r="A93"/>
      <c r="C93"/>
      <c r="D93"/>
      <c r="E93"/>
    </row>
    <row r="94" spans="1:5" x14ac:dyDescent="0.2">
      <c r="A94"/>
      <c r="C94"/>
      <c r="D94"/>
      <c r="E94"/>
    </row>
    <row r="95" spans="1:5" x14ac:dyDescent="0.2">
      <c r="A95"/>
      <c r="C95"/>
      <c r="D95"/>
      <c r="E95"/>
    </row>
    <row r="96" spans="1:5" x14ac:dyDescent="0.2">
      <c r="A96"/>
      <c r="C96"/>
      <c r="D96"/>
      <c r="E96"/>
    </row>
    <row r="97" spans="1:5" x14ac:dyDescent="0.2">
      <c r="A97"/>
      <c r="C97"/>
      <c r="D97"/>
      <c r="E97"/>
    </row>
    <row r="98" spans="1:5" x14ac:dyDescent="0.2">
      <c r="A98"/>
      <c r="C98"/>
      <c r="D98"/>
      <c r="E98"/>
    </row>
    <row r="99" spans="1:5" x14ac:dyDescent="0.2">
      <c r="A99"/>
      <c r="C99"/>
      <c r="D99"/>
      <c r="E99"/>
    </row>
    <row r="100" spans="1:5" x14ac:dyDescent="0.2">
      <c r="A100"/>
      <c r="C100"/>
      <c r="D100"/>
      <c r="E100"/>
    </row>
    <row r="101" spans="1:5" x14ac:dyDescent="0.2">
      <c r="A101"/>
      <c r="C101"/>
      <c r="D101"/>
      <c r="E101"/>
    </row>
    <row r="102" spans="1:5" x14ac:dyDescent="0.2">
      <c r="A102"/>
      <c r="C102"/>
      <c r="D102"/>
      <c r="E102"/>
    </row>
    <row r="103" spans="1:5" x14ac:dyDescent="0.2">
      <c r="A103"/>
      <c r="C103"/>
      <c r="D103"/>
      <c r="E103"/>
    </row>
    <row r="104" spans="1:5" x14ac:dyDescent="0.2">
      <c r="A104"/>
      <c r="C104"/>
      <c r="D104"/>
      <c r="E104"/>
    </row>
    <row r="105" spans="1:5" x14ac:dyDescent="0.2">
      <c r="A105"/>
      <c r="C105"/>
      <c r="D105"/>
      <c r="E105"/>
    </row>
    <row r="106" spans="1:5" x14ac:dyDescent="0.2">
      <c r="A106"/>
      <c r="C106"/>
      <c r="D106"/>
      <c r="E106"/>
    </row>
    <row r="107" spans="1:5" x14ac:dyDescent="0.2">
      <c r="A107"/>
      <c r="C107"/>
      <c r="D107"/>
      <c r="E107"/>
    </row>
    <row r="108" spans="1:5" x14ac:dyDescent="0.2">
      <c r="A108"/>
      <c r="C108"/>
      <c r="D108"/>
      <c r="E108"/>
    </row>
    <row r="109" spans="1:5" x14ac:dyDescent="0.2">
      <c r="A109"/>
      <c r="C109"/>
      <c r="D109"/>
      <c r="E109"/>
    </row>
    <row r="110" spans="1:5" x14ac:dyDescent="0.2">
      <c r="A110"/>
      <c r="C110"/>
      <c r="D110"/>
      <c r="E110"/>
    </row>
    <row r="111" spans="1:5" x14ac:dyDescent="0.2">
      <c r="A111"/>
      <c r="C111"/>
      <c r="D111"/>
      <c r="E111"/>
    </row>
    <row r="112" spans="1:5" x14ac:dyDescent="0.2">
      <c r="A112"/>
      <c r="C112"/>
      <c r="D112"/>
      <c r="E112"/>
    </row>
    <row r="113" spans="1:5" x14ac:dyDescent="0.2">
      <c r="A113"/>
      <c r="C113"/>
      <c r="D113"/>
      <c r="E113"/>
    </row>
    <row r="114" spans="1:5" x14ac:dyDescent="0.2">
      <c r="A114"/>
      <c r="C114"/>
      <c r="D114"/>
      <c r="E114"/>
    </row>
    <row r="115" spans="1:5" x14ac:dyDescent="0.2">
      <c r="A115"/>
      <c r="C115"/>
      <c r="D115"/>
      <c r="E115"/>
    </row>
    <row r="116" spans="1:5" x14ac:dyDescent="0.2">
      <c r="A116"/>
      <c r="C116"/>
      <c r="D116"/>
      <c r="E116"/>
    </row>
    <row r="117" spans="1:5" x14ac:dyDescent="0.2">
      <c r="A117"/>
      <c r="C117"/>
      <c r="D117"/>
      <c r="E117"/>
    </row>
    <row r="118" spans="1:5" x14ac:dyDescent="0.2">
      <c r="A118"/>
      <c r="C118"/>
      <c r="D118"/>
      <c r="E118"/>
    </row>
    <row r="119" spans="1:5" x14ac:dyDescent="0.2">
      <c r="A119"/>
      <c r="C119"/>
      <c r="D119"/>
      <c r="E119"/>
    </row>
    <row r="120" spans="1:5" x14ac:dyDescent="0.2">
      <c r="A120"/>
      <c r="C120"/>
      <c r="D120"/>
      <c r="E120"/>
    </row>
    <row r="121" spans="1:5" x14ac:dyDescent="0.2">
      <c r="A121"/>
      <c r="C121"/>
      <c r="D121"/>
      <c r="E121"/>
    </row>
    <row r="122" spans="1:5" x14ac:dyDescent="0.2">
      <c r="A122"/>
      <c r="C122"/>
      <c r="D122"/>
      <c r="E122"/>
    </row>
    <row r="123" spans="1:5" x14ac:dyDescent="0.2">
      <c r="A123"/>
      <c r="C123"/>
      <c r="D123"/>
      <c r="E123"/>
    </row>
    <row r="124" spans="1:5" x14ac:dyDescent="0.2">
      <c r="A124"/>
      <c r="C124"/>
      <c r="D124"/>
      <c r="E124"/>
    </row>
    <row r="125" spans="1:5" x14ac:dyDescent="0.2">
      <c r="A125"/>
      <c r="C125"/>
      <c r="D125"/>
      <c r="E125"/>
    </row>
    <row r="126" spans="1:5" x14ac:dyDescent="0.2">
      <c r="A126"/>
      <c r="C126"/>
      <c r="D126"/>
      <c r="E126"/>
    </row>
    <row r="127" spans="1:5" x14ac:dyDescent="0.2">
      <c r="A127"/>
      <c r="C127"/>
      <c r="D127"/>
      <c r="E127"/>
    </row>
    <row r="128" spans="1:5" x14ac:dyDescent="0.2">
      <c r="A128"/>
      <c r="C128"/>
      <c r="D128"/>
      <c r="E128"/>
    </row>
    <row r="129" spans="1:5" x14ac:dyDescent="0.2">
      <c r="A129"/>
      <c r="C129"/>
      <c r="D129"/>
      <c r="E129"/>
    </row>
    <row r="130" spans="1:5" x14ac:dyDescent="0.2">
      <c r="A130"/>
      <c r="C130"/>
      <c r="D130"/>
      <c r="E130"/>
    </row>
    <row r="131" spans="1:5" x14ac:dyDescent="0.2">
      <c r="A131"/>
      <c r="C131"/>
      <c r="D131"/>
      <c r="E131"/>
    </row>
    <row r="132" spans="1:5" x14ac:dyDescent="0.2">
      <c r="A132"/>
      <c r="C132"/>
      <c r="D132"/>
      <c r="E132"/>
    </row>
    <row r="133" spans="1:5" x14ac:dyDescent="0.2">
      <c r="A133"/>
      <c r="C133"/>
      <c r="D133"/>
      <c r="E133"/>
    </row>
    <row r="134" spans="1:5" x14ac:dyDescent="0.2">
      <c r="A134"/>
      <c r="C134"/>
      <c r="D134"/>
      <c r="E134"/>
    </row>
    <row r="135" spans="1:5" x14ac:dyDescent="0.2">
      <c r="A135"/>
      <c r="C135"/>
      <c r="D135"/>
      <c r="E135"/>
    </row>
    <row r="136" spans="1:5" x14ac:dyDescent="0.2">
      <c r="A136"/>
      <c r="C136"/>
      <c r="D136"/>
      <c r="E136"/>
    </row>
    <row r="137" spans="1:5" x14ac:dyDescent="0.2">
      <c r="A137"/>
      <c r="C137"/>
      <c r="D137"/>
      <c r="E137"/>
    </row>
    <row r="138" spans="1:5" x14ac:dyDescent="0.2">
      <c r="A138"/>
      <c r="C138"/>
      <c r="D138"/>
      <c r="E138"/>
    </row>
    <row r="139" spans="1:5" x14ac:dyDescent="0.2">
      <c r="A139"/>
      <c r="C139"/>
      <c r="D139"/>
      <c r="E139"/>
    </row>
    <row r="140" spans="1:5" x14ac:dyDescent="0.2">
      <c r="A140"/>
      <c r="C140"/>
      <c r="D140"/>
      <c r="E140"/>
    </row>
    <row r="141" spans="1:5" x14ac:dyDescent="0.2">
      <c r="A141"/>
      <c r="C141"/>
      <c r="D141"/>
      <c r="E141"/>
    </row>
    <row r="142" spans="1:5" x14ac:dyDescent="0.2">
      <c r="A142"/>
      <c r="C142"/>
      <c r="D142"/>
      <c r="E142"/>
    </row>
    <row r="143" spans="1:5" x14ac:dyDescent="0.2">
      <c r="A143"/>
      <c r="C143"/>
      <c r="D143"/>
      <c r="E143"/>
    </row>
    <row r="144" spans="1:5" x14ac:dyDescent="0.2">
      <c r="A144"/>
      <c r="C144"/>
      <c r="D144"/>
      <c r="E144"/>
    </row>
    <row r="145" spans="1:5" x14ac:dyDescent="0.2">
      <c r="A145"/>
      <c r="C145"/>
      <c r="D145"/>
      <c r="E145"/>
    </row>
    <row r="146" spans="1:5" x14ac:dyDescent="0.2">
      <c r="A146"/>
      <c r="C146"/>
      <c r="D146"/>
      <c r="E146"/>
    </row>
    <row r="147" spans="1:5" x14ac:dyDescent="0.2">
      <c r="A147"/>
      <c r="C147"/>
      <c r="D147"/>
      <c r="E147"/>
    </row>
    <row r="148" spans="1:5" x14ac:dyDescent="0.2">
      <c r="A148"/>
      <c r="C148"/>
      <c r="D148"/>
      <c r="E148"/>
    </row>
    <row r="149" spans="1:5" x14ac:dyDescent="0.2">
      <c r="A149"/>
      <c r="C149"/>
      <c r="D149"/>
      <c r="E149"/>
    </row>
    <row r="150" spans="1:5" x14ac:dyDescent="0.2">
      <c r="A150"/>
      <c r="C150"/>
      <c r="D150"/>
      <c r="E150"/>
    </row>
    <row r="151" spans="1:5" x14ac:dyDescent="0.2">
      <c r="A151"/>
      <c r="C151"/>
      <c r="D151"/>
      <c r="E151"/>
    </row>
    <row r="152" spans="1:5" x14ac:dyDescent="0.2">
      <c r="A152"/>
      <c r="C152"/>
      <c r="D152"/>
      <c r="E152"/>
    </row>
    <row r="153" spans="1:5" x14ac:dyDescent="0.2">
      <c r="A153"/>
      <c r="C153"/>
      <c r="D153"/>
      <c r="E153"/>
    </row>
    <row r="154" spans="1:5" x14ac:dyDescent="0.2">
      <c r="A154"/>
      <c r="C154"/>
      <c r="D154"/>
      <c r="E154"/>
    </row>
    <row r="155" spans="1:5" x14ac:dyDescent="0.2">
      <c r="A155"/>
      <c r="C155"/>
      <c r="D155"/>
      <c r="E155"/>
    </row>
    <row r="156" spans="1:5" x14ac:dyDescent="0.2">
      <c r="A156"/>
      <c r="C156"/>
      <c r="D156"/>
      <c r="E156"/>
    </row>
    <row r="157" spans="1:5" x14ac:dyDescent="0.2">
      <c r="A157"/>
      <c r="C157"/>
      <c r="D157"/>
      <c r="E157"/>
    </row>
    <row r="158" spans="1:5" x14ac:dyDescent="0.2">
      <c r="A158"/>
      <c r="C158"/>
      <c r="D158"/>
      <c r="E158"/>
    </row>
    <row r="159" spans="1:5" x14ac:dyDescent="0.2">
      <c r="A159"/>
      <c r="C159"/>
      <c r="D159"/>
      <c r="E159"/>
    </row>
    <row r="160" spans="1:5" x14ac:dyDescent="0.2">
      <c r="A160"/>
      <c r="C160"/>
      <c r="D160"/>
      <c r="E160"/>
    </row>
    <row r="161" spans="1:5" x14ac:dyDescent="0.2">
      <c r="A161"/>
      <c r="C161"/>
      <c r="D161"/>
      <c r="E161"/>
    </row>
    <row r="162" spans="1:5" x14ac:dyDescent="0.2">
      <c r="A162"/>
      <c r="C162"/>
      <c r="D162"/>
      <c r="E162"/>
    </row>
    <row r="163" spans="1:5" x14ac:dyDescent="0.2">
      <c r="A163"/>
      <c r="C163"/>
      <c r="D163"/>
      <c r="E163"/>
    </row>
    <row r="164" spans="1:5" x14ac:dyDescent="0.2">
      <c r="A164"/>
      <c r="C164"/>
      <c r="D164"/>
      <c r="E164"/>
    </row>
    <row r="165" spans="1:5" x14ac:dyDescent="0.2">
      <c r="A165"/>
      <c r="C165"/>
      <c r="D165"/>
      <c r="E165"/>
    </row>
    <row r="166" spans="1:5" x14ac:dyDescent="0.2">
      <c r="A166"/>
      <c r="C166"/>
      <c r="D166"/>
      <c r="E166"/>
    </row>
    <row r="167" spans="1:5" x14ac:dyDescent="0.2">
      <c r="A167"/>
      <c r="C167"/>
      <c r="D167"/>
      <c r="E167"/>
    </row>
    <row r="168" spans="1:5" x14ac:dyDescent="0.2">
      <c r="A168"/>
      <c r="C168"/>
      <c r="D168"/>
      <c r="E168"/>
    </row>
    <row r="169" spans="1:5" x14ac:dyDescent="0.2">
      <c r="A169"/>
      <c r="C169"/>
      <c r="D169"/>
      <c r="E169"/>
    </row>
    <row r="170" spans="1:5" x14ac:dyDescent="0.2">
      <c r="A170"/>
      <c r="C170"/>
      <c r="D170"/>
      <c r="E170"/>
    </row>
    <row r="171" spans="1:5" x14ac:dyDescent="0.2">
      <c r="A171"/>
      <c r="C171"/>
      <c r="D171"/>
      <c r="E171"/>
    </row>
    <row r="172" spans="1:5" x14ac:dyDescent="0.2">
      <c r="A172"/>
      <c r="C172"/>
      <c r="D172"/>
      <c r="E172"/>
    </row>
    <row r="173" spans="1:5" x14ac:dyDescent="0.2">
      <c r="A173"/>
      <c r="C173"/>
      <c r="D173"/>
      <c r="E173"/>
    </row>
    <row r="174" spans="1:5" x14ac:dyDescent="0.2">
      <c r="A174"/>
      <c r="C174"/>
      <c r="D174"/>
      <c r="E174"/>
    </row>
    <row r="175" spans="1:5" x14ac:dyDescent="0.2">
      <c r="A175"/>
      <c r="C175"/>
      <c r="D175"/>
      <c r="E175"/>
    </row>
    <row r="176" spans="1:5" x14ac:dyDescent="0.2">
      <c r="A176"/>
      <c r="C176"/>
      <c r="D176"/>
      <c r="E176"/>
    </row>
    <row r="177" spans="1:9" x14ac:dyDescent="0.2">
      <c r="A177"/>
      <c r="C177"/>
      <c r="D177"/>
      <c r="E177"/>
    </row>
    <row r="178" spans="1:9" x14ac:dyDescent="0.2">
      <c r="A178"/>
      <c r="C178"/>
      <c r="D178"/>
      <c r="E178"/>
    </row>
    <row r="179" spans="1:9" x14ac:dyDescent="0.2">
      <c r="A179"/>
      <c r="C179"/>
      <c r="D179"/>
      <c r="E179"/>
    </row>
    <row r="180" spans="1:9" x14ac:dyDescent="0.2">
      <c r="A180"/>
      <c r="C180"/>
      <c r="D180"/>
      <c r="E180"/>
    </row>
    <row r="181" spans="1:9" x14ac:dyDescent="0.2">
      <c r="A181"/>
      <c r="C181"/>
      <c r="D181"/>
      <c r="E181"/>
    </row>
    <row r="182" spans="1:9" x14ac:dyDescent="0.2">
      <c r="A182"/>
      <c r="C182"/>
      <c r="D182"/>
      <c r="E182"/>
    </row>
    <row r="183" spans="1:9" x14ac:dyDescent="0.2">
      <c r="A183"/>
      <c r="C183"/>
      <c r="D183"/>
      <c r="E183"/>
    </row>
    <row r="184" spans="1:9" x14ac:dyDescent="0.2">
      <c r="A184"/>
      <c r="C184"/>
      <c r="D184"/>
      <c r="E184"/>
    </row>
    <row r="185" spans="1:9" x14ac:dyDescent="0.2">
      <c r="A185"/>
      <c r="C185"/>
      <c r="D185"/>
      <c r="E185"/>
    </row>
    <row r="186" spans="1:9" x14ac:dyDescent="0.2">
      <c r="A186"/>
      <c r="C186"/>
      <c r="D186"/>
      <c r="E186"/>
    </row>
    <row r="187" spans="1:9" x14ac:dyDescent="0.2">
      <c r="A187"/>
      <c r="C187"/>
      <c r="D187"/>
      <c r="E187"/>
    </row>
    <row r="188" spans="1:9" x14ac:dyDescent="0.2">
      <c r="A188"/>
      <c r="C188"/>
      <c r="D188"/>
      <c r="E188"/>
    </row>
    <row r="189" spans="1:9" x14ac:dyDescent="0.2">
      <c r="A189"/>
      <c r="C189"/>
      <c r="D189"/>
      <c r="E189"/>
    </row>
    <row r="190" spans="1:9" s="9" customFormat="1" x14ac:dyDescent="0.2">
      <c r="A190"/>
      <c r="B190"/>
      <c r="C190"/>
      <c r="D190"/>
      <c r="E190"/>
      <c r="F190"/>
      <c r="G190"/>
      <c r="H190"/>
      <c r="I190"/>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57CFB5-6B54-4801-B3C5-28AB8F6C5F6C}">
  <sheetPr codeName="Sheet18"/>
  <dimension ref="A1:K191"/>
  <sheetViews>
    <sheetView showGridLines="0" tabSelected="1" zoomScaleNormal="100" workbookViewId="0">
      <pane ySplit="3" topLeftCell="A180" activePane="bottomLeft" state="frozen"/>
      <selection pane="bottomLeft" activeCell="G182" sqref="G182"/>
    </sheetView>
  </sheetViews>
  <sheetFormatPr defaultColWidth="9" defaultRowHeight="12" x14ac:dyDescent="0.2"/>
  <cols>
    <col min="1" max="1" width="11.1640625" style="14" customWidth="1"/>
    <col min="2" max="2" width="14" customWidth="1"/>
    <col min="3" max="3" width="19.33203125" style="42" customWidth="1"/>
    <col min="4" max="4" width="14.6640625" style="42" customWidth="1"/>
    <col min="5" max="5" width="32.83203125" style="15" customWidth="1"/>
    <col min="6" max="6" width="36"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6"/>
      <c r="C1" s="40"/>
      <c r="D1" s="40"/>
      <c r="E1" s="16"/>
      <c r="F1" s="298"/>
      <c r="G1" s="298"/>
      <c r="H1" s="233"/>
    </row>
    <row r="2" spans="1:11" ht="32.1" customHeight="1" x14ac:dyDescent="0.2">
      <c r="A2" s="3" t="s">
        <v>380</v>
      </c>
      <c r="C2" s="3"/>
      <c r="D2" s="3"/>
      <c r="E2" s="19"/>
      <c r="F2" s="299"/>
      <c r="G2" s="299"/>
    </row>
    <row r="3" spans="1:11" s="234" customFormat="1" ht="30" customHeight="1" x14ac:dyDescent="0.2">
      <c r="A3" s="256" t="s">
        <v>86</v>
      </c>
      <c r="B3" s="256" t="s">
        <v>403</v>
      </c>
      <c r="C3" s="256" t="s">
        <v>225</v>
      </c>
      <c r="D3" s="256" t="s">
        <v>224</v>
      </c>
      <c r="E3" s="256" t="s">
        <v>404</v>
      </c>
      <c r="F3" s="256" t="s">
        <v>399</v>
      </c>
      <c r="G3"/>
      <c r="H3"/>
      <c r="I3"/>
      <c r="J3"/>
      <c r="K3"/>
    </row>
    <row r="4" spans="1:11" x14ac:dyDescent="0.2">
      <c r="A4"/>
      <c r="C4"/>
      <c r="D4"/>
      <c r="E4"/>
    </row>
    <row r="5" spans="1:11" x14ac:dyDescent="0.2">
      <c r="A5"/>
      <c r="C5"/>
      <c r="D5"/>
      <c r="E5"/>
    </row>
    <row r="6" spans="1:11" x14ac:dyDescent="0.2">
      <c r="A6"/>
      <c r="C6"/>
      <c r="D6"/>
      <c r="E6"/>
    </row>
    <row r="7" spans="1:11" x14ac:dyDescent="0.2">
      <c r="A7"/>
      <c r="C7"/>
      <c r="D7"/>
      <c r="E7"/>
    </row>
    <row r="8" spans="1:11" x14ac:dyDescent="0.2">
      <c r="A8"/>
      <c r="C8"/>
      <c r="D8"/>
      <c r="E8"/>
    </row>
    <row r="9" spans="1:11" x14ac:dyDescent="0.2">
      <c r="A9"/>
      <c r="C9"/>
      <c r="D9"/>
      <c r="E9"/>
    </row>
    <row r="10" spans="1:11" x14ac:dyDescent="0.2">
      <c r="A10"/>
      <c r="C10"/>
      <c r="D10"/>
      <c r="E10"/>
    </row>
    <row r="11" spans="1:11" x14ac:dyDescent="0.2">
      <c r="A11"/>
      <c r="C11"/>
      <c r="D11"/>
      <c r="E11"/>
    </row>
    <row r="12" spans="1:11" x14ac:dyDescent="0.2">
      <c r="A12"/>
      <c r="C12"/>
      <c r="D12"/>
      <c r="E12"/>
    </row>
    <row r="13" spans="1:11" x14ac:dyDescent="0.2">
      <c r="A13"/>
      <c r="C13"/>
      <c r="D13"/>
      <c r="E13"/>
    </row>
    <row r="14" spans="1:11" x14ac:dyDescent="0.2">
      <c r="A14"/>
      <c r="C14"/>
      <c r="D14"/>
      <c r="E14"/>
    </row>
    <row r="15" spans="1:11" x14ac:dyDescent="0.2">
      <c r="A15"/>
      <c r="C15"/>
      <c r="D15"/>
      <c r="E15"/>
    </row>
    <row r="16" spans="1:11" x14ac:dyDescent="0.2">
      <c r="A16"/>
      <c r="C16"/>
      <c r="D16"/>
      <c r="E16"/>
    </row>
    <row r="17" spans="1:5" x14ac:dyDescent="0.2">
      <c r="A17"/>
      <c r="C17"/>
      <c r="D17"/>
      <c r="E17"/>
    </row>
    <row r="18" spans="1:5" x14ac:dyDescent="0.2">
      <c r="A18"/>
      <c r="C18"/>
      <c r="D18"/>
      <c r="E18"/>
    </row>
    <row r="19" spans="1:5" x14ac:dyDescent="0.2">
      <c r="A19"/>
      <c r="C19"/>
      <c r="D19"/>
      <c r="E19"/>
    </row>
    <row r="20" spans="1:5" x14ac:dyDescent="0.2">
      <c r="A20"/>
      <c r="C20"/>
      <c r="D20"/>
      <c r="E20"/>
    </row>
    <row r="21" spans="1:5" x14ac:dyDescent="0.2">
      <c r="A21"/>
      <c r="C21"/>
      <c r="D21"/>
      <c r="E21"/>
    </row>
    <row r="22" spans="1:5" x14ac:dyDescent="0.2">
      <c r="A22"/>
      <c r="C22"/>
      <c r="D22"/>
      <c r="E22"/>
    </row>
    <row r="23" spans="1:5" x14ac:dyDescent="0.2">
      <c r="A23"/>
      <c r="C23"/>
      <c r="D23"/>
      <c r="E23"/>
    </row>
    <row r="24" spans="1:5" x14ac:dyDescent="0.2">
      <c r="A24"/>
      <c r="C24"/>
      <c r="D24"/>
      <c r="E24"/>
    </row>
    <row r="25" spans="1:5" x14ac:dyDescent="0.2">
      <c r="A25"/>
      <c r="C25"/>
      <c r="D25"/>
      <c r="E25"/>
    </row>
    <row r="26" spans="1:5" x14ac:dyDescent="0.2">
      <c r="A26"/>
      <c r="C26"/>
      <c r="D26"/>
      <c r="E26"/>
    </row>
    <row r="27" spans="1:5" x14ac:dyDescent="0.2">
      <c r="A27"/>
      <c r="C27"/>
      <c r="D27"/>
      <c r="E27"/>
    </row>
    <row r="28" spans="1:5" x14ac:dyDescent="0.2">
      <c r="A28"/>
      <c r="C28"/>
      <c r="D28"/>
      <c r="E28"/>
    </row>
    <row r="29" spans="1:5" x14ac:dyDescent="0.2">
      <c r="A29"/>
      <c r="C29"/>
      <c r="D29"/>
      <c r="E29"/>
    </row>
    <row r="30" spans="1:5" x14ac:dyDescent="0.2">
      <c r="A30"/>
      <c r="C30"/>
      <c r="D30"/>
      <c r="E30"/>
    </row>
    <row r="31" spans="1:5" x14ac:dyDescent="0.2">
      <c r="A31"/>
      <c r="C31"/>
      <c r="D31"/>
      <c r="E31"/>
    </row>
    <row r="32" spans="1:5" x14ac:dyDescent="0.2">
      <c r="A32"/>
      <c r="C32"/>
      <c r="D32"/>
      <c r="E32"/>
    </row>
    <row r="33" spans="1:5" x14ac:dyDescent="0.2">
      <c r="A33"/>
      <c r="C33"/>
      <c r="D33"/>
      <c r="E33"/>
    </row>
    <row r="34" spans="1:5" x14ac:dyDescent="0.2">
      <c r="A34"/>
      <c r="C34"/>
      <c r="D34"/>
      <c r="E34"/>
    </row>
    <row r="35" spans="1:5" x14ac:dyDescent="0.2">
      <c r="A35"/>
      <c r="C35"/>
      <c r="D35"/>
      <c r="E35"/>
    </row>
    <row r="36" spans="1:5" x14ac:dyDescent="0.2">
      <c r="A36"/>
      <c r="C36"/>
      <c r="D36"/>
      <c r="E36"/>
    </row>
    <row r="37" spans="1:5" x14ac:dyDescent="0.2">
      <c r="A37"/>
      <c r="C37"/>
      <c r="D37"/>
      <c r="E37"/>
    </row>
    <row r="38" spans="1:5" x14ac:dyDescent="0.2">
      <c r="A38"/>
      <c r="C38"/>
      <c r="D38"/>
      <c r="E38"/>
    </row>
    <row r="39" spans="1:5" x14ac:dyDescent="0.2">
      <c r="A39"/>
      <c r="C39"/>
      <c r="D39"/>
      <c r="E39"/>
    </row>
    <row r="40" spans="1:5" x14ac:dyDescent="0.2">
      <c r="A40"/>
      <c r="C40"/>
      <c r="D40"/>
      <c r="E40"/>
    </row>
    <row r="41" spans="1:5" x14ac:dyDescent="0.2">
      <c r="A41"/>
      <c r="C41"/>
      <c r="D41"/>
      <c r="E41"/>
    </row>
    <row r="42" spans="1:5" x14ac:dyDescent="0.2">
      <c r="A42"/>
      <c r="C42"/>
      <c r="D42"/>
      <c r="E42"/>
    </row>
    <row r="43" spans="1:5" x14ac:dyDescent="0.2">
      <c r="A43"/>
      <c r="C43"/>
      <c r="D43"/>
      <c r="E43"/>
    </row>
    <row r="44" spans="1:5" x14ac:dyDescent="0.2">
      <c r="A44"/>
      <c r="C44"/>
      <c r="D44"/>
      <c r="E44"/>
    </row>
    <row r="45" spans="1:5" x14ac:dyDescent="0.2">
      <c r="A45"/>
      <c r="C45"/>
      <c r="D45"/>
      <c r="E45"/>
    </row>
    <row r="46" spans="1:5" x14ac:dyDescent="0.2">
      <c r="A46"/>
      <c r="C46"/>
      <c r="D46"/>
      <c r="E46"/>
    </row>
    <row r="47" spans="1:5" x14ac:dyDescent="0.2">
      <c r="A47"/>
      <c r="C47"/>
      <c r="D47"/>
      <c r="E47"/>
    </row>
    <row r="48" spans="1:5" x14ac:dyDescent="0.2">
      <c r="A48"/>
      <c r="C48"/>
      <c r="D48"/>
      <c r="E48"/>
    </row>
    <row r="49" spans="1:5" x14ac:dyDescent="0.2">
      <c r="A49"/>
      <c r="C49"/>
      <c r="D49"/>
      <c r="E49"/>
    </row>
    <row r="50" spans="1:5" x14ac:dyDescent="0.2">
      <c r="A50"/>
      <c r="C50"/>
      <c r="D50"/>
      <c r="E50"/>
    </row>
    <row r="51" spans="1:5" x14ac:dyDescent="0.2">
      <c r="A51"/>
      <c r="C51"/>
      <c r="D51"/>
      <c r="E51"/>
    </row>
    <row r="52" spans="1:5" x14ac:dyDescent="0.2">
      <c r="A52"/>
      <c r="C52"/>
      <c r="D52"/>
      <c r="E52"/>
    </row>
    <row r="53" spans="1:5" x14ac:dyDescent="0.2">
      <c r="A53"/>
      <c r="C53"/>
      <c r="D53"/>
      <c r="E53"/>
    </row>
    <row r="54" spans="1:5" x14ac:dyDescent="0.2">
      <c r="A54"/>
      <c r="C54"/>
      <c r="D54"/>
      <c r="E54"/>
    </row>
    <row r="55" spans="1:5" x14ac:dyDescent="0.2">
      <c r="A55"/>
      <c r="C55"/>
      <c r="D55"/>
      <c r="E55"/>
    </row>
    <row r="56" spans="1:5" x14ac:dyDescent="0.2">
      <c r="A56"/>
      <c r="C56"/>
      <c r="D56"/>
      <c r="E56"/>
    </row>
    <row r="57" spans="1:5" x14ac:dyDescent="0.2">
      <c r="A57"/>
      <c r="C57"/>
      <c r="D57"/>
      <c r="E57"/>
    </row>
    <row r="58" spans="1:5" x14ac:dyDescent="0.2">
      <c r="A58"/>
      <c r="C58"/>
      <c r="D58"/>
      <c r="E58"/>
    </row>
    <row r="59" spans="1:5" x14ac:dyDescent="0.2">
      <c r="A59"/>
      <c r="C59"/>
      <c r="D59"/>
      <c r="E59"/>
    </row>
    <row r="60" spans="1:5" x14ac:dyDescent="0.2">
      <c r="A60"/>
      <c r="C60"/>
      <c r="D60"/>
      <c r="E60"/>
    </row>
    <row r="61" spans="1:5" x14ac:dyDescent="0.2">
      <c r="A61"/>
      <c r="C61"/>
      <c r="D61"/>
      <c r="E61"/>
    </row>
    <row r="62" spans="1:5" x14ac:dyDescent="0.2">
      <c r="A62"/>
      <c r="C62"/>
      <c r="D62"/>
      <c r="E62"/>
    </row>
    <row r="63" spans="1:5" x14ac:dyDescent="0.2">
      <c r="A63"/>
      <c r="C63"/>
      <c r="D63"/>
      <c r="E63"/>
    </row>
    <row r="64" spans="1:5" x14ac:dyDescent="0.2">
      <c r="A64"/>
      <c r="C64"/>
      <c r="D64"/>
      <c r="E64"/>
    </row>
    <row r="65" spans="1:5" x14ac:dyDescent="0.2">
      <c r="A65"/>
      <c r="C65"/>
      <c r="D65"/>
      <c r="E65"/>
    </row>
    <row r="66" spans="1:5" x14ac:dyDescent="0.2">
      <c r="A66"/>
      <c r="C66"/>
      <c r="D66"/>
      <c r="E66"/>
    </row>
    <row r="67" spans="1:5" x14ac:dyDescent="0.2">
      <c r="A67"/>
      <c r="C67"/>
      <c r="D67"/>
      <c r="E67"/>
    </row>
    <row r="68" spans="1:5" x14ac:dyDescent="0.2">
      <c r="A68"/>
      <c r="C68"/>
      <c r="D68"/>
      <c r="E68"/>
    </row>
    <row r="69" spans="1:5" x14ac:dyDescent="0.2">
      <c r="A69"/>
      <c r="C69"/>
      <c r="D69"/>
      <c r="E69"/>
    </row>
    <row r="70" spans="1:5" x14ac:dyDescent="0.2">
      <c r="A70"/>
      <c r="C70"/>
      <c r="D70"/>
      <c r="E70"/>
    </row>
    <row r="71" spans="1:5" x14ac:dyDescent="0.2">
      <c r="A71"/>
      <c r="C71"/>
      <c r="D71"/>
      <c r="E71"/>
    </row>
    <row r="72" spans="1:5" x14ac:dyDescent="0.2">
      <c r="A72"/>
      <c r="C72"/>
      <c r="D72"/>
      <c r="E72"/>
    </row>
    <row r="73" spans="1:5" x14ac:dyDescent="0.2">
      <c r="A73"/>
      <c r="C73"/>
      <c r="D73"/>
      <c r="E73"/>
    </row>
    <row r="74" spans="1:5" x14ac:dyDescent="0.2">
      <c r="A74"/>
      <c r="C74"/>
      <c r="D74"/>
      <c r="E74"/>
    </row>
    <row r="75" spans="1:5" x14ac:dyDescent="0.2">
      <c r="A75"/>
      <c r="C75"/>
      <c r="D75"/>
      <c r="E75"/>
    </row>
    <row r="76" spans="1:5" x14ac:dyDescent="0.2">
      <c r="A76"/>
      <c r="C76"/>
      <c r="D76"/>
      <c r="E76"/>
    </row>
    <row r="77" spans="1:5" x14ac:dyDescent="0.2">
      <c r="A77"/>
      <c r="C77"/>
      <c r="D77"/>
      <c r="E77"/>
    </row>
    <row r="78" spans="1:5" x14ac:dyDescent="0.2">
      <c r="A78"/>
      <c r="C78"/>
      <c r="D78"/>
      <c r="E78"/>
    </row>
    <row r="79" spans="1:5" x14ac:dyDescent="0.2">
      <c r="A79"/>
      <c r="C79"/>
      <c r="D79"/>
      <c r="E79"/>
    </row>
    <row r="80" spans="1:5" x14ac:dyDescent="0.2">
      <c r="A80"/>
      <c r="C80"/>
      <c r="D80"/>
      <c r="E80"/>
    </row>
    <row r="81" spans="1:5" x14ac:dyDescent="0.2">
      <c r="A81"/>
      <c r="C81"/>
      <c r="D81"/>
      <c r="E81"/>
    </row>
    <row r="82" spans="1:5" x14ac:dyDescent="0.2">
      <c r="A82"/>
      <c r="C82"/>
      <c r="D82"/>
      <c r="E82"/>
    </row>
    <row r="83" spans="1:5" x14ac:dyDescent="0.2">
      <c r="A83"/>
      <c r="C83"/>
      <c r="D83"/>
      <c r="E83"/>
    </row>
    <row r="84" spans="1:5" x14ac:dyDescent="0.2">
      <c r="A84"/>
      <c r="C84"/>
      <c r="D84"/>
      <c r="E84"/>
    </row>
    <row r="85" spans="1:5" x14ac:dyDescent="0.2">
      <c r="A85"/>
      <c r="C85"/>
      <c r="D85"/>
      <c r="E85"/>
    </row>
    <row r="86" spans="1:5" x14ac:dyDescent="0.2">
      <c r="A86"/>
      <c r="C86"/>
      <c r="D86"/>
      <c r="E86"/>
    </row>
    <row r="87" spans="1:5" x14ac:dyDescent="0.2">
      <c r="A87"/>
      <c r="C87"/>
      <c r="D87"/>
      <c r="E87"/>
    </row>
    <row r="88" spans="1:5" x14ac:dyDescent="0.2">
      <c r="A88"/>
      <c r="C88"/>
      <c r="D88"/>
      <c r="E88"/>
    </row>
    <row r="89" spans="1:5" x14ac:dyDescent="0.2">
      <c r="A89"/>
      <c r="C89"/>
      <c r="D89"/>
      <c r="E89"/>
    </row>
    <row r="90" spans="1:5" x14ac:dyDescent="0.2">
      <c r="A90"/>
      <c r="C90"/>
      <c r="D90"/>
      <c r="E90"/>
    </row>
    <row r="91" spans="1:5" x14ac:dyDescent="0.2">
      <c r="A91"/>
      <c r="C91"/>
      <c r="D91"/>
      <c r="E91"/>
    </row>
    <row r="92" spans="1:5" x14ac:dyDescent="0.2">
      <c r="A92"/>
      <c r="C92"/>
      <c r="D92"/>
      <c r="E92"/>
    </row>
    <row r="93" spans="1:5" x14ac:dyDescent="0.2">
      <c r="A93"/>
      <c r="C93"/>
      <c r="D93"/>
      <c r="E93"/>
    </row>
    <row r="94" spans="1:5" x14ac:dyDescent="0.2">
      <c r="A94"/>
      <c r="C94"/>
      <c r="D94"/>
      <c r="E94"/>
    </row>
    <row r="95" spans="1:5" x14ac:dyDescent="0.2">
      <c r="A95"/>
      <c r="C95"/>
      <c r="D95"/>
      <c r="E95"/>
    </row>
    <row r="96" spans="1:5" x14ac:dyDescent="0.2">
      <c r="A96"/>
      <c r="C96"/>
      <c r="D96"/>
      <c r="E96"/>
    </row>
    <row r="97" spans="1:5" x14ac:dyDescent="0.2">
      <c r="A97"/>
      <c r="C97"/>
      <c r="D97"/>
      <c r="E97"/>
    </row>
    <row r="98" spans="1:5" x14ac:dyDescent="0.2">
      <c r="A98"/>
      <c r="C98"/>
      <c r="D98"/>
      <c r="E98"/>
    </row>
    <row r="99" spans="1:5" x14ac:dyDescent="0.2">
      <c r="A99"/>
      <c r="C99"/>
      <c r="D99"/>
      <c r="E99"/>
    </row>
    <row r="100" spans="1:5" x14ac:dyDescent="0.2">
      <c r="A100"/>
      <c r="C100"/>
      <c r="D100"/>
      <c r="E100"/>
    </row>
    <row r="101" spans="1:5" x14ac:dyDescent="0.2">
      <c r="A101"/>
      <c r="C101"/>
      <c r="D101"/>
      <c r="E101"/>
    </row>
    <row r="102" spans="1:5" x14ac:dyDescent="0.2">
      <c r="A102"/>
      <c r="C102"/>
      <c r="D102"/>
      <c r="E102"/>
    </row>
    <row r="103" spans="1:5" x14ac:dyDescent="0.2">
      <c r="A103"/>
      <c r="C103"/>
      <c r="D103"/>
      <c r="E103"/>
    </row>
    <row r="104" spans="1:5" x14ac:dyDescent="0.2">
      <c r="A104"/>
      <c r="C104"/>
      <c r="D104"/>
      <c r="E104"/>
    </row>
    <row r="105" spans="1:5" x14ac:dyDescent="0.2">
      <c r="A105"/>
      <c r="C105"/>
      <c r="D105"/>
      <c r="E105"/>
    </row>
    <row r="106" spans="1:5" x14ac:dyDescent="0.2">
      <c r="A106"/>
      <c r="C106"/>
      <c r="D106"/>
      <c r="E106"/>
    </row>
    <row r="107" spans="1:5" x14ac:dyDescent="0.2">
      <c r="A107"/>
      <c r="C107"/>
      <c r="D107"/>
      <c r="E107"/>
    </row>
    <row r="108" spans="1:5" x14ac:dyDescent="0.2">
      <c r="A108"/>
      <c r="C108"/>
      <c r="D108"/>
      <c r="E108"/>
    </row>
    <row r="109" spans="1:5" x14ac:dyDescent="0.2">
      <c r="A109"/>
      <c r="C109"/>
      <c r="D109"/>
      <c r="E109"/>
    </row>
    <row r="110" spans="1:5" x14ac:dyDescent="0.2">
      <c r="A110"/>
      <c r="C110"/>
      <c r="D110"/>
      <c r="E110"/>
    </row>
    <row r="111" spans="1:5" x14ac:dyDescent="0.2">
      <c r="A111"/>
      <c r="C111"/>
      <c r="D111"/>
      <c r="E111"/>
    </row>
    <row r="112" spans="1:5" x14ac:dyDescent="0.2">
      <c r="A112"/>
      <c r="C112"/>
      <c r="D112"/>
      <c r="E112"/>
    </row>
    <row r="113" spans="1:5" x14ac:dyDescent="0.2">
      <c r="A113"/>
      <c r="C113"/>
      <c r="D113"/>
      <c r="E113"/>
    </row>
    <row r="114" spans="1:5" x14ac:dyDescent="0.2">
      <c r="A114"/>
      <c r="C114"/>
      <c r="D114"/>
      <c r="E114"/>
    </row>
    <row r="115" spans="1:5" x14ac:dyDescent="0.2">
      <c r="A115"/>
      <c r="C115"/>
      <c r="D115"/>
      <c r="E115"/>
    </row>
    <row r="116" spans="1:5" x14ac:dyDescent="0.2">
      <c r="A116"/>
      <c r="C116"/>
      <c r="D116"/>
      <c r="E116"/>
    </row>
    <row r="117" spans="1:5" x14ac:dyDescent="0.2">
      <c r="A117"/>
      <c r="C117"/>
      <c r="D117"/>
      <c r="E117"/>
    </row>
    <row r="118" spans="1:5" x14ac:dyDescent="0.2">
      <c r="A118"/>
      <c r="C118"/>
      <c r="D118"/>
      <c r="E118"/>
    </row>
    <row r="119" spans="1:5" x14ac:dyDescent="0.2">
      <c r="A119"/>
      <c r="C119"/>
      <c r="D119"/>
      <c r="E119"/>
    </row>
    <row r="120" spans="1:5" x14ac:dyDescent="0.2">
      <c r="A120"/>
      <c r="C120"/>
      <c r="D120"/>
      <c r="E120"/>
    </row>
    <row r="121" spans="1:5" x14ac:dyDescent="0.2">
      <c r="A121"/>
      <c r="C121"/>
      <c r="D121"/>
      <c r="E121"/>
    </row>
    <row r="122" spans="1:5" x14ac:dyDescent="0.2">
      <c r="A122"/>
      <c r="C122"/>
      <c r="D122"/>
      <c r="E122"/>
    </row>
    <row r="123" spans="1:5" x14ac:dyDescent="0.2">
      <c r="A123"/>
      <c r="C123"/>
      <c r="D123"/>
      <c r="E123"/>
    </row>
    <row r="124" spans="1:5" x14ac:dyDescent="0.2">
      <c r="A124"/>
      <c r="C124"/>
      <c r="D124"/>
      <c r="E124"/>
    </row>
    <row r="125" spans="1:5" x14ac:dyDescent="0.2">
      <c r="A125"/>
      <c r="C125"/>
      <c r="D125"/>
      <c r="E125"/>
    </row>
    <row r="126" spans="1:5" x14ac:dyDescent="0.2">
      <c r="A126"/>
      <c r="C126"/>
      <c r="D126"/>
      <c r="E126"/>
    </row>
    <row r="127" spans="1:5" x14ac:dyDescent="0.2">
      <c r="A127"/>
      <c r="C127"/>
      <c r="D127"/>
      <c r="E127"/>
    </row>
    <row r="128" spans="1:5" x14ac:dyDescent="0.2">
      <c r="A128"/>
      <c r="C128"/>
      <c r="D128"/>
      <c r="E128"/>
    </row>
    <row r="129" spans="1:5" x14ac:dyDescent="0.2">
      <c r="A129"/>
      <c r="C129"/>
      <c r="D129"/>
      <c r="E129"/>
    </row>
    <row r="130" spans="1:5" x14ac:dyDescent="0.2">
      <c r="A130"/>
      <c r="C130"/>
      <c r="D130"/>
      <c r="E130"/>
    </row>
    <row r="131" spans="1:5" x14ac:dyDescent="0.2">
      <c r="A131"/>
      <c r="C131"/>
      <c r="D131"/>
      <c r="E131"/>
    </row>
    <row r="132" spans="1:5" x14ac:dyDescent="0.2">
      <c r="A132"/>
      <c r="C132"/>
      <c r="D132"/>
      <c r="E132"/>
    </row>
    <row r="133" spans="1:5" x14ac:dyDescent="0.2">
      <c r="A133"/>
      <c r="C133"/>
      <c r="D133"/>
      <c r="E133"/>
    </row>
    <row r="134" spans="1:5" x14ac:dyDescent="0.2">
      <c r="A134"/>
      <c r="C134"/>
      <c r="D134"/>
      <c r="E134"/>
    </row>
    <row r="135" spans="1:5" x14ac:dyDescent="0.2">
      <c r="A135"/>
      <c r="C135"/>
      <c r="D135"/>
      <c r="E135"/>
    </row>
    <row r="136" spans="1:5" x14ac:dyDescent="0.2">
      <c r="A136"/>
      <c r="C136"/>
      <c r="D136"/>
      <c r="E136"/>
    </row>
    <row r="137" spans="1:5" x14ac:dyDescent="0.2">
      <c r="A137"/>
      <c r="C137"/>
      <c r="D137"/>
      <c r="E137"/>
    </row>
    <row r="138" spans="1:5" x14ac:dyDescent="0.2">
      <c r="A138"/>
      <c r="C138"/>
      <c r="D138"/>
      <c r="E138"/>
    </row>
    <row r="139" spans="1:5" x14ac:dyDescent="0.2">
      <c r="A139"/>
      <c r="C139"/>
      <c r="D139"/>
      <c r="E139"/>
    </row>
    <row r="140" spans="1:5" x14ac:dyDescent="0.2">
      <c r="A140"/>
      <c r="C140"/>
      <c r="D140"/>
      <c r="E140"/>
    </row>
    <row r="141" spans="1:5" x14ac:dyDescent="0.2">
      <c r="A141"/>
      <c r="C141"/>
      <c r="D141"/>
      <c r="E141"/>
    </row>
    <row r="142" spans="1:5" x14ac:dyDescent="0.2">
      <c r="A142"/>
      <c r="C142"/>
      <c r="D142"/>
      <c r="E142"/>
    </row>
    <row r="143" spans="1:5" x14ac:dyDescent="0.2">
      <c r="A143"/>
      <c r="C143"/>
      <c r="D143"/>
      <c r="E143"/>
    </row>
    <row r="144" spans="1:5" x14ac:dyDescent="0.2">
      <c r="A144"/>
      <c r="C144"/>
      <c r="D144"/>
      <c r="E144"/>
    </row>
    <row r="145" spans="1:5" x14ac:dyDescent="0.2">
      <c r="A145"/>
      <c r="C145"/>
      <c r="D145"/>
      <c r="E145"/>
    </row>
    <row r="146" spans="1:5" x14ac:dyDescent="0.2">
      <c r="A146"/>
      <c r="C146"/>
      <c r="D146"/>
      <c r="E146"/>
    </row>
    <row r="147" spans="1:5" x14ac:dyDescent="0.2">
      <c r="A147"/>
      <c r="C147"/>
      <c r="D147"/>
      <c r="E147"/>
    </row>
    <row r="148" spans="1:5" x14ac:dyDescent="0.2">
      <c r="A148"/>
      <c r="C148"/>
      <c r="D148"/>
      <c r="E148"/>
    </row>
    <row r="149" spans="1:5" x14ac:dyDescent="0.2">
      <c r="A149"/>
      <c r="C149"/>
      <c r="D149"/>
      <c r="E149"/>
    </row>
    <row r="150" spans="1:5" x14ac:dyDescent="0.2">
      <c r="A150"/>
      <c r="C150"/>
      <c r="D150"/>
      <c r="E150"/>
    </row>
    <row r="151" spans="1:5" x14ac:dyDescent="0.2">
      <c r="A151"/>
      <c r="C151"/>
      <c r="D151"/>
      <c r="E151"/>
    </row>
    <row r="152" spans="1:5" x14ac:dyDescent="0.2">
      <c r="A152"/>
      <c r="C152"/>
      <c r="D152"/>
      <c r="E152"/>
    </row>
    <row r="153" spans="1:5" x14ac:dyDescent="0.2">
      <c r="A153"/>
      <c r="C153"/>
      <c r="D153"/>
      <c r="E153"/>
    </row>
    <row r="154" spans="1:5" x14ac:dyDescent="0.2">
      <c r="A154"/>
      <c r="C154"/>
      <c r="D154"/>
      <c r="E154"/>
    </row>
    <row r="155" spans="1:5" x14ac:dyDescent="0.2">
      <c r="A155"/>
      <c r="C155"/>
      <c r="D155"/>
      <c r="E155"/>
    </row>
    <row r="156" spans="1:5" x14ac:dyDescent="0.2">
      <c r="A156"/>
      <c r="C156"/>
      <c r="D156"/>
      <c r="E156"/>
    </row>
    <row r="157" spans="1:5" x14ac:dyDescent="0.2">
      <c r="A157"/>
      <c r="C157"/>
      <c r="D157"/>
      <c r="E157"/>
    </row>
    <row r="158" spans="1:5" x14ac:dyDescent="0.2">
      <c r="A158"/>
      <c r="C158"/>
      <c r="D158"/>
      <c r="E158"/>
    </row>
    <row r="159" spans="1:5" x14ac:dyDescent="0.2">
      <c r="A159"/>
      <c r="C159"/>
      <c r="D159"/>
      <c r="E159"/>
    </row>
    <row r="160" spans="1:5" x14ac:dyDescent="0.2">
      <c r="A160"/>
      <c r="C160"/>
      <c r="D160"/>
      <c r="E160"/>
    </row>
    <row r="161" spans="1:5" x14ac:dyDescent="0.2">
      <c r="A161"/>
      <c r="C161"/>
      <c r="D161"/>
      <c r="E161"/>
    </row>
    <row r="162" spans="1:5" x14ac:dyDescent="0.2">
      <c r="A162"/>
      <c r="C162"/>
      <c r="D162"/>
      <c r="E162"/>
    </row>
    <row r="163" spans="1:5" x14ac:dyDescent="0.2">
      <c r="A163"/>
      <c r="C163"/>
      <c r="D163"/>
      <c r="E163"/>
    </row>
    <row r="164" spans="1:5" x14ac:dyDescent="0.2">
      <c r="A164"/>
      <c r="C164"/>
      <c r="D164"/>
      <c r="E164"/>
    </row>
    <row r="165" spans="1:5" x14ac:dyDescent="0.2">
      <c r="A165"/>
      <c r="C165"/>
      <c r="D165"/>
      <c r="E165"/>
    </row>
    <row r="166" spans="1:5" x14ac:dyDescent="0.2">
      <c r="A166"/>
      <c r="C166"/>
      <c r="D166"/>
      <c r="E166"/>
    </row>
    <row r="167" spans="1:5" x14ac:dyDescent="0.2">
      <c r="A167"/>
      <c r="C167"/>
      <c r="D167"/>
      <c r="E167"/>
    </row>
    <row r="168" spans="1:5" x14ac:dyDescent="0.2">
      <c r="A168"/>
      <c r="C168"/>
      <c r="D168"/>
      <c r="E168"/>
    </row>
    <row r="169" spans="1:5" x14ac:dyDescent="0.2">
      <c r="A169"/>
      <c r="C169"/>
      <c r="D169"/>
      <c r="E169"/>
    </row>
    <row r="170" spans="1:5" x14ac:dyDescent="0.2">
      <c r="A170"/>
      <c r="C170"/>
      <c r="D170"/>
      <c r="E170"/>
    </row>
    <row r="171" spans="1:5" x14ac:dyDescent="0.2">
      <c r="A171"/>
      <c r="C171"/>
      <c r="D171"/>
      <c r="E171"/>
    </row>
    <row r="172" spans="1:5" x14ac:dyDescent="0.2">
      <c r="A172"/>
      <c r="C172"/>
      <c r="D172"/>
      <c r="E172"/>
    </row>
    <row r="173" spans="1:5" x14ac:dyDescent="0.2">
      <c r="A173"/>
      <c r="C173"/>
      <c r="D173"/>
      <c r="E173"/>
    </row>
    <row r="174" spans="1:5" x14ac:dyDescent="0.2">
      <c r="A174"/>
      <c r="C174"/>
      <c r="D174"/>
      <c r="E174"/>
    </row>
    <row r="175" spans="1:5" x14ac:dyDescent="0.2">
      <c r="A175"/>
      <c r="C175"/>
      <c r="D175"/>
      <c r="E175"/>
    </row>
    <row r="176" spans="1:5" x14ac:dyDescent="0.2">
      <c r="A176"/>
      <c r="C176"/>
      <c r="D176"/>
      <c r="E176"/>
    </row>
    <row r="177" spans="1:10" x14ac:dyDescent="0.2">
      <c r="A177"/>
      <c r="C177"/>
      <c r="D177"/>
      <c r="E177"/>
    </row>
    <row r="178" spans="1:10" x14ac:dyDescent="0.2">
      <c r="A178"/>
      <c r="C178"/>
      <c r="D178"/>
      <c r="E178"/>
    </row>
    <row r="179" spans="1:10" x14ac:dyDescent="0.2">
      <c r="A179"/>
      <c r="C179"/>
      <c r="D179"/>
      <c r="E179"/>
    </row>
    <row r="180" spans="1:10" x14ac:dyDescent="0.2">
      <c r="A180"/>
      <c r="C180"/>
      <c r="D180"/>
      <c r="E180"/>
    </row>
    <row r="181" spans="1:10" x14ac:dyDescent="0.2">
      <c r="A181"/>
      <c r="C181"/>
      <c r="D181"/>
      <c r="E181"/>
    </row>
    <row r="182" spans="1:10" x14ac:dyDescent="0.2">
      <c r="A182"/>
      <c r="C182"/>
      <c r="D182"/>
      <c r="E182"/>
    </row>
    <row r="183" spans="1:10" x14ac:dyDescent="0.2">
      <c r="A183"/>
      <c r="C183"/>
      <c r="D183"/>
      <c r="E183"/>
    </row>
    <row r="184" spans="1:10" x14ac:dyDescent="0.2">
      <c r="A184"/>
      <c r="C184"/>
      <c r="D184"/>
      <c r="E184"/>
    </row>
    <row r="185" spans="1:10" x14ac:dyDescent="0.2">
      <c r="A185"/>
      <c r="C185"/>
      <c r="D185"/>
      <c r="E185"/>
    </row>
    <row r="186" spans="1:10" x14ac:dyDescent="0.2">
      <c r="A186"/>
      <c r="C186"/>
      <c r="D186"/>
      <c r="E186"/>
    </row>
    <row r="187" spans="1:10" x14ac:dyDescent="0.2">
      <c r="A187"/>
      <c r="C187"/>
      <c r="D187"/>
      <c r="E187"/>
    </row>
    <row r="188" spans="1:10" x14ac:dyDescent="0.2">
      <c r="A188"/>
      <c r="C188"/>
      <c r="D188"/>
      <c r="E188"/>
    </row>
    <row r="189" spans="1:10" x14ac:dyDescent="0.2">
      <c r="A189"/>
      <c r="C189"/>
      <c r="D189"/>
      <c r="E189"/>
    </row>
    <row r="190" spans="1:10" s="9" customFormat="1" x14ac:dyDescent="0.2">
      <c r="A190"/>
      <c r="B190"/>
      <c r="C190"/>
      <c r="D190"/>
      <c r="E190"/>
      <c r="F190"/>
      <c r="G190"/>
      <c r="H190"/>
      <c r="I190"/>
      <c r="J190"/>
    </row>
    <row r="191" spans="1:10" x14ac:dyDescent="0.2">
      <c r="A191"/>
      <c r="C191"/>
      <c r="D191"/>
      <c r="E191"/>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D08D45-BAE6-4C99-AFE5-26A5004DE8B1}">
  <sheetPr codeName="Sheet20"/>
  <dimension ref="A1:K190"/>
  <sheetViews>
    <sheetView showGridLines="0" zoomScaleNormal="100" workbookViewId="0">
      <pane ySplit="3" topLeftCell="A4" activePane="bottomLeft" state="frozen"/>
      <selection pane="bottomLeft" activeCell="J13" sqref="J13"/>
    </sheetView>
  </sheetViews>
  <sheetFormatPr defaultColWidth="9" defaultRowHeight="12" x14ac:dyDescent="0.2"/>
  <cols>
    <col min="1" max="1" width="11.1640625" style="14" customWidth="1"/>
    <col min="2" max="2" width="14" customWidth="1"/>
    <col min="3" max="3" width="15.1640625" style="42" customWidth="1"/>
    <col min="4" max="4" width="17.1640625" style="42" customWidth="1"/>
    <col min="5" max="5" width="16.83203125" style="15" customWidth="1"/>
    <col min="6" max="6" width="17.33203125" customWidth="1"/>
    <col min="7" max="7" width="14.1640625" customWidth="1"/>
    <col min="8" max="8" width="18"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6"/>
      <c r="C1" s="40"/>
      <c r="D1" s="40"/>
      <c r="E1" s="16"/>
      <c r="F1" s="298"/>
      <c r="G1" s="298"/>
      <c r="H1" s="233"/>
    </row>
    <row r="2" spans="1:11" ht="32.1" customHeight="1" x14ac:dyDescent="0.2">
      <c r="A2" s="3" t="s">
        <v>415</v>
      </c>
      <c r="C2" s="3"/>
      <c r="D2" s="3"/>
      <c r="E2" s="19"/>
      <c r="F2" s="299"/>
      <c r="G2" s="299"/>
    </row>
    <row r="3" spans="1:11" s="234" customFormat="1" ht="30" customHeight="1" x14ac:dyDescent="0.2">
      <c r="A3" s="256" t="s">
        <v>86</v>
      </c>
      <c r="B3" s="256" t="s">
        <v>231</v>
      </c>
      <c r="C3" s="256" t="s">
        <v>229</v>
      </c>
      <c r="D3" s="256" t="s">
        <v>230</v>
      </c>
      <c r="E3" s="256" t="s">
        <v>214</v>
      </c>
      <c r="F3" s="256" t="s">
        <v>212</v>
      </c>
      <c r="G3" s="256" t="s">
        <v>226</v>
      </c>
      <c r="H3" s="256" t="s">
        <v>168</v>
      </c>
      <c r="I3" s="256" t="s">
        <v>416</v>
      </c>
      <c r="J3"/>
      <c r="K3"/>
    </row>
    <row r="4" spans="1:11" x14ac:dyDescent="0.2">
      <c r="A4">
        <v>1</v>
      </c>
      <c r="B4" t="s">
        <v>189</v>
      </c>
      <c r="C4">
        <v>52</v>
      </c>
      <c r="D4">
        <v>7</v>
      </c>
      <c r="E4">
        <v>1500</v>
      </c>
      <c r="F4" s="180">
        <v>400</v>
      </c>
      <c r="G4">
        <v>54</v>
      </c>
      <c r="H4" s="269" t="s">
        <v>167</v>
      </c>
      <c r="I4">
        <v>241</v>
      </c>
    </row>
    <row r="5" spans="1:11" x14ac:dyDescent="0.2">
      <c r="A5">
        <v>1</v>
      </c>
      <c r="B5" t="s">
        <v>190</v>
      </c>
      <c r="C5">
        <v>53</v>
      </c>
      <c r="D5">
        <v>9</v>
      </c>
      <c r="E5">
        <v>1500</v>
      </c>
      <c r="F5" s="180">
        <v>300</v>
      </c>
      <c r="G5">
        <v>54</v>
      </c>
      <c r="H5" s="269" t="s">
        <v>167</v>
      </c>
      <c r="I5">
        <v>207</v>
      </c>
    </row>
    <row r="6" spans="1:11" x14ac:dyDescent="0.2">
      <c r="A6" s="181">
        <v>1</v>
      </c>
      <c r="B6" t="s">
        <v>190</v>
      </c>
      <c r="C6">
        <v>54</v>
      </c>
      <c r="D6">
        <v>8</v>
      </c>
      <c r="E6">
        <v>1800</v>
      </c>
      <c r="F6" s="270">
        <v>350</v>
      </c>
      <c r="G6" s="227">
        <v>57</v>
      </c>
      <c r="H6" s="269" t="s">
        <v>167</v>
      </c>
      <c r="I6">
        <v>216</v>
      </c>
    </row>
    <row r="7" spans="1:11" x14ac:dyDescent="0.2">
      <c r="A7" s="181">
        <v>1</v>
      </c>
      <c r="B7" t="s">
        <v>190</v>
      </c>
      <c r="C7">
        <v>54</v>
      </c>
      <c r="D7">
        <v>8</v>
      </c>
      <c r="E7">
        <v>1900</v>
      </c>
      <c r="F7" s="270">
        <v>360</v>
      </c>
      <c r="G7" s="227">
        <v>59</v>
      </c>
      <c r="H7" t="s">
        <v>167</v>
      </c>
      <c r="I7">
        <v>158</v>
      </c>
    </row>
    <row r="8" spans="1:11" x14ac:dyDescent="0.2">
      <c r="A8" s="226"/>
      <c r="C8"/>
      <c r="D8"/>
      <c r="E8"/>
      <c r="F8" s="271"/>
      <c r="G8" s="227"/>
    </row>
    <row r="9" spans="1:11" x14ac:dyDescent="0.2">
      <c r="A9" s="226"/>
      <c r="C9"/>
      <c r="D9"/>
      <c r="E9"/>
      <c r="F9" s="271"/>
      <c r="G9" s="227"/>
    </row>
    <row r="10" spans="1:11" x14ac:dyDescent="0.2">
      <c r="A10" s="226"/>
      <c r="C10"/>
      <c r="D10"/>
      <c r="E10"/>
      <c r="F10" s="271"/>
      <c r="G10" s="227"/>
    </row>
    <row r="11" spans="1:11" x14ac:dyDescent="0.2">
      <c r="A11" s="226"/>
      <c r="C11"/>
      <c r="D11"/>
      <c r="E11"/>
      <c r="F11" s="271"/>
      <c r="G11" s="227"/>
    </row>
    <row r="12" spans="1:11" x14ac:dyDescent="0.2">
      <c r="A12" s="226"/>
      <c r="C12"/>
      <c r="D12"/>
      <c r="E12"/>
      <c r="F12" s="271"/>
      <c r="G12" s="227"/>
    </row>
    <row r="13" spans="1:11" x14ac:dyDescent="0.2">
      <c r="A13" s="226"/>
      <c r="C13"/>
      <c r="D13"/>
      <c r="E13"/>
      <c r="F13" s="271"/>
      <c r="G13" s="227"/>
    </row>
    <row r="14" spans="1:11" x14ac:dyDescent="0.2">
      <c r="A14" s="226"/>
      <c r="C14"/>
      <c r="D14"/>
      <c r="E14"/>
      <c r="F14" s="271"/>
      <c r="G14" s="227"/>
    </row>
    <row r="15" spans="1:11" x14ac:dyDescent="0.2">
      <c r="A15" s="226"/>
      <c r="C15"/>
      <c r="D15"/>
      <c r="E15"/>
      <c r="F15" s="271"/>
      <c r="G15" s="227"/>
    </row>
    <row r="16" spans="1:11" x14ac:dyDescent="0.2">
      <c r="A16" s="226"/>
      <c r="C16"/>
      <c r="D16"/>
      <c r="E16"/>
      <c r="F16" s="227"/>
      <c r="G16" s="227"/>
    </row>
    <row r="17" spans="1:7" x14ac:dyDescent="0.2">
      <c r="A17" s="226"/>
      <c r="C17"/>
      <c r="D17"/>
      <c r="E17"/>
      <c r="F17" s="227"/>
      <c r="G17" s="227"/>
    </row>
    <row r="18" spans="1:7" x14ac:dyDescent="0.2">
      <c r="A18" s="226"/>
      <c r="C18"/>
      <c r="D18"/>
      <c r="E18"/>
      <c r="F18" s="227"/>
      <c r="G18" s="227"/>
    </row>
    <row r="19" spans="1:7" x14ac:dyDescent="0.2">
      <c r="A19" s="226"/>
      <c r="C19"/>
      <c r="D19"/>
      <c r="E19"/>
      <c r="F19" s="227"/>
      <c r="G19" s="227"/>
    </row>
    <row r="20" spans="1:7" x14ac:dyDescent="0.2">
      <c r="A20" s="226"/>
      <c r="C20"/>
      <c r="D20"/>
      <c r="E20"/>
      <c r="F20" s="227"/>
      <c r="G20" s="227"/>
    </row>
    <row r="21" spans="1:7" x14ac:dyDescent="0.2">
      <c r="A21" s="226"/>
      <c r="C21"/>
      <c r="D21"/>
      <c r="E21"/>
      <c r="F21" s="227"/>
      <c r="G21" s="227"/>
    </row>
    <row r="22" spans="1:7" x14ac:dyDescent="0.2">
      <c r="A22" s="226"/>
      <c r="C22"/>
      <c r="D22"/>
      <c r="E22"/>
      <c r="F22" s="227"/>
      <c r="G22" s="227"/>
    </row>
    <row r="23" spans="1:7" x14ac:dyDescent="0.2">
      <c r="A23" s="226"/>
      <c r="C23"/>
      <c r="D23"/>
      <c r="E23"/>
      <c r="F23" s="227"/>
      <c r="G23" s="227"/>
    </row>
    <row r="24" spans="1:7" x14ac:dyDescent="0.2">
      <c r="A24" s="226"/>
      <c r="C24"/>
      <c r="D24"/>
      <c r="E24"/>
      <c r="F24" s="227"/>
      <c r="G24" s="227"/>
    </row>
    <row r="25" spans="1:7" x14ac:dyDescent="0.2">
      <c r="A25" s="226"/>
      <c r="C25"/>
      <c r="D25"/>
      <c r="E25"/>
      <c r="F25" s="227"/>
      <c r="G25" s="227"/>
    </row>
    <row r="26" spans="1:7" x14ac:dyDescent="0.2">
      <c r="A26" s="226"/>
      <c r="C26"/>
      <c r="D26"/>
      <c r="E26"/>
      <c r="F26" s="227"/>
      <c r="G26" s="227"/>
    </row>
    <row r="27" spans="1:7" x14ac:dyDescent="0.2">
      <c r="A27" s="226"/>
      <c r="C27"/>
      <c r="D27"/>
      <c r="E27"/>
      <c r="F27" s="227"/>
      <c r="G27" s="227"/>
    </row>
    <row r="28" spans="1:7" x14ac:dyDescent="0.2">
      <c r="A28" s="226"/>
      <c r="C28"/>
      <c r="D28"/>
      <c r="E28"/>
      <c r="F28" s="227"/>
      <c r="G28" s="227"/>
    </row>
    <row r="29" spans="1:7" x14ac:dyDescent="0.2">
      <c r="A29" s="226"/>
      <c r="C29"/>
      <c r="D29"/>
      <c r="E29"/>
      <c r="F29" s="227"/>
      <c r="G29" s="227"/>
    </row>
    <row r="30" spans="1:7" x14ac:dyDescent="0.2">
      <c r="A30" s="226"/>
      <c r="C30"/>
      <c r="D30"/>
      <c r="E30"/>
      <c r="F30" s="227"/>
      <c r="G30" s="227"/>
    </row>
    <row r="31" spans="1:7" x14ac:dyDescent="0.2">
      <c r="A31" s="226"/>
      <c r="C31"/>
      <c r="D31"/>
      <c r="E31"/>
      <c r="F31" s="227"/>
      <c r="G31" s="227"/>
    </row>
    <row r="32" spans="1:7" x14ac:dyDescent="0.2">
      <c r="A32" s="226"/>
      <c r="C32"/>
      <c r="D32"/>
      <c r="E32"/>
      <c r="F32" s="227"/>
      <c r="G32" s="227"/>
    </row>
    <row r="33" spans="1:7" x14ac:dyDescent="0.2">
      <c r="A33" s="226"/>
      <c r="C33"/>
      <c r="D33"/>
      <c r="E33"/>
      <c r="F33" s="227"/>
      <c r="G33" s="227"/>
    </row>
    <row r="34" spans="1:7" x14ac:dyDescent="0.2">
      <c r="A34" s="226"/>
      <c r="C34"/>
      <c r="D34"/>
      <c r="E34"/>
      <c r="F34" s="227"/>
      <c r="G34" s="227"/>
    </row>
    <row r="35" spans="1:7" x14ac:dyDescent="0.2">
      <c r="A35" s="226"/>
      <c r="C35"/>
      <c r="D35"/>
      <c r="E35"/>
      <c r="F35" s="227"/>
      <c r="G35" s="227"/>
    </row>
    <row r="36" spans="1:7" x14ac:dyDescent="0.2">
      <c r="A36" s="226"/>
      <c r="C36"/>
      <c r="D36"/>
      <c r="E36"/>
      <c r="F36" s="227"/>
      <c r="G36" s="227"/>
    </row>
    <row r="37" spans="1:7" x14ac:dyDescent="0.2">
      <c r="A37" s="226"/>
      <c r="C37"/>
      <c r="D37"/>
      <c r="E37"/>
      <c r="F37" s="227"/>
      <c r="G37" s="227"/>
    </row>
    <row r="38" spans="1:7" x14ac:dyDescent="0.2">
      <c r="A38" s="226"/>
      <c r="C38"/>
      <c r="D38"/>
      <c r="E38"/>
      <c r="F38" s="227"/>
      <c r="G38" s="227"/>
    </row>
    <row r="39" spans="1:7" x14ac:dyDescent="0.2">
      <c r="A39" s="226"/>
      <c r="C39"/>
      <c r="D39"/>
      <c r="E39"/>
      <c r="F39" s="227"/>
      <c r="G39" s="227"/>
    </row>
    <row r="40" spans="1:7" x14ac:dyDescent="0.2">
      <c r="A40" s="226"/>
      <c r="C40"/>
      <c r="D40"/>
      <c r="E40"/>
      <c r="F40" s="227"/>
      <c r="G40" s="227"/>
    </row>
    <row r="41" spans="1:7" x14ac:dyDescent="0.2">
      <c r="A41" s="226"/>
      <c r="C41"/>
      <c r="D41"/>
      <c r="E41"/>
      <c r="F41" s="227"/>
      <c r="G41" s="227"/>
    </row>
    <row r="42" spans="1:7" x14ac:dyDescent="0.2">
      <c r="A42" s="226"/>
      <c r="C42"/>
      <c r="D42"/>
      <c r="E42"/>
      <c r="F42" s="227"/>
      <c r="G42" s="227"/>
    </row>
    <row r="43" spans="1:7" x14ac:dyDescent="0.2">
      <c r="A43" s="226"/>
      <c r="C43"/>
      <c r="D43"/>
      <c r="E43"/>
      <c r="F43" s="227"/>
      <c r="G43" s="227"/>
    </row>
    <row r="44" spans="1:7" x14ac:dyDescent="0.2">
      <c r="B44" s="43"/>
    </row>
    <row r="45" spans="1:7" x14ac:dyDescent="0.2">
      <c r="A45" s="226"/>
      <c r="C45"/>
      <c r="D45"/>
      <c r="E45"/>
      <c r="F45" s="227"/>
      <c r="G45" s="227"/>
    </row>
    <row r="46" spans="1:7" x14ac:dyDescent="0.2">
      <c r="A46" s="226"/>
      <c r="C46"/>
      <c r="D46"/>
      <c r="E46"/>
      <c r="F46" s="227"/>
      <c r="G46" s="227"/>
    </row>
    <row r="47" spans="1:7" x14ac:dyDescent="0.2">
      <c r="A47" s="226"/>
      <c r="C47"/>
      <c r="D47"/>
      <c r="E47"/>
      <c r="F47" s="227"/>
      <c r="G47" s="227"/>
    </row>
    <row r="48" spans="1:7" x14ac:dyDescent="0.2">
      <c r="A48" s="226"/>
      <c r="C48"/>
      <c r="D48"/>
      <c r="E48"/>
      <c r="F48" s="227">
        <v>30</v>
      </c>
      <c r="G48" s="227">
        <v>50</v>
      </c>
    </row>
    <row r="49" spans="1:7" x14ac:dyDescent="0.2">
      <c r="A49" s="226"/>
      <c r="C49"/>
      <c r="D49"/>
      <c r="E49"/>
      <c r="F49" s="227">
        <v>30</v>
      </c>
      <c r="G49" s="227">
        <v>50</v>
      </c>
    </row>
    <row r="50" spans="1:7" x14ac:dyDescent="0.2">
      <c r="A50" s="226"/>
      <c r="C50"/>
      <c r="D50"/>
      <c r="E50"/>
      <c r="F50" s="227">
        <v>30</v>
      </c>
      <c r="G50" s="227">
        <v>50</v>
      </c>
    </row>
    <row r="51" spans="1:7" x14ac:dyDescent="0.2">
      <c r="A51" s="226"/>
      <c r="C51"/>
      <c r="D51"/>
      <c r="E51"/>
      <c r="F51" s="227">
        <v>30</v>
      </c>
      <c r="G51" s="227">
        <v>50</v>
      </c>
    </row>
    <row r="52" spans="1:7" x14ac:dyDescent="0.2">
      <c r="A52" s="226"/>
      <c r="C52"/>
      <c r="D52"/>
      <c r="E52"/>
      <c r="F52" s="227">
        <v>30</v>
      </c>
      <c r="G52" s="227">
        <v>50</v>
      </c>
    </row>
    <row r="53" spans="1:7" x14ac:dyDescent="0.2">
      <c r="A53" s="226"/>
      <c r="C53"/>
      <c r="D53"/>
      <c r="E53"/>
      <c r="F53" s="227">
        <v>30</v>
      </c>
      <c r="G53" s="227">
        <v>50</v>
      </c>
    </row>
    <row r="54" spans="1:7" x14ac:dyDescent="0.2">
      <c r="A54" s="226"/>
      <c r="C54"/>
      <c r="D54"/>
      <c r="E54"/>
      <c r="F54" s="227">
        <v>30</v>
      </c>
      <c r="G54" s="227">
        <v>50</v>
      </c>
    </row>
    <row r="55" spans="1:7" x14ac:dyDescent="0.2">
      <c r="A55" s="226"/>
      <c r="C55"/>
      <c r="D55"/>
      <c r="E55"/>
      <c r="F55" s="227">
        <v>30</v>
      </c>
      <c r="G55" s="227">
        <v>50</v>
      </c>
    </row>
    <row r="56" spans="1:7" x14ac:dyDescent="0.2">
      <c r="A56" s="226"/>
      <c r="C56"/>
      <c r="D56"/>
      <c r="E56"/>
      <c r="F56" s="227">
        <v>30</v>
      </c>
      <c r="G56" s="227">
        <v>50</v>
      </c>
    </row>
    <row r="57" spans="1:7" x14ac:dyDescent="0.2">
      <c r="A57" s="226"/>
      <c r="C57"/>
      <c r="D57"/>
      <c r="E57"/>
      <c r="F57" s="227">
        <v>30</v>
      </c>
      <c r="G57" s="227">
        <v>50</v>
      </c>
    </row>
    <row r="58" spans="1:7" x14ac:dyDescent="0.2">
      <c r="A58" s="226"/>
      <c r="C58"/>
      <c r="D58"/>
      <c r="E58"/>
      <c r="F58" s="227">
        <v>30</v>
      </c>
      <c r="G58" s="227">
        <v>50</v>
      </c>
    </row>
    <row r="59" spans="1:7" x14ac:dyDescent="0.2">
      <c r="A59" s="226"/>
      <c r="C59"/>
      <c r="D59"/>
      <c r="E59"/>
      <c r="F59" s="227">
        <v>30</v>
      </c>
      <c r="G59" s="227">
        <v>50</v>
      </c>
    </row>
    <row r="60" spans="1:7" x14ac:dyDescent="0.2">
      <c r="A60" s="226"/>
      <c r="C60"/>
      <c r="D60"/>
      <c r="E60"/>
      <c r="F60" s="227">
        <v>30</v>
      </c>
      <c r="G60" s="227">
        <v>50</v>
      </c>
    </row>
    <row r="61" spans="1:7" x14ac:dyDescent="0.2">
      <c r="A61" s="226"/>
      <c r="C61"/>
      <c r="D61"/>
      <c r="E61"/>
      <c r="F61" s="227">
        <v>30</v>
      </c>
      <c r="G61" s="227">
        <v>50</v>
      </c>
    </row>
    <row r="62" spans="1:7" x14ac:dyDescent="0.2">
      <c r="A62" s="226"/>
      <c r="C62"/>
      <c r="D62"/>
      <c r="E62"/>
      <c r="F62" s="227">
        <v>30</v>
      </c>
      <c r="G62" s="227">
        <v>50</v>
      </c>
    </row>
    <row r="63" spans="1:7" x14ac:dyDescent="0.2">
      <c r="A63" s="226"/>
      <c r="C63"/>
      <c r="D63"/>
      <c r="E63"/>
      <c r="F63" s="227">
        <v>30</v>
      </c>
      <c r="G63" s="227">
        <v>50</v>
      </c>
    </row>
    <row r="64" spans="1:7" x14ac:dyDescent="0.2">
      <c r="A64" s="226"/>
      <c r="C64"/>
      <c r="D64"/>
      <c r="E64"/>
      <c r="F64" s="227">
        <v>30</v>
      </c>
      <c r="G64" s="227">
        <v>50</v>
      </c>
    </row>
    <row r="65" spans="1:7" x14ac:dyDescent="0.2">
      <c r="B65" s="43"/>
    </row>
    <row r="66" spans="1:7" x14ac:dyDescent="0.2">
      <c r="A66" s="226"/>
      <c r="C66"/>
      <c r="D66"/>
      <c r="E66"/>
      <c r="F66" s="227">
        <v>30</v>
      </c>
      <c r="G66" s="227">
        <v>50</v>
      </c>
    </row>
    <row r="67" spans="1:7" x14ac:dyDescent="0.2">
      <c r="A67" s="226"/>
      <c r="C67"/>
      <c r="D67"/>
      <c r="E67"/>
      <c r="F67" s="227">
        <v>30</v>
      </c>
      <c r="G67" s="227">
        <v>50</v>
      </c>
    </row>
    <row r="68" spans="1:7" x14ac:dyDescent="0.2">
      <c r="A68" s="226"/>
      <c r="C68"/>
      <c r="D68"/>
      <c r="E68"/>
      <c r="F68" s="227">
        <v>30</v>
      </c>
      <c r="G68" s="227">
        <v>50</v>
      </c>
    </row>
    <row r="69" spans="1:7" x14ac:dyDescent="0.2">
      <c r="A69" s="226"/>
      <c r="C69"/>
      <c r="D69"/>
      <c r="E69"/>
      <c r="F69" s="227">
        <v>30</v>
      </c>
      <c r="G69" s="227">
        <v>50</v>
      </c>
    </row>
    <row r="70" spans="1:7" x14ac:dyDescent="0.2">
      <c r="A70" s="226"/>
      <c r="C70"/>
      <c r="D70"/>
      <c r="E70"/>
      <c r="F70" s="227">
        <v>30</v>
      </c>
      <c r="G70" s="227">
        <v>50</v>
      </c>
    </row>
    <row r="71" spans="1:7" x14ac:dyDescent="0.2">
      <c r="A71" s="226"/>
      <c r="C71"/>
      <c r="D71"/>
      <c r="E71"/>
      <c r="F71" s="227">
        <v>30</v>
      </c>
      <c r="G71" s="227">
        <v>50</v>
      </c>
    </row>
    <row r="72" spans="1:7" x14ac:dyDescent="0.2">
      <c r="A72" s="226"/>
      <c r="C72"/>
      <c r="D72"/>
      <c r="E72"/>
      <c r="F72" s="227">
        <v>30</v>
      </c>
      <c r="G72" s="227">
        <v>50</v>
      </c>
    </row>
    <row r="73" spans="1:7" x14ac:dyDescent="0.2">
      <c r="A73" s="226"/>
      <c r="C73"/>
      <c r="D73"/>
      <c r="E73"/>
      <c r="F73" s="227">
        <v>30</v>
      </c>
      <c r="G73" s="227">
        <v>50</v>
      </c>
    </row>
    <row r="74" spans="1:7" x14ac:dyDescent="0.2">
      <c r="A74" s="226"/>
      <c r="C74"/>
      <c r="D74"/>
      <c r="E74"/>
      <c r="F74" s="227">
        <v>30</v>
      </c>
      <c r="G74" s="227">
        <v>50</v>
      </c>
    </row>
    <row r="75" spans="1:7" x14ac:dyDescent="0.2">
      <c r="A75" s="226"/>
      <c r="C75"/>
      <c r="D75"/>
      <c r="E75"/>
      <c r="F75" s="227">
        <v>30</v>
      </c>
      <c r="G75" s="227">
        <v>50</v>
      </c>
    </row>
    <row r="76" spans="1:7" x14ac:dyDescent="0.2">
      <c r="A76" s="226"/>
      <c r="C76"/>
      <c r="D76"/>
      <c r="E76"/>
      <c r="F76" s="227">
        <v>30</v>
      </c>
      <c r="G76" s="227">
        <v>50</v>
      </c>
    </row>
    <row r="77" spans="1:7" x14ac:dyDescent="0.2">
      <c r="A77" s="226"/>
      <c r="C77"/>
      <c r="D77"/>
      <c r="E77"/>
      <c r="F77" s="227">
        <v>30</v>
      </c>
      <c r="G77" s="227">
        <v>50</v>
      </c>
    </row>
    <row r="78" spans="1:7" x14ac:dyDescent="0.2">
      <c r="A78" s="226"/>
      <c r="C78"/>
      <c r="D78"/>
      <c r="E78"/>
      <c r="F78" s="227">
        <v>30</v>
      </c>
      <c r="G78" s="227">
        <v>50</v>
      </c>
    </row>
    <row r="79" spans="1:7" x14ac:dyDescent="0.2">
      <c r="A79" s="226"/>
      <c r="C79"/>
      <c r="D79"/>
      <c r="E79"/>
      <c r="F79" s="227">
        <v>30</v>
      </c>
      <c r="G79" s="227">
        <v>50</v>
      </c>
    </row>
    <row r="80" spans="1:7" x14ac:dyDescent="0.2">
      <c r="A80" s="226"/>
      <c r="C80"/>
      <c r="D80"/>
      <c r="E80"/>
      <c r="F80" s="227">
        <v>30</v>
      </c>
      <c r="G80" s="227">
        <v>50</v>
      </c>
    </row>
    <row r="81" spans="1:7" x14ac:dyDescent="0.2">
      <c r="A81" s="226"/>
      <c r="C81"/>
      <c r="D81"/>
      <c r="E81"/>
      <c r="F81" s="227">
        <v>30</v>
      </c>
      <c r="G81" s="227">
        <v>50</v>
      </c>
    </row>
    <row r="82" spans="1:7" x14ac:dyDescent="0.2">
      <c r="A82" s="226"/>
      <c r="C82"/>
      <c r="D82"/>
      <c r="E82"/>
      <c r="F82" s="227">
        <v>30</v>
      </c>
      <c r="G82" s="227">
        <v>50</v>
      </c>
    </row>
    <row r="83" spans="1:7" x14ac:dyDescent="0.2">
      <c r="A83" s="226"/>
      <c r="C83"/>
      <c r="D83"/>
      <c r="E83"/>
      <c r="F83" s="227">
        <v>30</v>
      </c>
      <c r="G83" s="227">
        <v>50</v>
      </c>
    </row>
    <row r="84" spans="1:7" x14ac:dyDescent="0.2">
      <c r="A84" s="226"/>
      <c r="C84"/>
      <c r="D84"/>
      <c r="E84"/>
      <c r="F84" s="227">
        <v>30</v>
      </c>
      <c r="G84" s="227">
        <v>50</v>
      </c>
    </row>
    <row r="85" spans="1:7" x14ac:dyDescent="0.2">
      <c r="A85" s="226"/>
      <c r="C85"/>
      <c r="D85"/>
      <c r="E85"/>
      <c r="F85" s="227">
        <v>30</v>
      </c>
      <c r="G85" s="227">
        <v>50</v>
      </c>
    </row>
    <row r="86" spans="1:7" x14ac:dyDescent="0.2">
      <c r="B86" s="43"/>
    </row>
    <row r="87" spans="1:7" x14ac:dyDescent="0.2">
      <c r="B87" s="43"/>
    </row>
    <row r="88" spans="1:7" x14ac:dyDescent="0.2">
      <c r="B88" s="43"/>
    </row>
    <row r="89" spans="1:7" x14ac:dyDescent="0.2">
      <c r="B89" s="43"/>
    </row>
    <row r="90" spans="1:7" x14ac:dyDescent="0.2">
      <c r="B90" s="43"/>
    </row>
    <row r="91" spans="1:7" x14ac:dyDescent="0.2">
      <c r="B91" s="43"/>
    </row>
    <row r="92" spans="1:7" x14ac:dyDescent="0.2">
      <c r="B92" s="43"/>
    </row>
    <row r="93" spans="1:7" x14ac:dyDescent="0.2">
      <c r="B93" s="43"/>
    </row>
    <row r="190" spans="1:5" s="9" customFormat="1" x14ac:dyDescent="0.2">
      <c r="A190" s="14"/>
      <c r="B190"/>
      <c r="C190" s="42"/>
      <c r="D190" s="42"/>
      <c r="E190" s="15"/>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A03060-06FC-4DC5-BE5B-E44A07A03B11}">
  <sheetPr codeName="Sheet23"/>
  <dimension ref="A1:L248"/>
  <sheetViews>
    <sheetView showGridLines="0" topLeftCell="A4" zoomScale="80" zoomScaleNormal="80" zoomScaleSheetLayoutView="55" zoomScalePageLayoutView="70" workbookViewId="0">
      <selection activeCell="I6" sqref="I6"/>
    </sheetView>
  </sheetViews>
  <sheetFormatPr defaultColWidth="9" defaultRowHeight="12" x14ac:dyDescent="0.2"/>
  <cols>
    <col min="1" max="1" width="0.83203125" customWidth="1"/>
    <col min="2" max="2" width="15.5" style="14" customWidth="1"/>
    <col min="3" max="3" width="52.83203125" customWidth="1"/>
    <col min="4" max="5" width="12.33203125" style="42" customWidth="1"/>
    <col min="6" max="6" width="12.33203125" style="15" customWidth="1"/>
    <col min="7" max="7" width="15.5" customWidth="1"/>
    <col min="8" max="8" width="21.1640625" customWidth="1"/>
    <col min="9" max="9" width="13.5" customWidth="1"/>
    <col min="10" max="10" width="12" customWidth="1"/>
    <col min="11" max="11" width="10.83203125" bestFit="1" customWidth="1"/>
    <col min="12" max="12" width="12.5" customWidth="1"/>
    <col min="13" max="13" width="9.6640625" bestFit="1" customWidth="1"/>
    <col min="14" max="14" width="14.6640625" bestFit="1" customWidth="1"/>
    <col min="15" max="15" width="12.83203125" bestFit="1" customWidth="1"/>
    <col min="16" max="16" width="14" customWidth="1"/>
  </cols>
  <sheetData>
    <row r="1" spans="1:12" ht="63.95" hidden="1" customHeight="1" x14ac:dyDescent="0.25">
      <c r="B1" s="16"/>
      <c r="D1" s="40"/>
      <c r="E1" s="40"/>
      <c r="F1" s="16"/>
      <c r="G1" s="254"/>
      <c r="H1" s="227" t="s">
        <v>430</v>
      </c>
      <c r="I1" s="233">
        <v>2</v>
      </c>
    </row>
    <row r="2" spans="1:12" ht="32.1" hidden="1" customHeight="1" x14ac:dyDescent="0.2">
      <c r="B2" s="3" t="s">
        <v>405</v>
      </c>
      <c r="D2" s="3"/>
      <c r="E2" s="3"/>
      <c r="F2" s="19"/>
      <c r="G2" s="255"/>
      <c r="H2" s="255"/>
    </row>
    <row r="3" spans="1:12" s="234" customFormat="1" ht="30" hidden="1" customHeight="1" x14ac:dyDescent="0.2">
      <c r="B3"/>
      <c r="C3"/>
      <c r="D3"/>
      <c r="E3"/>
      <c r="F3"/>
      <c r="G3"/>
      <c r="H3"/>
      <c r="I3"/>
      <c r="J3"/>
      <c r="K3"/>
      <c r="L3"/>
    </row>
    <row r="4" spans="1:12" ht="70.7" customHeight="1" x14ac:dyDescent="0.2">
      <c r="B4" s="226"/>
      <c r="D4"/>
      <c r="E4"/>
      <c r="F4"/>
      <c r="G4" s="227"/>
    </row>
    <row r="5" spans="1:12" ht="70.7" customHeight="1" x14ac:dyDescent="0.2">
      <c r="B5" s="226"/>
      <c r="D5"/>
      <c r="E5"/>
      <c r="F5"/>
      <c r="G5" s="227"/>
      <c r="H5" s="227"/>
    </row>
    <row r="6" spans="1:12" ht="70.7" customHeight="1" x14ac:dyDescent="0.2">
      <c r="B6" s="226"/>
      <c r="D6"/>
      <c r="E6"/>
      <c r="F6"/>
      <c r="G6" s="227"/>
      <c r="H6" s="227"/>
    </row>
    <row r="7" spans="1:12" ht="35.25" customHeight="1" x14ac:dyDescent="0.2">
      <c r="B7" s="226"/>
      <c r="D7"/>
      <c r="E7"/>
      <c r="F7"/>
      <c r="G7" s="227"/>
      <c r="H7" s="227"/>
    </row>
    <row r="8" spans="1:12" ht="35.1" customHeight="1" x14ac:dyDescent="0.2">
      <c r="B8" s="265" t="s">
        <v>409</v>
      </c>
      <c r="C8" s="258" t="s">
        <v>6</v>
      </c>
      <c r="D8" s="259" t="s">
        <v>128</v>
      </c>
      <c r="E8" s="259" t="s">
        <v>83</v>
      </c>
      <c r="F8" s="259" t="s">
        <v>85</v>
      </c>
      <c r="G8" s="260" t="s">
        <v>410</v>
      </c>
      <c r="H8" s="227"/>
    </row>
    <row r="9" spans="1:12" ht="70.7" customHeight="1" x14ac:dyDescent="0.25">
      <c r="A9" s="283"/>
      <c r="B9" s="292">
        <v>1</v>
      </c>
      <c r="C9" s="293" t="s">
        <v>438</v>
      </c>
      <c r="D9" s="278">
        <v>1</v>
      </c>
      <c r="E9" s="278" t="s">
        <v>418</v>
      </c>
      <c r="F9" s="278" t="s">
        <v>439</v>
      </c>
      <c r="G9" s="263">
        <v>241</v>
      </c>
      <c r="H9" s="227"/>
    </row>
    <row r="10" spans="1:12" ht="70.7" customHeight="1" x14ac:dyDescent="0.25">
      <c r="A10" s="283"/>
      <c r="B10" s="290">
        <v>2</v>
      </c>
      <c r="C10" s="277" t="s">
        <v>440</v>
      </c>
      <c r="D10" s="261">
        <v>1</v>
      </c>
      <c r="E10" s="261" t="s">
        <v>441</v>
      </c>
      <c r="F10" s="261" t="s">
        <v>439</v>
      </c>
      <c r="G10" s="262">
        <v>207</v>
      </c>
      <c r="H10" s="227"/>
    </row>
    <row r="11" spans="1:12" ht="70.7" customHeight="1" x14ac:dyDescent="0.25">
      <c r="A11" s="283"/>
      <c r="B11" s="290">
        <v>3</v>
      </c>
      <c r="C11" s="277" t="s">
        <v>442</v>
      </c>
      <c r="D11" s="261">
        <v>1</v>
      </c>
      <c r="E11" s="261" t="s">
        <v>443</v>
      </c>
      <c r="F11" s="261" t="s">
        <v>444</v>
      </c>
      <c r="G11" s="262">
        <v>216</v>
      </c>
      <c r="H11" s="227"/>
    </row>
    <row r="12" spans="1:12" ht="70.7" customHeight="1" x14ac:dyDescent="0.25">
      <c r="A12" s="283"/>
      <c r="B12" s="282">
        <v>4</v>
      </c>
      <c r="C12" s="268" t="s">
        <v>445</v>
      </c>
      <c r="D12" s="272">
        <v>1</v>
      </c>
      <c r="E12" s="272" t="s">
        <v>446</v>
      </c>
      <c r="F12" s="272" t="s">
        <v>447</v>
      </c>
      <c r="G12" s="273">
        <v>158</v>
      </c>
      <c r="H12" s="227"/>
    </row>
    <row r="13" spans="1:12" ht="70.7" customHeight="1" x14ac:dyDescent="0.25">
      <c r="A13" s="283"/>
      <c r="B13" s="282"/>
      <c r="C13" s="297"/>
      <c r="D13" s="272"/>
      <c r="E13" s="272"/>
      <c r="F13" s="272"/>
      <c r="G13" s="273"/>
      <c r="H13" s="227"/>
    </row>
    <row r="14" spans="1:12" ht="70.7" customHeight="1" x14ac:dyDescent="0.25">
      <c r="A14" s="283"/>
      <c r="B14" s="282"/>
      <c r="C14" s="297"/>
      <c r="D14" s="272"/>
      <c r="E14" s="272"/>
      <c r="F14" s="272"/>
      <c r="G14" s="273"/>
      <c r="H14" s="227"/>
    </row>
    <row r="15" spans="1:12" ht="70.7" customHeight="1" x14ac:dyDescent="0.2">
      <c r="B15" s="226"/>
      <c r="D15"/>
      <c r="E15"/>
      <c r="F15"/>
      <c r="G15" s="227"/>
      <c r="H15" s="227"/>
    </row>
    <row r="16" spans="1:12" ht="70.7" customHeight="1" x14ac:dyDescent="0.2">
      <c r="B16" s="226"/>
      <c r="D16"/>
      <c r="E16"/>
      <c r="F16"/>
      <c r="G16" s="227"/>
      <c r="H16" s="227"/>
    </row>
    <row r="17" spans="1:8" ht="35.25" customHeight="1" x14ac:dyDescent="0.2">
      <c r="B17" s="226"/>
      <c r="D17"/>
      <c r="E17"/>
      <c r="F17"/>
      <c r="G17" s="227"/>
      <c r="H17" s="227"/>
    </row>
    <row r="18" spans="1:8" ht="35.25" hidden="1" customHeight="1" x14ac:dyDescent="0.2">
      <c r="B18" s="257" t="s">
        <v>409</v>
      </c>
      <c r="C18" s="258" t="s">
        <v>6</v>
      </c>
      <c r="D18" s="259" t="s">
        <v>128</v>
      </c>
      <c r="E18" s="259" t="s">
        <v>83</v>
      </c>
      <c r="F18" s="259" t="s">
        <v>85</v>
      </c>
      <c r="G18" s="260" t="s">
        <v>410</v>
      </c>
      <c r="H18" s="227"/>
    </row>
    <row r="19" spans="1:8" ht="70.7" customHeight="1" x14ac:dyDescent="0.25">
      <c r="A19" s="283"/>
      <c r="B19" s="282"/>
      <c r="C19" s="274"/>
      <c r="D19" s="31"/>
      <c r="E19" s="284"/>
      <c r="F19" s="284"/>
      <c r="G19" s="275"/>
      <c r="H19" s="227"/>
    </row>
    <row r="20" spans="1:8" ht="30.2" customHeight="1" x14ac:dyDescent="0.25">
      <c r="A20" s="283"/>
      <c r="B20" s="282"/>
      <c r="C20" s="274"/>
      <c r="D20" s="31"/>
      <c r="E20" s="284"/>
      <c r="F20" s="284"/>
      <c r="G20" s="294">
        <v>822</v>
      </c>
      <c r="H20" s="227"/>
    </row>
    <row r="21" spans="1:8" ht="30.2" customHeight="1" x14ac:dyDescent="0.25">
      <c r="A21" s="283"/>
      <c r="B21" s="282"/>
      <c r="C21" s="274"/>
      <c r="D21" s="31"/>
      <c r="E21" s="295" t="s">
        <v>420</v>
      </c>
      <c r="F21" s="284"/>
      <c r="G21" s="275">
        <v>164.4</v>
      </c>
      <c r="H21" s="227"/>
    </row>
    <row r="22" spans="1:8" ht="30.2" customHeight="1" thickBot="1" x14ac:dyDescent="0.3">
      <c r="A22" s="283"/>
      <c r="B22" s="282"/>
      <c r="C22" s="291"/>
      <c r="D22" s="276"/>
      <c r="E22" s="281" t="s">
        <v>419</v>
      </c>
      <c r="F22" s="280"/>
      <c r="G22" s="296">
        <v>986.4</v>
      </c>
    </row>
    <row r="23" spans="1:8" ht="30.2" customHeight="1" thickTop="1" x14ac:dyDescent="0.25">
      <c r="A23" s="283"/>
      <c r="B23" s="286"/>
      <c r="C23" s="274"/>
      <c r="D23" s="276"/>
      <c r="E23" s="272"/>
      <c r="F23" s="279"/>
      <c r="G23" s="275"/>
      <c r="H23" s="227"/>
    </row>
    <row r="24" spans="1:8" ht="90" customHeight="1" x14ac:dyDescent="0.25">
      <c r="A24" s="283"/>
      <c r="B24" s="301" t="s">
        <v>423</v>
      </c>
      <c r="C24" s="301"/>
      <c r="D24" s="301"/>
      <c r="E24" s="301"/>
      <c r="F24" s="301"/>
      <c r="G24" s="301"/>
      <c r="H24" s="227"/>
    </row>
    <row r="25" spans="1:8" ht="70.7" customHeight="1" x14ac:dyDescent="0.25">
      <c r="A25" s="283"/>
      <c r="B25" s="282"/>
      <c r="C25" s="274"/>
      <c r="D25" s="31"/>
      <c r="E25" s="284"/>
      <c r="F25" s="284"/>
      <c r="G25" s="275"/>
      <c r="H25" s="227"/>
    </row>
    <row r="26" spans="1:8" ht="70.7" customHeight="1" x14ac:dyDescent="0.2">
      <c r="B26" s="226"/>
      <c r="D26"/>
      <c r="E26"/>
      <c r="F26"/>
      <c r="G26" s="227"/>
    </row>
    <row r="27" spans="1:8" ht="70.7" customHeight="1" x14ac:dyDescent="0.2">
      <c r="B27" s="226"/>
      <c r="D27"/>
      <c r="E27"/>
      <c r="F27" s="268"/>
      <c r="G27" s="268"/>
    </row>
    <row r="28" spans="1:8" ht="35.450000000000003" customHeight="1" x14ac:dyDescent="0.2">
      <c r="B28" s="226"/>
      <c r="D28"/>
      <c r="E28"/>
      <c r="F28" s="264"/>
      <c r="G28" s="31"/>
    </row>
    <row r="29" spans="1:8" ht="35.25" customHeight="1" x14ac:dyDescent="0.2">
      <c r="B29" s="257" t="s">
        <v>409</v>
      </c>
      <c r="C29" s="258" t="s">
        <v>6</v>
      </c>
      <c r="D29" s="259" t="s">
        <v>128</v>
      </c>
      <c r="E29" s="259" t="s">
        <v>83</v>
      </c>
      <c r="F29" s="259" t="s">
        <v>85</v>
      </c>
      <c r="G29" s="260" t="s">
        <v>410</v>
      </c>
    </row>
    <row r="30" spans="1:8" ht="70.7" customHeight="1" x14ac:dyDescent="0.25">
      <c r="A30" s="283"/>
      <c r="B30" s="282"/>
      <c r="C30" s="274"/>
      <c r="D30" s="31"/>
      <c r="E30" s="284"/>
      <c r="F30" s="284"/>
      <c r="G30" s="275"/>
      <c r="H30" s="227"/>
    </row>
    <row r="31" spans="1:8" ht="70.7" customHeight="1" x14ac:dyDescent="0.25">
      <c r="A31" s="283"/>
      <c r="B31" s="282"/>
      <c r="C31" s="274"/>
      <c r="D31" s="31"/>
      <c r="E31" s="284"/>
      <c r="F31" s="284"/>
      <c r="G31" s="275"/>
      <c r="H31" s="227"/>
    </row>
    <row r="32" spans="1:8" ht="70.7" customHeight="1" x14ac:dyDescent="0.25">
      <c r="A32" s="283"/>
      <c r="B32" s="282"/>
      <c r="C32" s="274"/>
      <c r="D32" s="31"/>
      <c r="E32" s="284"/>
      <c r="F32" s="284"/>
      <c r="G32" s="275"/>
      <c r="H32" s="227"/>
    </row>
    <row r="33" spans="1:8" ht="70.7" customHeight="1" x14ac:dyDescent="0.25">
      <c r="A33" s="283"/>
      <c r="B33" s="282"/>
      <c r="C33" s="274"/>
      <c r="D33" s="31"/>
      <c r="E33" s="284"/>
      <c r="F33" s="284"/>
      <c r="G33" s="275"/>
      <c r="H33" s="227"/>
    </row>
    <row r="34" spans="1:8" ht="70.7" customHeight="1" x14ac:dyDescent="0.25">
      <c r="A34" s="283"/>
      <c r="B34" s="282"/>
      <c r="C34" s="274"/>
      <c r="D34" s="31"/>
      <c r="E34" s="284"/>
      <c r="F34" s="284"/>
      <c r="G34" s="275"/>
      <c r="H34" s="227"/>
    </row>
    <row r="35" spans="1:8" ht="70.7" customHeight="1" x14ac:dyDescent="0.25">
      <c r="A35" s="283"/>
      <c r="B35" s="282"/>
      <c r="C35" s="274"/>
      <c r="D35" s="31"/>
      <c r="E35" s="284"/>
      <c r="F35" s="284"/>
      <c r="G35" s="275"/>
      <c r="H35" s="227"/>
    </row>
    <row r="36" spans="1:8" ht="70.7" customHeight="1" x14ac:dyDescent="0.25">
      <c r="A36" s="283"/>
      <c r="B36" s="282"/>
      <c r="C36" s="274"/>
      <c r="D36" s="31"/>
      <c r="E36" s="284"/>
      <c r="F36" s="284"/>
      <c r="G36" s="275"/>
      <c r="H36" s="227"/>
    </row>
    <row r="37" spans="1:8" ht="70.7" customHeight="1" x14ac:dyDescent="0.2">
      <c r="B37" s="226"/>
      <c r="D37"/>
      <c r="E37"/>
      <c r="F37"/>
      <c r="G37" s="227"/>
      <c r="H37" s="227"/>
    </row>
    <row r="38" spans="1:8" ht="70.7" customHeight="1" x14ac:dyDescent="0.2">
      <c r="B38" s="226"/>
      <c r="D38"/>
      <c r="E38"/>
      <c r="F38"/>
      <c r="G38" s="227"/>
      <c r="H38" s="227"/>
    </row>
    <row r="39" spans="1:8" ht="35.450000000000003" customHeight="1" x14ac:dyDescent="0.2">
      <c r="B39" s="226"/>
      <c r="D39"/>
      <c r="E39"/>
      <c r="F39"/>
      <c r="G39" s="227"/>
      <c r="H39" s="227"/>
    </row>
    <row r="40" spans="1:8" ht="35.450000000000003" customHeight="1" x14ac:dyDescent="0.2">
      <c r="B40" s="257" t="s">
        <v>409</v>
      </c>
      <c r="C40" s="258" t="s">
        <v>6</v>
      </c>
      <c r="D40" s="259" t="s">
        <v>128</v>
      </c>
      <c r="E40" s="259" t="s">
        <v>83</v>
      </c>
      <c r="F40" s="259" t="s">
        <v>85</v>
      </c>
      <c r="G40" s="260" t="s">
        <v>410</v>
      </c>
      <c r="H40" s="227"/>
    </row>
    <row r="41" spans="1:8" ht="70.7" customHeight="1" x14ac:dyDescent="0.3">
      <c r="A41" s="283"/>
      <c r="B41" s="285"/>
      <c r="C41" s="274"/>
      <c r="D41" s="31"/>
      <c r="E41" s="284"/>
      <c r="F41" s="284"/>
      <c r="G41" s="275"/>
      <c r="H41" s="227"/>
    </row>
    <row r="42" spans="1:8" ht="70.7" customHeight="1" x14ac:dyDescent="0.3">
      <c r="A42" s="283"/>
      <c r="B42" s="285"/>
      <c r="C42" s="274"/>
      <c r="D42" s="31"/>
      <c r="E42" s="284"/>
      <c r="F42" s="284"/>
      <c r="G42" s="275"/>
      <c r="H42" s="227"/>
    </row>
    <row r="43" spans="1:8" ht="70.7" customHeight="1" x14ac:dyDescent="0.25">
      <c r="A43" s="283"/>
      <c r="B43" s="286"/>
      <c r="C43" s="287"/>
      <c r="D43" s="276"/>
      <c r="E43" s="272"/>
      <c r="F43" s="279"/>
      <c r="G43" s="275"/>
    </row>
    <row r="44" spans="1:8" ht="70.7" customHeight="1" x14ac:dyDescent="0.3">
      <c r="A44" s="283"/>
      <c r="B44" s="285"/>
      <c r="C44" s="288"/>
      <c r="D44" s="31"/>
      <c r="E44" s="284"/>
      <c r="F44" s="284"/>
      <c r="G44" s="275"/>
      <c r="H44" s="227"/>
    </row>
    <row r="45" spans="1:8" ht="70.7" customHeight="1" x14ac:dyDescent="0.3">
      <c r="A45" s="283"/>
      <c r="B45" s="285"/>
      <c r="C45" s="289"/>
      <c r="D45" s="31"/>
      <c r="E45" s="284"/>
      <c r="F45" s="284"/>
      <c r="G45" s="275"/>
      <c r="H45" s="227"/>
    </row>
    <row r="46" spans="1:8" ht="70.7" customHeight="1" x14ac:dyDescent="0.3">
      <c r="A46" s="283"/>
      <c r="B46" s="285"/>
      <c r="C46" s="274"/>
      <c r="D46" s="31"/>
      <c r="E46" s="284"/>
      <c r="F46" s="284"/>
      <c r="G46" s="275"/>
      <c r="H46" s="227"/>
    </row>
    <row r="47" spans="1:8" ht="70.7" customHeight="1" x14ac:dyDescent="0.3">
      <c r="A47" s="283"/>
      <c r="B47" s="285"/>
      <c r="C47" s="274"/>
      <c r="D47" s="31"/>
      <c r="E47" s="284"/>
      <c r="F47" s="284"/>
      <c r="G47" s="275"/>
      <c r="H47" s="227"/>
    </row>
    <row r="48" spans="1:8" ht="70.7" customHeight="1" x14ac:dyDescent="0.2">
      <c r="B48" s="226"/>
      <c r="D48"/>
      <c r="E48"/>
      <c r="F48"/>
      <c r="G48" s="227"/>
      <c r="H48" s="227"/>
    </row>
    <row r="49" spans="2:8" ht="70.7" customHeight="1" x14ac:dyDescent="0.2">
      <c r="B49" s="226"/>
      <c r="D49"/>
      <c r="E49"/>
      <c r="F49"/>
      <c r="G49" s="227"/>
      <c r="H49" s="227"/>
    </row>
    <row r="50" spans="2:8" ht="70.7" customHeight="1" x14ac:dyDescent="0.2">
      <c r="B50" s="226"/>
      <c r="D50"/>
      <c r="E50"/>
      <c r="F50"/>
      <c r="G50" s="227"/>
      <c r="H50" s="227"/>
    </row>
    <row r="51" spans="2:8" ht="70.7" customHeight="1" x14ac:dyDescent="0.2">
      <c r="B51" s="226"/>
      <c r="D51"/>
      <c r="E51"/>
      <c r="F51"/>
      <c r="G51" s="227"/>
      <c r="H51" s="227"/>
    </row>
    <row r="52" spans="2:8" ht="70.7" customHeight="1" x14ac:dyDescent="0.2">
      <c r="B52" s="226"/>
      <c r="D52"/>
      <c r="E52"/>
      <c r="F52"/>
      <c r="G52" s="227"/>
      <c r="H52" s="227"/>
    </row>
    <row r="53" spans="2:8" ht="70.7" customHeight="1" x14ac:dyDescent="0.2">
      <c r="B53" s="226"/>
      <c r="D53"/>
      <c r="E53"/>
      <c r="F53"/>
      <c r="G53" s="227"/>
      <c r="H53" s="227"/>
    </row>
    <row r="54" spans="2:8" ht="70.7" customHeight="1" x14ac:dyDescent="0.2">
      <c r="B54" s="226"/>
      <c r="D54"/>
      <c r="E54"/>
      <c r="F54"/>
      <c r="G54" s="227"/>
      <c r="H54" s="227"/>
    </row>
    <row r="55" spans="2:8" ht="70.7" customHeight="1" x14ac:dyDescent="0.2">
      <c r="B55" s="226"/>
      <c r="D55"/>
      <c r="E55"/>
      <c r="F55"/>
      <c r="G55" s="227"/>
      <c r="H55" s="227"/>
    </row>
    <row r="56" spans="2:8" ht="70.7" customHeight="1" x14ac:dyDescent="0.2">
      <c r="B56" s="226"/>
      <c r="D56"/>
      <c r="E56"/>
      <c r="F56"/>
      <c r="G56" s="227"/>
      <c r="H56" s="227"/>
    </row>
    <row r="57" spans="2:8" ht="70.7" customHeight="1" x14ac:dyDescent="0.2">
      <c r="B57" s="226"/>
      <c r="D57"/>
      <c r="E57"/>
      <c r="F57"/>
      <c r="G57" s="227"/>
      <c r="H57" s="227"/>
    </row>
    <row r="58" spans="2:8" ht="70.7" customHeight="1" x14ac:dyDescent="0.2">
      <c r="B58" s="226"/>
      <c r="D58"/>
      <c r="E58"/>
      <c r="F58"/>
      <c r="G58" s="227"/>
      <c r="H58" s="227"/>
    </row>
    <row r="59" spans="2:8" ht="70.7" customHeight="1" x14ac:dyDescent="0.2">
      <c r="B59" s="226"/>
      <c r="D59"/>
      <c r="E59"/>
      <c r="F59"/>
      <c r="G59" s="227"/>
      <c r="H59" s="227"/>
    </row>
    <row r="60" spans="2:8" ht="70.7" customHeight="1" x14ac:dyDescent="0.2">
      <c r="B60" s="226"/>
      <c r="D60"/>
      <c r="E60"/>
      <c r="F60"/>
      <c r="G60" s="227"/>
      <c r="H60" s="227"/>
    </row>
    <row r="61" spans="2:8" ht="70.7" customHeight="1" x14ac:dyDescent="0.2">
      <c r="B61" s="226"/>
      <c r="D61"/>
      <c r="E61"/>
      <c r="F61"/>
      <c r="G61" s="227"/>
      <c r="H61" s="227"/>
    </row>
    <row r="62" spans="2:8" ht="70.7" customHeight="1" x14ac:dyDescent="0.2">
      <c r="B62" s="226"/>
      <c r="D62"/>
      <c r="E62"/>
      <c r="F62"/>
      <c r="G62" s="227"/>
      <c r="H62" s="227"/>
    </row>
    <row r="63" spans="2:8" ht="70.7" customHeight="1" x14ac:dyDescent="0.2">
      <c r="B63" s="226"/>
      <c r="D63"/>
      <c r="E63"/>
      <c r="F63"/>
      <c r="G63" s="227"/>
      <c r="H63" s="227"/>
    </row>
    <row r="64" spans="2:8" ht="70.7" customHeight="1" x14ac:dyDescent="0.2">
      <c r="C64" s="43"/>
    </row>
    <row r="65" spans="3:3" ht="70.7" customHeight="1" x14ac:dyDescent="0.2">
      <c r="C65" s="43"/>
    </row>
    <row r="66" spans="3:3" x14ac:dyDescent="0.2">
      <c r="C66" s="43"/>
    </row>
    <row r="67" spans="3:3" x14ac:dyDescent="0.2">
      <c r="C67" s="43"/>
    </row>
    <row r="68" spans="3:3" x14ac:dyDescent="0.2">
      <c r="C68" s="43"/>
    </row>
    <row r="69" spans="3:3" x14ac:dyDescent="0.2">
      <c r="C69" s="43"/>
    </row>
    <row r="70" spans="3:3" x14ac:dyDescent="0.2">
      <c r="C70" s="43"/>
    </row>
    <row r="71" spans="3:3" x14ac:dyDescent="0.2">
      <c r="C71" s="43"/>
    </row>
    <row r="168" spans="2:6" s="9" customFormat="1" x14ac:dyDescent="0.2">
      <c r="B168" s="14"/>
      <c r="C168"/>
      <c r="D168" s="42"/>
      <c r="E168" s="42"/>
      <c r="F168" s="15"/>
    </row>
    <row r="214" spans="3:3" x14ac:dyDescent="0.2">
      <c r="C214" t="s">
        <v>407</v>
      </c>
    </row>
    <row r="241" spans="3:3" x14ac:dyDescent="0.2">
      <c r="C241" t="s">
        <v>408</v>
      </c>
    </row>
    <row r="248" spans="3:3" x14ac:dyDescent="0.2">
      <c r="C248" t="s">
        <v>406</v>
      </c>
    </row>
  </sheetData>
  <mergeCells count="1">
    <mergeCell ref="B24:G24"/>
  </mergeCells>
  <pageMargins left="0.23622047244094491" right="0.23622047244094491" top="0.74803149606299213" bottom="0.74803149606299213" header="0.31496062992125984" footer="0.31496062992125984"/>
  <pageSetup paperSize="9" fitToHeight="0" orientation="portrait" r:id="rId1"/>
  <headerFooter scaleWithDoc="0" alignWithMargins="0">
    <oddFooter>&amp;C&amp;G</oddFooter>
  </headerFooter>
  <drawing r:id="rId2"/>
  <legacyDrawingHF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D39DF1-520B-4BED-ABD5-551270879AA1}">
  <sheetPr codeName="Sheet10"/>
  <dimension ref="A1:W201"/>
  <sheetViews>
    <sheetView showGridLines="0" zoomScaleNormal="100" workbookViewId="0">
      <pane ySplit="2" topLeftCell="A3" activePane="bottomLeft" state="frozen"/>
      <selection pane="bottomLeft" activeCell="I12" sqref="I12"/>
    </sheetView>
  </sheetViews>
  <sheetFormatPr defaultColWidth="9" defaultRowHeight="12" x14ac:dyDescent="0.2"/>
  <cols>
    <col min="1" max="1" width="41.6640625" style="14" customWidth="1"/>
    <col min="2" max="2" width="26.1640625" customWidth="1"/>
    <col min="3" max="3" width="26.6640625" style="42" bestFit="1" customWidth="1"/>
    <col min="4" max="4" width="3.6640625" style="42" customWidth="1"/>
    <col min="5" max="5" width="27" style="15" bestFit="1" customWidth="1"/>
    <col min="6" max="6" width="11.83203125" customWidth="1"/>
    <col min="7" max="7" width="12.33203125" customWidth="1"/>
    <col min="8" max="8" width="3.5" customWidth="1"/>
    <col min="9" max="9" width="16.5" bestFit="1" customWidth="1"/>
    <col min="10" max="10" width="20.6640625" customWidth="1"/>
    <col min="11" max="11" width="15" customWidth="1"/>
    <col min="12" max="12" width="15.5" customWidth="1"/>
    <col min="13" max="13" width="18.5" customWidth="1"/>
    <col min="14" max="14" width="21.1640625" bestFit="1" customWidth="1"/>
    <col min="15" max="15" width="15.1640625" bestFit="1" customWidth="1"/>
    <col min="16" max="16" width="15.6640625" bestFit="1" customWidth="1"/>
    <col min="17" max="17" width="16.1640625" bestFit="1" customWidth="1"/>
    <col min="18" max="18" width="3.5" customWidth="1"/>
    <col min="19" max="19" width="19.33203125" bestFit="1" customWidth="1"/>
    <col min="20" max="20" width="3.5" customWidth="1"/>
    <col min="21" max="21" width="22.1640625" bestFit="1" customWidth="1"/>
    <col min="22" max="22" width="3.5" customWidth="1"/>
    <col min="23" max="23" width="9.6640625" bestFit="1" customWidth="1"/>
  </cols>
  <sheetData>
    <row r="1" spans="1:23" ht="63.95" customHeight="1" x14ac:dyDescent="0.25">
      <c r="A1" s="16"/>
      <c r="C1" s="302" t="s">
        <v>265</v>
      </c>
      <c r="D1" s="302"/>
      <c r="E1" s="302"/>
      <c r="F1" s="302"/>
      <c r="G1" s="302"/>
      <c r="H1" s="302"/>
      <c r="I1" s="302"/>
      <c r="J1" s="302"/>
    </row>
    <row r="2" spans="1:23" ht="32.1" customHeight="1" x14ac:dyDescent="0.2">
      <c r="A2" s="3" t="s">
        <v>197</v>
      </c>
      <c r="C2" s="3"/>
      <c r="D2" s="3"/>
      <c r="E2" s="19"/>
    </row>
    <row r="3" spans="1:23" ht="12" customHeight="1" x14ac:dyDescent="0.2">
      <c r="A3" s="14" t="s">
        <v>198</v>
      </c>
      <c r="B3" s="174" t="s">
        <v>199</v>
      </c>
      <c r="C3" s="14"/>
      <c r="D3"/>
      <c r="E3" t="s">
        <v>209</v>
      </c>
      <c r="F3" t="s">
        <v>210</v>
      </c>
      <c r="G3" t="s">
        <v>211</v>
      </c>
      <c r="H3" s="161"/>
      <c r="J3" s="180" t="s">
        <v>280</v>
      </c>
      <c r="K3" s="180" t="s">
        <v>282</v>
      </c>
      <c r="L3" s="180" t="s">
        <v>281</v>
      </c>
      <c r="N3" s="180" t="s">
        <v>285</v>
      </c>
      <c r="O3" s="180" t="s">
        <v>282</v>
      </c>
      <c r="P3" s="180" t="s">
        <v>281</v>
      </c>
    </row>
    <row r="4" spans="1:23" ht="12" customHeight="1" x14ac:dyDescent="0.2">
      <c r="A4" s="14" t="s">
        <v>200</v>
      </c>
      <c r="B4" s="179">
        <v>2</v>
      </c>
      <c r="C4" s="178"/>
      <c r="D4"/>
      <c r="E4" s="174" t="s">
        <v>212</v>
      </c>
      <c r="F4">
        <v>300</v>
      </c>
      <c r="G4">
        <v>2000</v>
      </c>
      <c r="H4" s="174"/>
      <c r="I4" s="42"/>
      <c r="J4" s="181">
        <v>100</v>
      </c>
      <c r="K4" s="181">
        <v>51</v>
      </c>
      <c r="L4" s="181">
        <v>97</v>
      </c>
      <c r="N4" s="181">
        <v>38</v>
      </c>
      <c r="O4" s="181">
        <v>25</v>
      </c>
      <c r="P4" s="181">
        <v>34</v>
      </c>
      <c r="R4" s="176"/>
      <c r="T4" s="176"/>
      <c r="V4" s="5"/>
    </row>
    <row r="5" spans="1:23" ht="12" customHeight="1" x14ac:dyDescent="0.2">
      <c r="A5" s="174" t="s">
        <v>376</v>
      </c>
      <c r="B5" s="179">
        <v>3</v>
      </c>
      <c r="C5" s="178"/>
      <c r="D5"/>
      <c r="E5" s="14" t="s">
        <v>213</v>
      </c>
      <c r="F5">
        <v>400</v>
      </c>
      <c r="G5">
        <v>2500</v>
      </c>
      <c r="H5" s="14"/>
      <c r="I5" s="42"/>
      <c r="J5" s="181">
        <v>125</v>
      </c>
      <c r="K5" s="181">
        <v>98</v>
      </c>
      <c r="L5" s="181">
        <v>122</v>
      </c>
      <c r="N5" s="181">
        <v>50</v>
      </c>
      <c r="O5" s="181">
        <v>34</v>
      </c>
      <c r="P5" s="181">
        <v>49</v>
      </c>
      <c r="R5" s="176"/>
      <c r="T5" s="176"/>
      <c r="V5" s="5"/>
    </row>
    <row r="6" spans="1:23" ht="12" customHeight="1" x14ac:dyDescent="0.2">
      <c r="A6" s="14" t="s">
        <v>201</v>
      </c>
      <c r="B6" s="179">
        <v>6</v>
      </c>
      <c r="C6" s="178"/>
      <c r="D6"/>
      <c r="E6" s="174" t="s">
        <v>214</v>
      </c>
      <c r="F6">
        <v>1500</v>
      </c>
      <c r="G6">
        <v>3000</v>
      </c>
      <c r="H6" s="42"/>
      <c r="I6" s="42"/>
      <c r="J6" s="181">
        <v>150</v>
      </c>
      <c r="K6" s="181">
        <v>123</v>
      </c>
      <c r="L6" s="181">
        <v>148</v>
      </c>
      <c r="N6" s="181">
        <v>200</v>
      </c>
      <c r="O6" s="181">
        <v>174</v>
      </c>
      <c r="P6" s="181">
        <v>197</v>
      </c>
      <c r="R6" s="176"/>
      <c r="T6" s="176"/>
      <c r="V6" s="5"/>
    </row>
    <row r="7" spans="1:23" ht="12" customHeight="1" x14ac:dyDescent="0.2">
      <c r="A7" s="14" t="s">
        <v>202</v>
      </c>
      <c r="B7" s="179">
        <v>3</v>
      </c>
      <c r="C7" s="174"/>
      <c r="D7"/>
      <c r="E7" s="14" t="s">
        <v>215</v>
      </c>
      <c r="F7">
        <v>20</v>
      </c>
      <c r="G7">
        <v>60</v>
      </c>
      <c r="H7" s="42"/>
      <c r="I7" s="42"/>
      <c r="J7" s="182">
        <v>175</v>
      </c>
      <c r="K7" s="181">
        <v>149</v>
      </c>
      <c r="L7" s="181">
        <v>173</v>
      </c>
      <c r="N7" s="15"/>
      <c r="O7" s="177"/>
      <c r="P7" s="42"/>
      <c r="R7" s="176"/>
      <c r="T7" s="176"/>
      <c r="V7" s="5"/>
    </row>
    <row r="8" spans="1:23" ht="12" customHeight="1" x14ac:dyDescent="0.2">
      <c r="A8" s="174" t="s">
        <v>203</v>
      </c>
      <c r="B8" s="179">
        <v>3</v>
      </c>
      <c r="C8"/>
      <c r="D8"/>
      <c r="E8" s="174" t="s">
        <v>230</v>
      </c>
      <c r="F8">
        <v>5</v>
      </c>
      <c r="G8">
        <v>30</v>
      </c>
      <c r="H8" s="42"/>
      <c r="J8" s="183">
        <v>200</v>
      </c>
      <c r="K8" s="181">
        <v>174</v>
      </c>
      <c r="L8" s="181">
        <v>197</v>
      </c>
      <c r="N8" s="15"/>
      <c r="O8" s="177"/>
      <c r="P8" s="42"/>
      <c r="R8" s="176"/>
      <c r="T8" s="176"/>
      <c r="V8" s="5"/>
    </row>
    <row r="9" spans="1:23" ht="12" customHeight="1" x14ac:dyDescent="0.2">
      <c r="A9" s="174" t="s">
        <v>204</v>
      </c>
      <c r="B9" s="179">
        <v>8</v>
      </c>
      <c r="C9"/>
      <c r="D9"/>
      <c r="E9" s="174" t="s">
        <v>229</v>
      </c>
      <c r="F9">
        <v>50</v>
      </c>
      <c r="G9">
        <v>150</v>
      </c>
      <c r="H9" s="42"/>
      <c r="I9" s="42"/>
      <c r="J9" s="183">
        <v>250</v>
      </c>
      <c r="K9" s="181">
        <v>198</v>
      </c>
      <c r="L9" s="181">
        <v>245</v>
      </c>
      <c r="N9" s="15"/>
      <c r="O9" s="177"/>
      <c r="P9" s="42"/>
      <c r="R9" s="176"/>
      <c r="T9" s="176"/>
      <c r="V9" s="5"/>
    </row>
    <row r="10" spans="1:23" ht="12" customHeight="1" x14ac:dyDescent="0.2">
      <c r="A10" s="174" t="s">
        <v>399</v>
      </c>
      <c r="B10" s="179">
        <v>2</v>
      </c>
      <c r="C10"/>
      <c r="D10"/>
      <c r="E10" s="174" t="s">
        <v>228</v>
      </c>
      <c r="F10">
        <v>20</v>
      </c>
      <c r="G10">
        <v>60</v>
      </c>
      <c r="H10" s="42"/>
      <c r="I10" s="42"/>
      <c r="J10" s="42"/>
      <c r="K10" s="176"/>
      <c r="L10" s="42"/>
      <c r="M10" s="42"/>
      <c r="N10" s="15"/>
      <c r="O10" s="177"/>
      <c r="P10" s="42"/>
      <c r="Q10" s="42"/>
      <c r="S10" s="177"/>
      <c r="U10" s="177"/>
      <c r="W10" s="5"/>
    </row>
    <row r="11" spans="1:23" x14ac:dyDescent="0.2">
      <c r="A11" s="174" t="s">
        <v>400</v>
      </c>
      <c r="B11" s="179">
        <v>2</v>
      </c>
      <c r="C11"/>
      <c r="D11"/>
      <c r="E11" s="174" t="s">
        <v>232</v>
      </c>
      <c r="F11">
        <v>25</v>
      </c>
      <c r="G11">
        <v>70</v>
      </c>
      <c r="H11" s="42"/>
      <c r="I11" s="42"/>
      <c r="J11" s="42"/>
      <c r="K11" s="177"/>
      <c r="L11" s="42"/>
      <c r="M11" s="42"/>
      <c r="N11" s="15"/>
      <c r="O11" s="177"/>
      <c r="P11" s="42"/>
      <c r="Q11" s="42"/>
      <c r="S11" s="177"/>
      <c r="U11" s="177"/>
    </row>
    <row r="12" spans="1:23" x14ac:dyDescent="0.2">
      <c r="A12" s="174" t="s">
        <v>205</v>
      </c>
      <c r="B12" s="179">
        <v>38</v>
      </c>
      <c r="C12"/>
      <c r="D12"/>
      <c r="E12" s="174" t="s">
        <v>226</v>
      </c>
      <c r="F12">
        <v>50</v>
      </c>
      <c r="G12">
        <v>150</v>
      </c>
      <c r="H12" s="42"/>
      <c r="I12" s="42"/>
      <c r="J12" s="42"/>
      <c r="K12" s="177"/>
      <c r="L12" s="42"/>
      <c r="M12" s="42"/>
      <c r="N12" s="15"/>
      <c r="Q12" s="42"/>
      <c r="S12" s="177"/>
      <c r="U12" s="177"/>
      <c r="W12" s="42"/>
    </row>
    <row r="13" spans="1:23" x14ac:dyDescent="0.2">
      <c r="A13" s="174" t="s">
        <v>206</v>
      </c>
      <c r="B13" s="179">
        <v>22</v>
      </c>
      <c r="C13"/>
      <c r="D13"/>
      <c r="E13" s="174" t="s">
        <v>237</v>
      </c>
      <c r="F13">
        <v>0</v>
      </c>
      <c r="G13">
        <v>10</v>
      </c>
      <c r="H13" s="42"/>
      <c r="I13" s="42"/>
      <c r="J13" s="42"/>
      <c r="K13" s="177"/>
      <c r="L13" s="42"/>
      <c r="M13" s="42"/>
      <c r="N13" s="15"/>
      <c r="Q13" s="42"/>
      <c r="S13" s="177"/>
      <c r="U13" s="177"/>
      <c r="W13" s="42"/>
    </row>
    <row r="14" spans="1:23" x14ac:dyDescent="0.2">
      <c r="A14" s="174" t="s">
        <v>207</v>
      </c>
      <c r="B14" s="179">
        <v>2</v>
      </c>
      <c r="C14"/>
      <c r="D14"/>
      <c r="E14" s="174" t="s">
        <v>225</v>
      </c>
      <c r="F14">
        <v>1</v>
      </c>
      <c r="G14">
        <v>11</v>
      </c>
      <c r="H14" s="42"/>
      <c r="I14" s="42"/>
      <c r="J14" s="42"/>
      <c r="K14" s="177"/>
      <c r="L14" s="42"/>
      <c r="M14" s="42"/>
      <c r="N14" s="15"/>
      <c r="O14" s="42"/>
      <c r="P14" s="42"/>
      <c r="Q14" s="42"/>
      <c r="S14" s="177"/>
      <c r="U14" s="177"/>
      <c r="W14" s="42"/>
    </row>
    <row r="15" spans="1:23" x14ac:dyDescent="0.2">
      <c r="A15" s="174" t="s">
        <v>377</v>
      </c>
      <c r="B15" s="179" t="s">
        <v>92</v>
      </c>
      <c r="D15"/>
      <c r="E15" s="174" t="s">
        <v>224</v>
      </c>
      <c r="F15">
        <v>2</v>
      </c>
      <c r="G15">
        <v>12</v>
      </c>
      <c r="I15" s="42"/>
      <c r="J15" s="42"/>
      <c r="K15" s="42"/>
      <c r="L15" s="42"/>
      <c r="M15" s="42"/>
      <c r="Q15" s="42"/>
      <c r="W15" s="42"/>
    </row>
    <row r="16" spans="1:23" s="42" customFormat="1" x14ac:dyDescent="0.2">
      <c r="A16" s="174" t="s">
        <v>208</v>
      </c>
      <c r="B16" s="179">
        <v>4</v>
      </c>
      <c r="E16" s="174" t="s">
        <v>238</v>
      </c>
      <c r="F16">
        <v>100</v>
      </c>
      <c r="G16">
        <v>500</v>
      </c>
      <c r="H16"/>
      <c r="N16" s="15"/>
    </row>
    <row r="17" spans="1:14" s="42" customFormat="1" x14ac:dyDescent="0.2">
      <c r="A17" s="174" t="s">
        <v>221</v>
      </c>
      <c r="B17" s="179">
        <v>1</v>
      </c>
      <c r="E17" s="174" t="s">
        <v>239</v>
      </c>
      <c r="F17">
        <v>200</v>
      </c>
      <c r="G17">
        <v>600</v>
      </c>
      <c r="N17" s="15"/>
    </row>
    <row r="18" spans="1:14" s="42" customFormat="1" x14ac:dyDescent="0.2">
      <c r="A18" s="174" t="s">
        <v>322</v>
      </c>
      <c r="B18" s="179">
        <v>5</v>
      </c>
      <c r="E18" s="174" t="s">
        <v>240</v>
      </c>
      <c r="F18">
        <v>300</v>
      </c>
      <c r="G18">
        <v>700</v>
      </c>
      <c r="N18" s="15"/>
    </row>
    <row r="19" spans="1:14" s="42" customFormat="1" x14ac:dyDescent="0.2">
      <c r="A19" s="174" t="s">
        <v>412</v>
      </c>
      <c r="B19" s="179">
        <v>20</v>
      </c>
      <c r="E19" s="174" t="s">
        <v>235</v>
      </c>
      <c r="F19">
        <v>400</v>
      </c>
      <c r="G19">
        <v>800</v>
      </c>
    </row>
    <row r="20" spans="1:14" s="42" customFormat="1" x14ac:dyDescent="0.2">
      <c r="E20" s="174" t="s">
        <v>218</v>
      </c>
      <c r="F20">
        <v>500</v>
      </c>
      <c r="G20">
        <v>900</v>
      </c>
    </row>
    <row r="21" spans="1:14" s="42" customFormat="1" x14ac:dyDescent="0.2">
      <c r="E21" s="174" t="s">
        <v>219</v>
      </c>
      <c r="F21">
        <v>600</v>
      </c>
      <c r="G21">
        <v>1000</v>
      </c>
      <c r="I21" s="42" t="s">
        <v>241</v>
      </c>
    </row>
    <row r="22" spans="1:14" s="42" customFormat="1" x14ac:dyDescent="0.2">
      <c r="E22" s="15"/>
      <c r="F22"/>
      <c r="G22"/>
    </row>
    <row r="23" spans="1:14" s="42" customFormat="1" x14ac:dyDescent="0.2">
      <c r="F23"/>
      <c r="G23"/>
    </row>
    <row r="24" spans="1:14" s="42" customFormat="1" x14ac:dyDescent="0.2">
      <c r="A24" s="14"/>
      <c r="F24"/>
      <c r="G24"/>
    </row>
    <row r="25" spans="1:14" s="42" customFormat="1" x14ac:dyDescent="0.2">
      <c r="A25" s="14"/>
      <c r="F25"/>
      <c r="G25"/>
    </row>
    <row r="26" spans="1:14" s="42" customFormat="1" x14ac:dyDescent="0.2">
      <c r="A26" s="14"/>
      <c r="F26"/>
      <c r="G26"/>
    </row>
    <row r="27" spans="1:14" s="42" customFormat="1" x14ac:dyDescent="0.2">
      <c r="A27" s="14"/>
      <c r="F27"/>
      <c r="G27"/>
    </row>
    <row r="28" spans="1:14" s="42" customFormat="1" x14ac:dyDescent="0.2">
      <c r="A28" s="14"/>
      <c r="F28"/>
      <c r="G28"/>
    </row>
    <row r="29" spans="1:14" s="42" customFormat="1" x14ac:dyDescent="0.2">
      <c r="A29" s="14"/>
      <c r="F29"/>
      <c r="G29"/>
    </row>
    <row r="30" spans="1:14" s="42" customFormat="1" x14ac:dyDescent="0.2">
      <c r="A30" s="14"/>
      <c r="F30"/>
      <c r="G30"/>
    </row>
    <row r="31" spans="1:14" s="42" customFormat="1" x14ac:dyDescent="0.2">
      <c r="A31" s="14"/>
      <c r="F31"/>
      <c r="G31"/>
    </row>
    <row r="32" spans="1:14" s="42" customFormat="1" x14ac:dyDescent="0.2">
      <c r="A32" s="14"/>
      <c r="F32"/>
      <c r="G32"/>
    </row>
    <row r="33" spans="1:7" s="42" customFormat="1" x14ac:dyDescent="0.2">
      <c r="A33" s="14"/>
      <c r="F33"/>
      <c r="G33"/>
    </row>
    <row r="34" spans="1:7" s="42" customFormat="1" x14ac:dyDescent="0.2">
      <c r="A34" s="14"/>
      <c r="F34"/>
      <c r="G34"/>
    </row>
    <row r="35" spans="1:7" s="42" customFormat="1" x14ac:dyDescent="0.2">
      <c r="A35" s="14"/>
    </row>
    <row r="36" spans="1:7" s="42" customFormat="1" x14ac:dyDescent="0.2">
      <c r="A36" s="14"/>
    </row>
    <row r="37" spans="1:7" s="42" customFormat="1" x14ac:dyDescent="0.2">
      <c r="A37" s="14"/>
    </row>
    <row r="38" spans="1:7" s="42" customFormat="1" x14ac:dyDescent="0.2">
      <c r="A38" s="14"/>
    </row>
    <row r="39" spans="1:7" s="42" customFormat="1" x14ac:dyDescent="0.2">
      <c r="A39" s="14"/>
    </row>
    <row r="40" spans="1:7" s="42" customFormat="1" x14ac:dyDescent="0.2">
      <c r="A40" s="14"/>
    </row>
    <row r="41" spans="1:7" s="42" customFormat="1" x14ac:dyDescent="0.2">
      <c r="A41" s="14"/>
    </row>
    <row r="42" spans="1:7" s="42" customFormat="1" x14ac:dyDescent="0.2">
      <c r="A42" s="14"/>
    </row>
    <row r="43" spans="1:7" s="42" customFormat="1" x14ac:dyDescent="0.2">
      <c r="A43" s="14"/>
    </row>
    <row r="44" spans="1:7" s="42" customFormat="1" x14ac:dyDescent="0.2">
      <c r="A44" s="14"/>
    </row>
    <row r="45" spans="1:7" s="42" customFormat="1" x14ac:dyDescent="0.2">
      <c r="A45" s="14"/>
      <c r="E45" s="15"/>
    </row>
    <row r="46" spans="1:7" s="42" customFormat="1" x14ac:dyDescent="0.2">
      <c r="A46" s="14"/>
      <c r="E46" s="15"/>
    </row>
    <row r="47" spans="1:7" s="42" customFormat="1" x14ac:dyDescent="0.2">
      <c r="A47" s="14"/>
      <c r="B47" s="43"/>
      <c r="E47" s="15"/>
    </row>
    <row r="48" spans="1:7" s="42" customFormat="1" x14ac:dyDescent="0.2">
      <c r="A48" s="14"/>
      <c r="B48" s="43"/>
      <c r="E48" s="15"/>
    </row>
    <row r="49" spans="1:5" s="42" customFormat="1" x14ac:dyDescent="0.2">
      <c r="A49" s="14"/>
      <c r="B49" s="43"/>
      <c r="E49" s="15"/>
    </row>
    <row r="50" spans="1:5" s="42" customFormat="1" x14ac:dyDescent="0.2">
      <c r="A50" s="14"/>
      <c r="B50" s="43"/>
      <c r="E50" s="15"/>
    </row>
    <row r="51" spans="1:5" s="42" customFormat="1" x14ac:dyDescent="0.2">
      <c r="A51" s="14"/>
      <c r="B51" s="43"/>
      <c r="E51" s="15"/>
    </row>
    <row r="52" spans="1:5" s="42" customFormat="1" x14ac:dyDescent="0.2">
      <c r="A52" s="14"/>
      <c r="B52" s="43"/>
      <c r="E52" s="15"/>
    </row>
    <row r="53" spans="1:5" s="42" customFormat="1" x14ac:dyDescent="0.2">
      <c r="A53" s="14"/>
      <c r="B53" s="43"/>
      <c r="E53" s="15"/>
    </row>
    <row r="54" spans="1:5" s="42" customFormat="1" x14ac:dyDescent="0.2">
      <c r="A54" s="14"/>
      <c r="B54" s="43"/>
      <c r="E54" s="15"/>
    </row>
    <row r="55" spans="1:5" s="42" customFormat="1" x14ac:dyDescent="0.2">
      <c r="A55" s="14"/>
      <c r="B55" s="43"/>
      <c r="E55" s="15"/>
    </row>
    <row r="56" spans="1:5" s="42" customFormat="1" x14ac:dyDescent="0.2">
      <c r="A56" s="14"/>
      <c r="B56" s="43"/>
      <c r="E56" s="15"/>
    </row>
    <row r="57" spans="1:5" s="42" customFormat="1" x14ac:dyDescent="0.2">
      <c r="A57" s="14"/>
      <c r="B57" s="43"/>
      <c r="E57" s="15"/>
    </row>
    <row r="58" spans="1:5" s="42" customFormat="1" x14ac:dyDescent="0.2">
      <c r="A58" s="14"/>
      <c r="B58" s="43"/>
      <c r="E58" s="15"/>
    </row>
    <row r="59" spans="1:5" s="42" customFormat="1" x14ac:dyDescent="0.2">
      <c r="A59" s="14"/>
      <c r="B59" s="43"/>
      <c r="E59" s="15"/>
    </row>
    <row r="60" spans="1:5" s="42" customFormat="1" x14ac:dyDescent="0.2">
      <c r="A60" s="14"/>
      <c r="B60" s="43"/>
      <c r="E60" s="15"/>
    </row>
    <row r="61" spans="1:5" s="42" customFormat="1" x14ac:dyDescent="0.2">
      <c r="A61" s="14"/>
      <c r="B61" s="43"/>
      <c r="E61" s="15"/>
    </row>
    <row r="62" spans="1:5" s="42" customFormat="1" x14ac:dyDescent="0.2">
      <c r="A62" s="14"/>
      <c r="B62" s="43"/>
      <c r="E62" s="15"/>
    </row>
    <row r="63" spans="1:5" s="42" customFormat="1" x14ac:dyDescent="0.2">
      <c r="A63" s="14"/>
      <c r="B63" s="43"/>
      <c r="E63" s="15"/>
    </row>
    <row r="64" spans="1:5" s="42" customFormat="1" x14ac:dyDescent="0.2">
      <c r="A64" s="14"/>
      <c r="B64" s="43"/>
      <c r="E64" s="15"/>
    </row>
    <row r="65" spans="1:5" s="42" customFormat="1" x14ac:dyDescent="0.2">
      <c r="A65" s="14"/>
      <c r="B65" s="43"/>
      <c r="E65" s="15"/>
    </row>
    <row r="66" spans="1:5" s="42" customFormat="1" x14ac:dyDescent="0.2">
      <c r="A66" s="14"/>
      <c r="B66" s="43"/>
      <c r="E66" s="15"/>
    </row>
    <row r="67" spans="1:5" s="42" customFormat="1" x14ac:dyDescent="0.2">
      <c r="A67" s="14"/>
      <c r="B67" s="43"/>
      <c r="E67" s="15"/>
    </row>
    <row r="68" spans="1:5" s="42" customFormat="1" x14ac:dyDescent="0.2">
      <c r="A68" s="14"/>
      <c r="B68" s="43"/>
      <c r="E68" s="15"/>
    </row>
    <row r="69" spans="1:5" s="42" customFormat="1" x14ac:dyDescent="0.2">
      <c r="A69" s="14"/>
      <c r="B69" s="43"/>
      <c r="E69" s="15"/>
    </row>
    <row r="70" spans="1:5" s="42" customFormat="1" x14ac:dyDescent="0.2">
      <c r="A70" s="14"/>
      <c r="B70" s="43"/>
      <c r="E70" s="15"/>
    </row>
    <row r="71" spans="1:5" s="42" customFormat="1" x14ac:dyDescent="0.2">
      <c r="A71" s="14"/>
      <c r="B71" s="43"/>
      <c r="E71" s="15"/>
    </row>
    <row r="72" spans="1:5" s="42" customFormat="1" x14ac:dyDescent="0.2">
      <c r="A72" s="14"/>
      <c r="B72" s="43"/>
      <c r="E72" s="15"/>
    </row>
    <row r="73" spans="1:5" s="42" customFormat="1" x14ac:dyDescent="0.2">
      <c r="A73" s="14"/>
      <c r="B73" s="43"/>
      <c r="E73" s="15"/>
    </row>
    <row r="74" spans="1:5" s="42" customFormat="1" x14ac:dyDescent="0.2">
      <c r="A74" s="14"/>
      <c r="B74" s="43"/>
      <c r="E74" s="15"/>
    </row>
    <row r="75" spans="1:5" s="42" customFormat="1" x14ac:dyDescent="0.2">
      <c r="A75" s="14"/>
      <c r="B75" s="43"/>
      <c r="E75" s="15"/>
    </row>
    <row r="76" spans="1:5" s="42" customFormat="1" x14ac:dyDescent="0.2">
      <c r="A76" s="14"/>
      <c r="B76" s="43"/>
      <c r="E76" s="15"/>
    </row>
    <row r="77" spans="1:5" s="42" customFormat="1" x14ac:dyDescent="0.2">
      <c r="A77" s="14"/>
      <c r="B77" s="43"/>
      <c r="E77" s="15"/>
    </row>
    <row r="78" spans="1:5" s="42" customFormat="1" x14ac:dyDescent="0.2">
      <c r="A78" s="14"/>
      <c r="B78" s="43"/>
      <c r="E78" s="15"/>
    </row>
    <row r="79" spans="1:5" s="42" customFormat="1" x14ac:dyDescent="0.2">
      <c r="A79" s="14"/>
      <c r="B79" s="43"/>
      <c r="E79" s="15"/>
    </row>
    <row r="80" spans="1:5" s="42" customFormat="1" x14ac:dyDescent="0.2">
      <c r="A80" s="14"/>
      <c r="B80" s="43"/>
      <c r="E80" s="15"/>
    </row>
    <row r="81" spans="1:17" s="42" customFormat="1" x14ac:dyDescent="0.2">
      <c r="A81" s="14"/>
      <c r="B81" s="43"/>
      <c r="E81" s="15"/>
    </row>
    <row r="82" spans="1:17" s="42" customFormat="1" x14ac:dyDescent="0.2">
      <c r="A82" s="14"/>
      <c r="B82" s="43"/>
      <c r="E82" s="15"/>
    </row>
    <row r="83" spans="1:17" s="42" customFormat="1" x14ac:dyDescent="0.2">
      <c r="A83" s="14"/>
      <c r="B83" s="43"/>
      <c r="E83" s="15"/>
    </row>
    <row r="84" spans="1:17" s="42" customFormat="1" x14ac:dyDescent="0.2">
      <c r="A84" s="14"/>
      <c r="B84" s="43"/>
      <c r="E84" s="15"/>
    </row>
    <row r="85" spans="1:17" s="42" customFormat="1" x14ac:dyDescent="0.2">
      <c r="A85" s="14"/>
      <c r="B85" s="43"/>
      <c r="E85" s="15"/>
    </row>
    <row r="86" spans="1:17" s="42" customFormat="1" x14ac:dyDescent="0.2">
      <c r="A86" s="14"/>
      <c r="B86" s="43"/>
      <c r="E86" s="15"/>
    </row>
    <row r="87" spans="1:17" s="42" customFormat="1" x14ac:dyDescent="0.2">
      <c r="A87" s="14"/>
      <c r="B87" s="43"/>
      <c r="E87" s="15"/>
    </row>
    <row r="88" spans="1:17" s="42" customFormat="1" x14ac:dyDescent="0.2">
      <c r="A88" s="14"/>
      <c r="B88" s="43"/>
      <c r="E88" s="15"/>
    </row>
    <row r="89" spans="1:17" s="42" customFormat="1" x14ac:dyDescent="0.2">
      <c r="A89" s="14"/>
      <c r="B89" s="43"/>
      <c r="E89" s="15"/>
    </row>
    <row r="90" spans="1:17" s="42" customFormat="1" x14ac:dyDescent="0.2">
      <c r="A90" s="14"/>
      <c r="B90" s="43"/>
      <c r="E90" s="15"/>
    </row>
    <row r="91" spans="1:17" s="42" customFormat="1" x14ac:dyDescent="0.2">
      <c r="A91" s="14"/>
      <c r="B91" s="43"/>
      <c r="E91" s="15"/>
    </row>
    <row r="92" spans="1:17" s="42" customFormat="1" x14ac:dyDescent="0.2">
      <c r="A92" s="14"/>
      <c r="B92" s="43"/>
      <c r="E92" s="15"/>
    </row>
    <row r="93" spans="1:17" s="42" customFormat="1" x14ac:dyDescent="0.2">
      <c r="A93" s="14"/>
      <c r="B93" s="43"/>
      <c r="E93" s="15"/>
      <c r="M93"/>
    </row>
    <row r="94" spans="1:17" s="42" customFormat="1" x14ac:dyDescent="0.2">
      <c r="A94" s="14"/>
      <c r="B94" s="43"/>
      <c r="E94" s="15"/>
      <c r="M94"/>
    </row>
    <row r="95" spans="1:17" s="42" customFormat="1" x14ac:dyDescent="0.2">
      <c r="A95" s="14"/>
      <c r="B95" s="43"/>
      <c r="E95" s="15"/>
      <c r="M95"/>
    </row>
    <row r="96" spans="1:17" s="42" customFormat="1" x14ac:dyDescent="0.2">
      <c r="A96" s="14"/>
      <c r="B96" s="43"/>
      <c r="E96" s="15"/>
      <c r="M96"/>
      <c r="Q96"/>
    </row>
    <row r="97" spans="1:23" s="42" customFormat="1" x14ac:dyDescent="0.2">
      <c r="A97" s="14"/>
      <c r="B97" s="43"/>
      <c r="E97" s="15"/>
      <c r="M97"/>
      <c r="Q97"/>
    </row>
    <row r="98" spans="1:23" s="42" customFormat="1" x14ac:dyDescent="0.2">
      <c r="A98" s="14"/>
      <c r="B98" s="43"/>
      <c r="E98" s="15"/>
      <c r="M98"/>
      <c r="Q98"/>
    </row>
    <row r="99" spans="1:23" s="42" customFormat="1" x14ac:dyDescent="0.2">
      <c r="A99" s="14"/>
      <c r="B99" s="43"/>
      <c r="E99" s="15"/>
      <c r="K99"/>
      <c r="M99"/>
      <c r="Q99"/>
      <c r="W99"/>
    </row>
    <row r="100" spans="1:23" s="42" customFormat="1" x14ac:dyDescent="0.2">
      <c r="A100" s="14"/>
      <c r="B100" s="43"/>
      <c r="E100" s="15"/>
      <c r="K100"/>
      <c r="M100"/>
      <c r="N100"/>
      <c r="Q100"/>
      <c r="W100"/>
    </row>
    <row r="101" spans="1:23" s="42" customFormat="1" x14ac:dyDescent="0.2">
      <c r="A101" s="14"/>
      <c r="B101" s="43"/>
      <c r="E101" s="15"/>
      <c r="G101"/>
      <c r="H101"/>
      <c r="I101"/>
      <c r="K101"/>
      <c r="M101"/>
      <c r="N101"/>
      <c r="O101"/>
      <c r="P101"/>
      <c r="Q101"/>
      <c r="W101"/>
    </row>
    <row r="102" spans="1:23" s="42" customFormat="1" x14ac:dyDescent="0.2">
      <c r="A102" s="14"/>
      <c r="B102" s="43"/>
      <c r="E102" s="15"/>
      <c r="F102"/>
      <c r="G102"/>
      <c r="H102"/>
      <c r="I102"/>
      <c r="K102"/>
      <c r="L102"/>
      <c r="M102"/>
      <c r="N102"/>
      <c r="O102"/>
      <c r="P102"/>
      <c r="Q102"/>
      <c r="W102"/>
    </row>
    <row r="103" spans="1:23" x14ac:dyDescent="0.2">
      <c r="B103" s="43"/>
      <c r="J103" s="42"/>
    </row>
    <row r="104" spans="1:23" x14ac:dyDescent="0.2">
      <c r="B104" s="43"/>
      <c r="J104" s="42"/>
    </row>
    <row r="105" spans="1:23" x14ac:dyDescent="0.2">
      <c r="B105" s="43"/>
    </row>
    <row r="106" spans="1:23" x14ac:dyDescent="0.2">
      <c r="B106" s="43"/>
    </row>
    <row r="189" spans="13:17" x14ac:dyDescent="0.2">
      <c r="M189" s="9"/>
    </row>
    <row r="192" spans="13:17" x14ac:dyDescent="0.2">
      <c r="Q192" s="9"/>
    </row>
    <row r="195" spans="1:23" x14ac:dyDescent="0.2">
      <c r="K195" s="9"/>
      <c r="W195" s="9"/>
    </row>
    <row r="196" spans="1:23" x14ac:dyDescent="0.2">
      <c r="N196" s="9"/>
    </row>
    <row r="197" spans="1:23" x14ac:dyDescent="0.2">
      <c r="G197" s="9"/>
      <c r="H197" s="9"/>
      <c r="I197" s="9"/>
      <c r="O197" s="9"/>
      <c r="P197" s="9"/>
    </row>
    <row r="198" spans="1:23" x14ac:dyDescent="0.2">
      <c r="F198" s="9"/>
      <c r="L198" s="9"/>
    </row>
    <row r="199" spans="1:23" s="9" customFormat="1" x14ac:dyDescent="0.2">
      <c r="A199" s="14"/>
      <c r="B199"/>
      <c r="C199" s="42"/>
      <c r="D199" s="42"/>
      <c r="E199" s="15"/>
      <c r="F199"/>
      <c r="G199"/>
      <c r="H199"/>
      <c r="I199"/>
      <c r="J199"/>
      <c r="K199"/>
      <c r="L199"/>
      <c r="M199"/>
      <c r="N199"/>
      <c r="O199"/>
      <c r="P199"/>
      <c r="Q199"/>
      <c r="W199"/>
    </row>
    <row r="201" spans="1:23" x14ac:dyDescent="0.2">
      <c r="J201" s="9"/>
    </row>
  </sheetData>
  <mergeCells count="1">
    <mergeCell ref="C1:J1"/>
  </mergeCells>
  <pageMargins left="0.7" right="0.7" top="0.75" bottom="0.75" header="0.3" footer="0.3"/>
  <pageSetup orientation="portrait" r:id="rId1"/>
  <drawing r:id="rId2"/>
  <tableParts count="4">
    <tablePart r:id="rId3"/>
    <tablePart r:id="rId4"/>
    <tablePart r:id="rId5"/>
    <tablePart r:id="rId6"/>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B73992-D813-4568-B5CD-176E79D511DD}">
  <sheetPr codeName="Sheet3">
    <tabColor rgb="FFFF0000"/>
  </sheetPr>
  <dimension ref="A3:M22"/>
  <sheetViews>
    <sheetView topLeftCell="A4" workbookViewId="0">
      <selection activeCell="J16" sqref="J16"/>
    </sheetView>
  </sheetViews>
  <sheetFormatPr defaultColWidth="11.5" defaultRowHeight="15" x14ac:dyDescent="0.2"/>
  <cols>
    <col min="1" max="3" width="11.5" style="140"/>
    <col min="4" max="4" width="15.5" style="140" customWidth="1"/>
    <col min="5" max="8" width="11.5" style="140"/>
    <col min="9" max="9" width="13.6640625" style="140" customWidth="1"/>
    <col min="10" max="16384" width="11.5" style="140"/>
  </cols>
  <sheetData>
    <row r="3" spans="1:13" ht="23.25" x14ac:dyDescent="0.2">
      <c r="G3" s="141"/>
      <c r="H3" s="142" t="s">
        <v>110</v>
      </c>
      <c r="I3" s="142"/>
      <c r="J3" s="142"/>
      <c r="K3" s="141"/>
      <c r="L3" s="141"/>
      <c r="M3" s="141"/>
    </row>
    <row r="4" spans="1:13" x14ac:dyDescent="0.2">
      <c r="J4" s="143"/>
    </row>
    <row r="5" spans="1:13" x14ac:dyDescent="0.2">
      <c r="J5" s="143"/>
    </row>
    <row r="6" spans="1:13" ht="19.5" x14ac:dyDescent="0.2">
      <c r="G6" s="144" t="s">
        <v>111</v>
      </c>
      <c r="H6" s="144"/>
      <c r="I6" s="144"/>
      <c r="J6" s="145">
        <v>1234</v>
      </c>
      <c r="L6" s="173" t="s">
        <v>156</v>
      </c>
    </row>
    <row r="7" spans="1:13" ht="19.5" x14ac:dyDescent="0.2">
      <c r="G7" s="144" t="s">
        <v>112</v>
      </c>
      <c r="H7" s="144"/>
      <c r="I7" s="144"/>
      <c r="J7" s="145"/>
    </row>
    <row r="8" spans="1:13" ht="19.5" x14ac:dyDescent="0.2">
      <c r="A8" s="146" t="s">
        <v>113</v>
      </c>
      <c r="B8" s="146"/>
      <c r="C8" s="146"/>
      <c r="G8" s="144" t="s">
        <v>114</v>
      </c>
      <c r="H8" s="144"/>
      <c r="I8" s="144"/>
      <c r="J8" s="145"/>
      <c r="K8" s="146"/>
      <c r="L8" s="173" t="s">
        <v>152</v>
      </c>
    </row>
    <row r="9" spans="1:13" ht="19.5" x14ac:dyDescent="0.2">
      <c r="A9" s="146" t="s">
        <v>115</v>
      </c>
      <c r="B9" s="146"/>
      <c r="C9" s="146"/>
      <c r="J9" s="147"/>
    </row>
    <row r="10" spans="1:13" ht="19.5" x14ac:dyDescent="0.2">
      <c r="A10" s="146" t="s">
        <v>116</v>
      </c>
      <c r="B10" s="146"/>
      <c r="C10" s="146"/>
      <c r="G10" s="63" t="s">
        <v>22</v>
      </c>
      <c r="H10" s="63"/>
      <c r="I10" s="63"/>
      <c r="J10" s="63"/>
      <c r="L10" s="173" t="s">
        <v>153</v>
      </c>
    </row>
    <row r="11" spans="1:13" ht="19.5" x14ac:dyDescent="0.2">
      <c r="A11" s="146" t="s">
        <v>117</v>
      </c>
      <c r="B11" s="146"/>
      <c r="C11" s="146"/>
      <c r="G11" s="63" t="s">
        <v>24</v>
      </c>
      <c r="H11" s="63"/>
      <c r="I11" s="63"/>
      <c r="J11" s="63"/>
      <c r="K11" s="146"/>
      <c r="L11" s="173" t="s">
        <v>154</v>
      </c>
    </row>
    <row r="12" spans="1:13" ht="19.5" x14ac:dyDescent="0.2">
      <c r="A12" s="146" t="s">
        <v>118</v>
      </c>
      <c r="B12" s="146"/>
      <c r="C12" s="146"/>
      <c r="G12" s="63" t="s">
        <v>25</v>
      </c>
      <c r="H12" s="63"/>
      <c r="I12" s="63"/>
      <c r="J12" s="63"/>
      <c r="K12" s="146"/>
      <c r="L12" s="173" t="s">
        <v>155</v>
      </c>
    </row>
    <row r="13" spans="1:13" ht="19.5" x14ac:dyDescent="0.2">
      <c r="A13" s="146" t="s">
        <v>119</v>
      </c>
      <c r="B13" s="146"/>
      <c r="C13" s="146"/>
      <c r="G13" s="146"/>
      <c r="H13" s="146"/>
      <c r="I13" s="146"/>
      <c r="J13" s="145"/>
      <c r="K13" s="148"/>
    </row>
    <row r="14" spans="1:13" x14ac:dyDescent="0.2">
      <c r="A14" s="149"/>
      <c r="B14" s="149"/>
      <c r="C14" s="149"/>
      <c r="J14" s="143"/>
    </row>
    <row r="15" spans="1:13" x14ac:dyDescent="0.2">
      <c r="J15" s="143"/>
    </row>
    <row r="16" spans="1:13" ht="19.5" x14ac:dyDescent="0.2">
      <c r="A16" s="150"/>
      <c r="B16" s="150"/>
      <c r="C16" s="150"/>
      <c r="D16" s="150"/>
      <c r="G16" s="146" t="s">
        <v>9</v>
      </c>
      <c r="H16" s="146"/>
      <c r="I16" s="146"/>
      <c r="J16" s="151">
        <f ca="1">TODAY()</f>
        <v>44102</v>
      </c>
      <c r="K16" s="146"/>
    </row>
    <row r="17" spans="1:12" ht="19.5" x14ac:dyDescent="0.2">
      <c r="A17" s="150"/>
      <c r="B17" s="152"/>
      <c r="C17" s="150"/>
      <c r="D17" s="150"/>
      <c r="G17" s="146" t="s">
        <v>120</v>
      </c>
      <c r="H17" s="146"/>
      <c r="I17" s="146"/>
      <c r="J17" s="153"/>
      <c r="K17" s="146"/>
      <c r="L17" s="172" t="s">
        <v>157</v>
      </c>
    </row>
    <row r="18" spans="1:12" x14ac:dyDescent="0.2">
      <c r="A18" s="150"/>
      <c r="B18" s="154"/>
      <c r="C18" s="150"/>
      <c r="D18" s="150"/>
      <c r="J18" s="143"/>
    </row>
    <row r="22" spans="1:12" x14ac:dyDescent="0.2">
      <c r="A22" s="150"/>
      <c r="B22" s="150"/>
      <c r="C22" s="150"/>
      <c r="D22" s="150"/>
    </row>
  </sheetData>
  <printOptions gridLines="1"/>
  <pageMargins left="0.75" right="0.75" top="1" bottom="1" header="0.5" footer="0.5"/>
  <pageSetup paperSize="9" orientation="landscape"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FD0525-76E4-4416-ADD5-B17CAEE46A46}">
  <sheetPr codeName="Sheet2">
    <tabColor rgb="FF92D050"/>
    <pageSetUpPr fitToPage="1"/>
  </sheetPr>
  <dimension ref="A2:BJ200"/>
  <sheetViews>
    <sheetView zoomScale="115" zoomScaleNormal="115" workbookViewId="0">
      <selection activeCell="AD10" sqref="AD10"/>
    </sheetView>
  </sheetViews>
  <sheetFormatPr defaultColWidth="11.5" defaultRowHeight="15" x14ac:dyDescent="0.2"/>
  <cols>
    <col min="1" max="2" width="11.83203125" style="60" bestFit="1" customWidth="1"/>
    <col min="3" max="3" width="22.1640625" style="60" bestFit="1" customWidth="1"/>
    <col min="4" max="4" width="65.1640625" style="60" bestFit="1" customWidth="1"/>
    <col min="5" max="5" width="12.6640625" style="60" bestFit="1" customWidth="1"/>
    <col min="6" max="6" width="31.5" style="60" bestFit="1" customWidth="1"/>
    <col min="7" max="7" width="11.83203125" style="60" bestFit="1" customWidth="1"/>
    <col min="8" max="8" width="13.1640625" style="60" bestFit="1" customWidth="1"/>
    <col min="9" max="13" width="11.83203125" style="60" bestFit="1" customWidth="1"/>
    <col min="14" max="14" width="33.5" style="60" bestFit="1" customWidth="1"/>
    <col min="15" max="15" width="14.5" style="60" bestFit="1" customWidth="1"/>
    <col min="16" max="16" width="15.5" style="60" bestFit="1" customWidth="1"/>
    <col min="17" max="19" width="11.83203125" style="60" bestFit="1" customWidth="1"/>
    <col min="20" max="20" width="21.5" style="60" bestFit="1" customWidth="1"/>
    <col min="21" max="21" width="14.6640625" style="60" bestFit="1" customWidth="1"/>
    <col min="22" max="23" width="11.83203125" style="60" bestFit="1" customWidth="1"/>
    <col min="24" max="24" width="85.5" style="60" bestFit="1" customWidth="1"/>
    <col min="25" max="28" width="11.83203125" style="60" bestFit="1" customWidth="1"/>
    <col min="29" max="29" width="11.83203125" style="64" bestFit="1" customWidth="1"/>
    <col min="30" max="30" width="11.83203125" style="65" bestFit="1" customWidth="1"/>
    <col min="31" max="32" width="11.83203125" style="64" bestFit="1" customWidth="1"/>
    <col min="33" max="33" width="16" style="60" bestFit="1" customWidth="1"/>
    <col min="34" max="35" width="11.83203125" style="60" bestFit="1" customWidth="1"/>
    <col min="36" max="39" width="11.5" style="60"/>
    <col min="40" max="40" width="10.33203125" style="60" customWidth="1"/>
    <col min="41" max="41" width="9.83203125" style="60" hidden="1" customWidth="1"/>
    <col min="42" max="43" width="0" style="60" hidden="1" customWidth="1"/>
    <col min="44" max="44" width="7" style="60" hidden="1" customWidth="1"/>
    <col min="45" max="46" width="0" style="60" hidden="1" customWidth="1"/>
    <col min="47" max="47" width="11.5" style="60" hidden="1" customWidth="1"/>
    <col min="48" max="50" width="0" style="60" hidden="1" customWidth="1"/>
    <col min="51" max="51" width="9.83203125" style="60" hidden="1" customWidth="1"/>
    <col min="52" max="52" width="0" style="60" hidden="1" customWidth="1"/>
    <col min="53" max="53" width="11.5" style="60"/>
    <col min="54" max="54" width="7.6640625" style="60" customWidth="1"/>
    <col min="55" max="55" width="8.5" style="60" customWidth="1"/>
    <col min="56" max="56" width="7.33203125" style="60" customWidth="1"/>
    <col min="57" max="57" width="8.5" style="60" customWidth="1"/>
    <col min="58" max="60" width="11.5" style="60"/>
    <col min="61" max="61" width="11.5" style="66"/>
    <col min="62" max="62" width="11.5" style="60" customWidth="1"/>
    <col min="63" max="16384" width="11.5" style="60"/>
  </cols>
  <sheetData>
    <row r="2" spans="1:62" ht="19.5" x14ac:dyDescent="0.2">
      <c r="D2" s="61"/>
      <c r="E2" s="61"/>
      <c r="F2" s="61"/>
      <c r="G2" s="61"/>
      <c r="H2" s="61"/>
      <c r="I2" s="61"/>
      <c r="J2" s="61"/>
      <c r="N2" s="62" t="s">
        <v>18</v>
      </c>
      <c r="O2" s="62"/>
      <c r="P2" s="62"/>
      <c r="R2" s="63">
        <v>1234</v>
      </c>
    </row>
    <row r="3" spans="1:62" ht="19.5" x14ac:dyDescent="0.2">
      <c r="D3" s="67" t="s">
        <v>19</v>
      </c>
      <c r="E3" s="61"/>
      <c r="F3" s="61"/>
      <c r="G3" s="61"/>
      <c r="H3" s="61"/>
      <c r="I3" s="61"/>
      <c r="J3" s="61"/>
      <c r="N3" s="62" t="s">
        <v>20</v>
      </c>
      <c r="O3" s="62"/>
      <c r="P3" s="62"/>
      <c r="R3" s="63">
        <v>0</v>
      </c>
    </row>
    <row r="4" spans="1:62" ht="19.5" x14ac:dyDescent="0.2">
      <c r="D4" s="68" t="s">
        <v>21</v>
      </c>
      <c r="E4" s="68"/>
      <c r="F4" s="68"/>
      <c r="G4" s="68"/>
      <c r="H4" s="68"/>
      <c r="I4" s="68"/>
      <c r="J4" s="61"/>
      <c r="N4" s="63" t="s">
        <v>22</v>
      </c>
      <c r="O4" s="63"/>
      <c r="P4" s="63"/>
      <c r="Q4" s="63"/>
      <c r="R4" s="63">
        <v>0</v>
      </c>
    </row>
    <row r="5" spans="1:62" ht="19.5" x14ac:dyDescent="0.2">
      <c r="D5" s="69" t="s">
        <v>23</v>
      </c>
      <c r="E5" s="69"/>
      <c r="F5" s="69"/>
      <c r="G5" s="69"/>
      <c r="H5" s="61"/>
      <c r="I5" s="61"/>
      <c r="J5" s="61"/>
      <c r="N5" s="63" t="s">
        <v>24</v>
      </c>
      <c r="O5" s="63"/>
      <c r="P5" s="63"/>
      <c r="Q5" s="63"/>
      <c r="R5" s="63">
        <v>0</v>
      </c>
    </row>
    <row r="6" spans="1:62" ht="19.5" x14ac:dyDescent="0.2">
      <c r="D6" s="61"/>
      <c r="E6" s="61"/>
      <c r="F6" s="61"/>
      <c r="G6" s="61"/>
      <c r="H6" s="61"/>
      <c r="I6" s="61"/>
      <c r="J6" s="61"/>
      <c r="N6" s="63" t="s">
        <v>25</v>
      </c>
      <c r="O6" s="63"/>
      <c r="P6" s="63"/>
      <c r="Q6" s="63"/>
      <c r="R6" s="63">
        <v>0</v>
      </c>
    </row>
    <row r="8" spans="1:62" s="65" customFormat="1" x14ac:dyDescent="0.2">
      <c r="A8" s="65" t="s">
        <v>26</v>
      </c>
      <c r="E8" s="65" t="s">
        <v>27</v>
      </c>
      <c r="H8" s="65" t="s">
        <v>28</v>
      </c>
      <c r="M8" s="65" t="s">
        <v>29</v>
      </c>
      <c r="P8" s="65" t="s">
        <v>30</v>
      </c>
      <c r="U8" s="65" t="s">
        <v>31</v>
      </c>
      <c r="AA8" s="70"/>
      <c r="AB8" s="70"/>
      <c r="AC8" s="71"/>
      <c r="AE8" s="64"/>
      <c r="AF8" s="64"/>
      <c r="AL8" s="65" t="s">
        <v>32</v>
      </c>
      <c r="AV8" s="72" t="s">
        <v>33</v>
      </c>
      <c r="AW8" s="72"/>
      <c r="AX8" s="72"/>
      <c r="AY8" s="72"/>
      <c r="AZ8" s="72"/>
      <c r="BI8" s="73"/>
    </row>
    <row r="9" spans="1:62" ht="148.9" customHeight="1" x14ac:dyDescent="0.2">
      <c r="A9" s="74" t="s">
        <v>34</v>
      </c>
      <c r="B9" s="74" t="s">
        <v>35</v>
      </c>
      <c r="C9" s="75" t="s">
        <v>4</v>
      </c>
      <c r="D9" s="76" t="s">
        <v>36</v>
      </c>
      <c r="E9" s="76" t="s">
        <v>27</v>
      </c>
      <c r="F9" s="76" t="s">
        <v>37</v>
      </c>
      <c r="G9" s="77" t="s">
        <v>38</v>
      </c>
      <c r="H9" s="77" t="s">
        <v>39</v>
      </c>
      <c r="I9" s="76" t="s">
        <v>40</v>
      </c>
      <c r="J9" s="76" t="s">
        <v>41</v>
      </c>
      <c r="K9" s="76" t="s">
        <v>42</v>
      </c>
      <c r="L9" s="76" t="s">
        <v>43</v>
      </c>
      <c r="M9" s="76" t="s">
        <v>29</v>
      </c>
      <c r="N9" s="76" t="s">
        <v>44</v>
      </c>
      <c r="O9" s="76" t="s">
        <v>45</v>
      </c>
      <c r="P9" s="76" t="s">
        <v>46</v>
      </c>
      <c r="Q9" s="76" t="s">
        <v>47</v>
      </c>
      <c r="R9" s="76" t="s">
        <v>30</v>
      </c>
      <c r="S9" s="76" t="s">
        <v>48</v>
      </c>
      <c r="T9" s="76" t="s">
        <v>49</v>
      </c>
      <c r="U9" s="78" t="s">
        <v>50</v>
      </c>
      <c r="V9" s="78" t="s">
        <v>51</v>
      </c>
      <c r="W9" s="78" t="s">
        <v>52</v>
      </c>
      <c r="X9" s="78" t="s">
        <v>53</v>
      </c>
      <c r="Y9" s="78" t="s">
        <v>54</v>
      </c>
      <c r="Z9" s="78" t="s">
        <v>55</v>
      </c>
      <c r="AA9" s="79" t="s">
        <v>56</v>
      </c>
      <c r="AB9" s="78" t="s">
        <v>57</v>
      </c>
      <c r="AC9" s="80" t="s">
        <v>58</v>
      </c>
      <c r="AD9" s="81" t="s">
        <v>59</v>
      </c>
      <c r="AE9" s="81" t="s">
        <v>60</v>
      </c>
      <c r="AF9" s="81" t="s">
        <v>61</v>
      </c>
      <c r="AG9" s="80" t="s">
        <v>62</v>
      </c>
      <c r="AH9" s="82" t="s">
        <v>63</v>
      </c>
      <c r="AI9" s="82" t="s">
        <v>64</v>
      </c>
      <c r="AJ9" s="82" t="s">
        <v>65</v>
      </c>
      <c r="AK9" s="82" t="s">
        <v>66</v>
      </c>
      <c r="AL9" s="83" t="s">
        <v>67</v>
      </c>
      <c r="AM9" s="84" t="s">
        <v>68</v>
      </c>
      <c r="AN9" s="84" t="s">
        <v>69</v>
      </c>
      <c r="AO9" s="85" t="s">
        <v>70</v>
      </c>
      <c r="AP9" s="86" t="s">
        <v>71</v>
      </c>
      <c r="AQ9" s="86" t="s">
        <v>72</v>
      </c>
      <c r="AR9" s="85" t="s">
        <v>73</v>
      </c>
      <c r="AS9" s="87" t="s">
        <v>74</v>
      </c>
      <c r="AT9" s="87" t="s">
        <v>75</v>
      </c>
      <c r="AU9" s="85" t="s">
        <v>76</v>
      </c>
      <c r="AV9" s="88" t="s">
        <v>77</v>
      </c>
      <c r="AW9" s="89" t="s">
        <v>78</v>
      </c>
      <c r="AX9" s="89" t="s">
        <v>79</v>
      </c>
      <c r="AY9" s="89" t="s">
        <v>80</v>
      </c>
      <c r="AZ9" s="90" t="s">
        <v>81</v>
      </c>
      <c r="BA9" s="91" t="s">
        <v>82</v>
      </c>
      <c r="BB9" s="91" t="s">
        <v>83</v>
      </c>
      <c r="BC9" s="91" t="s">
        <v>84</v>
      </c>
      <c r="BD9" s="91" t="s">
        <v>85</v>
      </c>
      <c r="BE9" s="92" t="s">
        <v>86</v>
      </c>
      <c r="BF9" s="91" t="s">
        <v>87</v>
      </c>
      <c r="BG9" s="91" t="s">
        <v>88</v>
      </c>
      <c r="BH9" s="91" t="s">
        <v>83</v>
      </c>
      <c r="BI9" s="91" t="s">
        <v>89</v>
      </c>
      <c r="BJ9" s="92" t="s">
        <v>90</v>
      </c>
    </row>
    <row r="10" spans="1:62" x14ac:dyDescent="0.2">
      <c r="A10" s="93"/>
      <c r="B10" s="94"/>
      <c r="C10" s="95"/>
      <c r="D10" s="95"/>
      <c r="E10" s="96" t="s">
        <v>91</v>
      </c>
      <c r="F10" s="97"/>
      <c r="G10" s="97"/>
      <c r="H10" s="97"/>
      <c r="I10" s="98"/>
      <c r="J10" s="99"/>
      <c r="K10" s="100"/>
      <c r="L10" s="99"/>
      <c r="M10" s="101"/>
      <c r="N10" s="102"/>
      <c r="O10" s="97"/>
      <c r="P10" s="103"/>
      <c r="Q10" s="101"/>
      <c r="R10" s="104"/>
      <c r="S10" s="101"/>
      <c r="T10" s="101"/>
      <c r="U10" s="105"/>
      <c r="V10" s="100"/>
      <c r="W10" s="106"/>
      <c r="X10" s="107"/>
      <c r="Y10" s="105"/>
      <c r="Z10" s="101"/>
      <c r="AA10" s="101"/>
      <c r="AB10" s="108"/>
      <c r="AC10" s="109">
        <v>2</v>
      </c>
      <c r="AD10" s="109">
        <v>12</v>
      </c>
      <c r="AE10" s="109">
        <v>6</v>
      </c>
      <c r="AF10" s="109">
        <v>3</v>
      </c>
      <c r="AG10" s="110" t="str">
        <f>IF(H10="Double",3,IF(H10="Equal Pair",3,IF(H10="Slide",-25,IF(H10="Single",0,"0"))))</f>
        <v>0</v>
      </c>
      <c r="AH10" s="111">
        <f>SUM(K10+AB10+AD10+AF10)</f>
        <v>15</v>
      </c>
      <c r="AI10" s="111">
        <f t="shared" ref="AI10:AI41" si="0">SUM(I10+J10+V10*2+AE10+AG10)</f>
        <v>6</v>
      </c>
      <c r="AJ10" s="111">
        <f>SUM(AH10-Z10-AD10)</f>
        <v>3</v>
      </c>
      <c r="AK10" s="111">
        <f t="shared" ref="AK10:AK41" si="1">SUM(AI10-V10*2)</f>
        <v>6</v>
      </c>
      <c r="AL10" s="101"/>
      <c r="AM10" s="101"/>
      <c r="AN10" s="101"/>
      <c r="AO10" s="101">
        <v>8</v>
      </c>
      <c r="AP10" s="111">
        <f>SUM(K10+AB10+AF10+AO10-BD10)</f>
        <v>11</v>
      </c>
      <c r="AQ10" s="111">
        <f t="shared" ref="AQ10:AQ59" si="2">SUM(I10+J10+AG10+AE10+AO10*2)</f>
        <v>22</v>
      </c>
      <c r="AR10" s="111">
        <v>2</v>
      </c>
      <c r="AS10" s="111">
        <f>SUM(AP10-Z10)</f>
        <v>11</v>
      </c>
      <c r="AT10" s="111">
        <f>SUM(AQ10-Z10*2)</f>
        <v>22</v>
      </c>
      <c r="AU10" s="111">
        <v>2</v>
      </c>
      <c r="AV10" s="111" t="s">
        <v>92</v>
      </c>
      <c r="AW10" s="111">
        <v>38</v>
      </c>
      <c r="AX10" s="111">
        <v>22</v>
      </c>
      <c r="AY10" s="111">
        <v>2</v>
      </c>
      <c r="AZ10" s="111">
        <f t="shared" ref="AZ10:AZ73" si="3">SUM(AI10)</f>
        <v>6</v>
      </c>
      <c r="BA10" s="94"/>
      <c r="BB10" s="101"/>
      <c r="BC10" s="101"/>
      <c r="BD10" s="101"/>
      <c r="BE10" s="101">
        <v>4</v>
      </c>
      <c r="BF10" s="101"/>
      <c r="BG10" s="101"/>
      <c r="BH10" s="101" t="str">
        <f>IFERROR(VLOOKUP(W10,W10:W148,1,FALSE),"0")</f>
        <v>0</v>
      </c>
      <c r="BI10" s="94">
        <f>IFERROR(VLOOKUP(AK10,AK10:AK159,1,FALSE),"0")</f>
        <v>6</v>
      </c>
      <c r="BJ10" s="101">
        <v>1</v>
      </c>
    </row>
    <row r="11" spans="1:62" x14ac:dyDescent="0.2">
      <c r="A11" s="93"/>
      <c r="B11" s="94"/>
      <c r="C11" s="95"/>
      <c r="D11" s="95"/>
      <c r="E11" s="102" t="s">
        <v>93</v>
      </c>
      <c r="F11" s="101" t="s">
        <v>94</v>
      </c>
      <c r="G11" s="101"/>
      <c r="H11" s="97" t="s">
        <v>95</v>
      </c>
      <c r="I11" s="98"/>
      <c r="J11" s="99"/>
      <c r="K11" s="100"/>
      <c r="L11" s="99"/>
      <c r="M11" s="101"/>
      <c r="N11" s="102"/>
      <c r="O11" s="97"/>
      <c r="P11" s="103"/>
      <c r="Q11" s="101"/>
      <c r="R11" s="104"/>
      <c r="S11" s="101"/>
      <c r="T11" s="101"/>
      <c r="U11" s="105"/>
      <c r="V11" s="100"/>
      <c r="W11" s="106"/>
      <c r="X11" s="107"/>
      <c r="Y11" s="105"/>
      <c r="Z11" s="101"/>
      <c r="AA11" s="101"/>
      <c r="AB11" s="108"/>
      <c r="AC11" s="109">
        <v>2</v>
      </c>
      <c r="AD11" s="109">
        <v>12</v>
      </c>
      <c r="AE11" s="109">
        <v>6</v>
      </c>
      <c r="AF11" s="109">
        <v>3</v>
      </c>
      <c r="AG11" s="110">
        <f t="shared" ref="AG11:AG74" si="4">IF(H11="Double",3,IF(H11="Equal Pair",3,IF(H11="Slide",-25,IF(H11="Single",0,"0"))))</f>
        <v>0</v>
      </c>
      <c r="AH11" s="111">
        <f t="shared" ref="AH11:AH74" si="5">SUM(K11+AB11+AD11+AF11)</f>
        <v>15</v>
      </c>
      <c r="AI11" s="111">
        <f t="shared" si="0"/>
        <v>6</v>
      </c>
      <c r="AJ11" s="111">
        <f t="shared" ref="AJ11:AJ74" si="6">SUM(AH11-Z11-AD11)</f>
        <v>3</v>
      </c>
      <c r="AK11" s="111">
        <f t="shared" si="1"/>
        <v>6</v>
      </c>
      <c r="AL11" s="101"/>
      <c r="AM11" s="101"/>
      <c r="AN11" s="101"/>
      <c r="AO11" s="101">
        <v>8</v>
      </c>
      <c r="AP11" s="111">
        <f t="shared" ref="AP11:AP74" si="7">SUM(K11+AB11+AF11+AO11-BD11)</f>
        <v>11</v>
      </c>
      <c r="AQ11" s="111">
        <f t="shared" si="2"/>
        <v>22</v>
      </c>
      <c r="AR11" s="111">
        <v>2</v>
      </c>
      <c r="AS11" s="111">
        <f t="shared" ref="AS11:AS74" si="8">SUM(AP11-Z11)</f>
        <v>11</v>
      </c>
      <c r="AT11" s="111">
        <f t="shared" ref="AT11:AT74" si="9">SUM(AQ11-Z11*2)</f>
        <v>22</v>
      </c>
      <c r="AU11" s="111">
        <v>2</v>
      </c>
      <c r="AV11" s="111" t="s">
        <v>92</v>
      </c>
      <c r="AW11" s="111">
        <v>38</v>
      </c>
      <c r="AX11" s="111">
        <v>22</v>
      </c>
      <c r="AY11" s="111">
        <v>2</v>
      </c>
      <c r="AZ11" s="111">
        <f t="shared" si="3"/>
        <v>6</v>
      </c>
      <c r="BA11" s="94"/>
      <c r="BB11" s="101"/>
      <c r="BC11" s="101"/>
      <c r="BD11" s="101"/>
      <c r="BE11" s="101">
        <v>4</v>
      </c>
      <c r="BF11" s="101"/>
      <c r="BG11" s="101"/>
      <c r="BH11" s="101" t="str">
        <f t="shared" ref="BH11:BH74" si="10">IFERROR(VLOOKUP(W11,W11:W149,1,FALSE),"0")</f>
        <v>0</v>
      </c>
      <c r="BI11" s="94">
        <f t="shared" ref="BI11:BI74" si="11">IFERROR(VLOOKUP(AK11,AK11:AK160,1,FALSE),"0")</f>
        <v>6</v>
      </c>
      <c r="BJ11" s="101">
        <v>1</v>
      </c>
    </row>
    <row r="12" spans="1:62" ht="30" x14ac:dyDescent="0.2">
      <c r="A12" s="93"/>
      <c r="B12" s="94"/>
      <c r="C12" s="95"/>
      <c r="D12" s="95"/>
      <c r="E12" s="96" t="s">
        <v>96</v>
      </c>
      <c r="F12" s="97" t="s">
        <v>97</v>
      </c>
      <c r="G12" s="97"/>
      <c r="H12" s="97" t="s">
        <v>98</v>
      </c>
      <c r="I12" s="98" t="s">
        <v>99</v>
      </c>
      <c r="J12" s="99" t="s">
        <v>100</v>
      </c>
      <c r="K12" s="100" t="s">
        <v>99</v>
      </c>
      <c r="L12" s="99" t="s">
        <v>99</v>
      </c>
      <c r="M12" s="61">
        <v>1</v>
      </c>
      <c r="N12" s="112"/>
      <c r="O12" s="163" t="s">
        <v>101</v>
      </c>
      <c r="P12" s="103" t="s">
        <v>102</v>
      </c>
      <c r="Q12" s="97">
        <v>3</v>
      </c>
      <c r="R12" s="104" t="s">
        <v>103</v>
      </c>
      <c r="S12" s="101" t="s">
        <v>104</v>
      </c>
      <c r="T12" s="101" t="s">
        <v>105</v>
      </c>
      <c r="U12" s="105" t="s">
        <v>106</v>
      </c>
      <c r="V12" s="100">
        <v>32</v>
      </c>
      <c r="W12" s="106">
        <v>110</v>
      </c>
      <c r="X12" s="107" t="s">
        <v>107</v>
      </c>
      <c r="Y12" s="105" t="s">
        <v>108</v>
      </c>
      <c r="Z12" s="101"/>
      <c r="AA12" s="101"/>
      <c r="AB12" s="108"/>
      <c r="AC12" s="109">
        <v>2</v>
      </c>
      <c r="AD12" s="109">
        <v>12</v>
      </c>
      <c r="AE12" s="109">
        <v>6</v>
      </c>
      <c r="AF12" s="109">
        <v>3</v>
      </c>
      <c r="AG12" s="110">
        <f t="shared" si="4"/>
        <v>3</v>
      </c>
      <c r="AH12" s="111" t="e">
        <f t="shared" si="5"/>
        <v>#VALUE!</v>
      </c>
      <c r="AI12" s="111" t="e">
        <f t="shared" si="0"/>
        <v>#VALUE!</v>
      </c>
      <c r="AJ12" s="111" t="e">
        <f t="shared" si="6"/>
        <v>#VALUE!</v>
      </c>
      <c r="AK12" s="111" t="e">
        <f t="shared" si="1"/>
        <v>#VALUE!</v>
      </c>
      <c r="AL12" s="101"/>
      <c r="AM12" s="101"/>
      <c r="AN12" s="101"/>
      <c r="AO12" s="101">
        <v>8</v>
      </c>
      <c r="AP12" s="111" t="e">
        <f t="shared" si="7"/>
        <v>#VALUE!</v>
      </c>
      <c r="AQ12" s="111" t="e">
        <f t="shared" si="2"/>
        <v>#VALUE!</v>
      </c>
      <c r="AR12" s="111">
        <v>2</v>
      </c>
      <c r="AS12" s="111" t="e">
        <f t="shared" si="8"/>
        <v>#VALUE!</v>
      </c>
      <c r="AT12" s="111" t="e">
        <f t="shared" si="9"/>
        <v>#VALUE!</v>
      </c>
      <c r="AU12" s="111">
        <v>2</v>
      </c>
      <c r="AV12" s="111" t="s">
        <v>92</v>
      </c>
      <c r="AW12" s="111">
        <v>38</v>
      </c>
      <c r="AX12" s="111">
        <v>22</v>
      </c>
      <c r="AY12" s="111">
        <v>2</v>
      </c>
      <c r="AZ12" s="111" t="e">
        <f t="shared" si="3"/>
        <v>#VALUE!</v>
      </c>
      <c r="BA12" s="94"/>
      <c r="BB12" s="101"/>
      <c r="BC12" s="101"/>
      <c r="BD12" s="101"/>
      <c r="BE12" s="101">
        <v>4</v>
      </c>
      <c r="BF12" s="101"/>
      <c r="BG12" s="101"/>
      <c r="BH12" s="101">
        <f t="shared" si="10"/>
        <v>110</v>
      </c>
      <c r="BI12" s="94" t="str">
        <f t="shared" si="11"/>
        <v>0</v>
      </c>
      <c r="BJ12" s="101">
        <v>1</v>
      </c>
    </row>
    <row r="13" spans="1:62" ht="30" x14ac:dyDescent="0.2">
      <c r="A13" s="93"/>
      <c r="B13" s="94"/>
      <c r="C13" s="95"/>
      <c r="D13" s="95"/>
      <c r="E13" s="96"/>
      <c r="F13" s="97"/>
      <c r="G13" s="97"/>
      <c r="H13" s="97"/>
      <c r="I13" s="98"/>
      <c r="J13" s="99"/>
      <c r="K13" s="100"/>
      <c r="L13" s="99"/>
      <c r="M13" s="101"/>
      <c r="N13" s="102"/>
      <c r="O13" s="97"/>
      <c r="P13" s="103"/>
      <c r="Q13" s="101"/>
      <c r="R13" s="104"/>
      <c r="S13" s="101"/>
      <c r="T13" s="101"/>
      <c r="U13" s="105" t="s">
        <v>109</v>
      </c>
      <c r="V13" s="100"/>
      <c r="W13" s="106"/>
      <c r="X13" s="107"/>
      <c r="Y13" s="105"/>
      <c r="Z13" s="101"/>
      <c r="AA13" s="101"/>
      <c r="AB13" s="108"/>
      <c r="AC13" s="109">
        <v>2</v>
      </c>
      <c r="AD13" s="109">
        <v>12</v>
      </c>
      <c r="AE13" s="109">
        <v>6</v>
      </c>
      <c r="AF13" s="109">
        <v>3</v>
      </c>
      <c r="AG13" s="110" t="str">
        <f t="shared" si="4"/>
        <v>0</v>
      </c>
      <c r="AH13" s="111">
        <f t="shared" si="5"/>
        <v>15</v>
      </c>
      <c r="AI13" s="111">
        <f t="shared" si="0"/>
        <v>6</v>
      </c>
      <c r="AJ13" s="111">
        <f t="shared" si="6"/>
        <v>3</v>
      </c>
      <c r="AK13" s="111">
        <f t="shared" si="1"/>
        <v>6</v>
      </c>
      <c r="AL13" s="101"/>
      <c r="AM13" s="101"/>
      <c r="AN13" s="101"/>
      <c r="AO13" s="101">
        <v>8</v>
      </c>
      <c r="AP13" s="111">
        <f t="shared" si="7"/>
        <v>11</v>
      </c>
      <c r="AQ13" s="111">
        <f t="shared" si="2"/>
        <v>22</v>
      </c>
      <c r="AR13" s="111">
        <v>2</v>
      </c>
      <c r="AS13" s="111">
        <f t="shared" si="8"/>
        <v>11</v>
      </c>
      <c r="AT13" s="111">
        <f t="shared" si="9"/>
        <v>22</v>
      </c>
      <c r="AU13" s="111">
        <v>2</v>
      </c>
      <c r="AV13" s="111" t="s">
        <v>92</v>
      </c>
      <c r="AW13" s="111">
        <v>38</v>
      </c>
      <c r="AX13" s="111">
        <v>22</v>
      </c>
      <c r="AY13" s="111">
        <v>2</v>
      </c>
      <c r="AZ13" s="111">
        <f t="shared" si="3"/>
        <v>6</v>
      </c>
      <c r="BA13" s="94"/>
      <c r="BB13" s="101"/>
      <c r="BC13" s="101"/>
      <c r="BD13" s="101"/>
      <c r="BE13" s="101">
        <v>4</v>
      </c>
      <c r="BF13" s="101"/>
      <c r="BG13" s="101"/>
      <c r="BH13" s="101" t="str">
        <f t="shared" si="10"/>
        <v>0</v>
      </c>
      <c r="BI13" s="94">
        <f t="shared" si="11"/>
        <v>6</v>
      </c>
      <c r="BJ13" s="101">
        <v>1</v>
      </c>
    </row>
    <row r="14" spans="1:62" x14ac:dyDescent="0.2">
      <c r="A14" s="93"/>
      <c r="B14" s="94"/>
      <c r="C14" s="95"/>
      <c r="D14" s="95"/>
      <c r="E14" s="96"/>
      <c r="F14" s="97"/>
      <c r="G14" s="97"/>
      <c r="H14" s="97"/>
      <c r="I14" s="98"/>
      <c r="J14" s="99"/>
      <c r="K14" s="100"/>
      <c r="L14" s="99"/>
      <c r="M14" s="101"/>
      <c r="N14" s="102"/>
      <c r="O14" s="97"/>
      <c r="P14" s="103"/>
      <c r="Q14" s="101"/>
      <c r="R14" s="104"/>
      <c r="S14" s="101"/>
      <c r="T14" s="101"/>
      <c r="U14" s="105"/>
      <c r="V14" s="100"/>
      <c r="W14" s="106"/>
      <c r="X14" s="107"/>
      <c r="Y14" s="105"/>
      <c r="Z14" s="101"/>
      <c r="AA14" s="101"/>
      <c r="AB14" s="108"/>
      <c r="AC14" s="109">
        <v>2</v>
      </c>
      <c r="AD14" s="109">
        <v>12</v>
      </c>
      <c r="AE14" s="109">
        <v>6</v>
      </c>
      <c r="AF14" s="109">
        <v>3</v>
      </c>
      <c r="AG14" s="110" t="str">
        <f t="shared" si="4"/>
        <v>0</v>
      </c>
      <c r="AH14" s="111">
        <f t="shared" si="5"/>
        <v>15</v>
      </c>
      <c r="AI14" s="111">
        <f t="shared" si="0"/>
        <v>6</v>
      </c>
      <c r="AJ14" s="111">
        <f t="shared" si="6"/>
        <v>3</v>
      </c>
      <c r="AK14" s="111">
        <f t="shared" si="1"/>
        <v>6</v>
      </c>
      <c r="AL14" s="101"/>
      <c r="AM14" s="101"/>
      <c r="AN14" s="101"/>
      <c r="AO14" s="101">
        <v>8</v>
      </c>
      <c r="AP14" s="111">
        <f t="shared" si="7"/>
        <v>11</v>
      </c>
      <c r="AQ14" s="111">
        <f t="shared" si="2"/>
        <v>22</v>
      </c>
      <c r="AR14" s="111">
        <v>2</v>
      </c>
      <c r="AS14" s="111">
        <f t="shared" si="8"/>
        <v>11</v>
      </c>
      <c r="AT14" s="111">
        <f t="shared" si="9"/>
        <v>22</v>
      </c>
      <c r="AU14" s="111">
        <v>2</v>
      </c>
      <c r="AV14" s="111" t="s">
        <v>92</v>
      </c>
      <c r="AW14" s="111">
        <v>38</v>
      </c>
      <c r="AX14" s="111">
        <v>22</v>
      </c>
      <c r="AY14" s="111">
        <v>2</v>
      </c>
      <c r="AZ14" s="111">
        <f t="shared" si="3"/>
        <v>6</v>
      </c>
      <c r="BA14" s="94"/>
      <c r="BB14" s="101"/>
      <c r="BC14" s="101"/>
      <c r="BD14" s="101"/>
      <c r="BE14" s="101">
        <v>4</v>
      </c>
      <c r="BF14" s="101"/>
      <c r="BG14" s="101"/>
      <c r="BH14" s="101" t="str">
        <f t="shared" si="10"/>
        <v>0</v>
      </c>
      <c r="BI14" s="94">
        <f t="shared" si="11"/>
        <v>6</v>
      </c>
      <c r="BJ14" s="101">
        <v>1</v>
      </c>
    </row>
    <row r="15" spans="1:62" x14ac:dyDescent="0.2">
      <c r="A15" s="93"/>
      <c r="B15" s="94"/>
      <c r="C15" s="95"/>
      <c r="D15" s="95"/>
      <c r="E15" s="96"/>
      <c r="F15" s="97"/>
      <c r="G15" s="97"/>
      <c r="H15" s="97"/>
      <c r="I15" s="98"/>
      <c r="J15" s="99"/>
      <c r="K15" s="100"/>
      <c r="L15" s="99"/>
      <c r="M15" s="101"/>
      <c r="N15" s="102"/>
      <c r="O15" s="97"/>
      <c r="P15" s="103"/>
      <c r="Q15" s="101"/>
      <c r="R15" s="104"/>
      <c r="S15" s="101"/>
      <c r="T15" s="101"/>
      <c r="U15" s="105"/>
      <c r="V15" s="100"/>
      <c r="W15" s="106"/>
      <c r="X15" s="107"/>
      <c r="Y15" s="105"/>
      <c r="Z15" s="101"/>
      <c r="AA15" s="101"/>
      <c r="AB15" s="108"/>
      <c r="AC15" s="109">
        <v>2</v>
      </c>
      <c r="AD15" s="109">
        <v>12</v>
      </c>
      <c r="AE15" s="109">
        <v>6</v>
      </c>
      <c r="AF15" s="109">
        <v>3</v>
      </c>
      <c r="AG15" s="110" t="str">
        <f t="shared" si="4"/>
        <v>0</v>
      </c>
      <c r="AH15" s="111">
        <f t="shared" si="5"/>
        <v>15</v>
      </c>
      <c r="AI15" s="111">
        <f t="shared" si="0"/>
        <v>6</v>
      </c>
      <c r="AJ15" s="111">
        <f t="shared" si="6"/>
        <v>3</v>
      </c>
      <c r="AK15" s="111">
        <f t="shared" si="1"/>
        <v>6</v>
      </c>
      <c r="AL15" s="101"/>
      <c r="AM15" s="101"/>
      <c r="AN15" s="101"/>
      <c r="AO15" s="101">
        <v>8</v>
      </c>
      <c r="AP15" s="111">
        <f t="shared" si="7"/>
        <v>11</v>
      </c>
      <c r="AQ15" s="111">
        <f t="shared" si="2"/>
        <v>22</v>
      </c>
      <c r="AR15" s="111">
        <v>2</v>
      </c>
      <c r="AS15" s="111">
        <f t="shared" si="8"/>
        <v>11</v>
      </c>
      <c r="AT15" s="111">
        <f t="shared" si="9"/>
        <v>22</v>
      </c>
      <c r="AU15" s="111">
        <v>2</v>
      </c>
      <c r="AV15" s="111" t="s">
        <v>92</v>
      </c>
      <c r="AW15" s="111">
        <v>38</v>
      </c>
      <c r="AX15" s="111">
        <v>22</v>
      </c>
      <c r="AY15" s="111">
        <v>2</v>
      </c>
      <c r="AZ15" s="111">
        <f t="shared" si="3"/>
        <v>6</v>
      </c>
      <c r="BA15" s="94"/>
      <c r="BB15" s="101"/>
      <c r="BC15" s="101"/>
      <c r="BD15" s="101"/>
      <c r="BE15" s="101">
        <v>4</v>
      </c>
      <c r="BF15" s="101"/>
      <c r="BG15" s="101"/>
      <c r="BH15" s="101" t="str">
        <f t="shared" si="10"/>
        <v>0</v>
      </c>
      <c r="BI15" s="94">
        <f t="shared" si="11"/>
        <v>6</v>
      </c>
      <c r="BJ15" s="101">
        <v>1</v>
      </c>
    </row>
    <row r="16" spans="1:62" x14ac:dyDescent="0.2">
      <c r="A16" s="93"/>
      <c r="B16" s="94"/>
      <c r="C16" s="95"/>
      <c r="D16" s="95"/>
      <c r="E16" s="102"/>
      <c r="F16" s="101"/>
      <c r="G16" s="101"/>
      <c r="H16" s="97"/>
      <c r="I16" s="98"/>
      <c r="J16" s="99"/>
      <c r="K16" s="100"/>
      <c r="L16" s="99"/>
      <c r="M16" s="101"/>
      <c r="N16" s="102"/>
      <c r="O16" s="97"/>
      <c r="P16" s="103"/>
      <c r="Q16" s="101"/>
      <c r="R16" s="104"/>
      <c r="S16" s="101"/>
      <c r="T16" s="101"/>
      <c r="U16" s="105"/>
      <c r="V16" s="100"/>
      <c r="W16" s="106"/>
      <c r="X16" s="107"/>
      <c r="Y16" s="105"/>
      <c r="Z16" s="101"/>
      <c r="AA16" s="101"/>
      <c r="AB16" s="108"/>
      <c r="AC16" s="109">
        <v>2</v>
      </c>
      <c r="AD16" s="109">
        <v>12</v>
      </c>
      <c r="AE16" s="109">
        <v>6</v>
      </c>
      <c r="AF16" s="109">
        <v>3</v>
      </c>
      <c r="AG16" s="110" t="str">
        <f t="shared" si="4"/>
        <v>0</v>
      </c>
      <c r="AH16" s="111">
        <f t="shared" si="5"/>
        <v>15</v>
      </c>
      <c r="AI16" s="111">
        <f t="shared" si="0"/>
        <v>6</v>
      </c>
      <c r="AJ16" s="111">
        <f t="shared" si="6"/>
        <v>3</v>
      </c>
      <c r="AK16" s="111">
        <f t="shared" si="1"/>
        <v>6</v>
      </c>
      <c r="AL16" s="101"/>
      <c r="AM16" s="101"/>
      <c r="AN16" s="101"/>
      <c r="AO16" s="101">
        <v>8</v>
      </c>
      <c r="AP16" s="111">
        <f t="shared" si="7"/>
        <v>11</v>
      </c>
      <c r="AQ16" s="111">
        <f t="shared" si="2"/>
        <v>22</v>
      </c>
      <c r="AR16" s="111">
        <v>2</v>
      </c>
      <c r="AS16" s="111">
        <f t="shared" si="8"/>
        <v>11</v>
      </c>
      <c r="AT16" s="111">
        <f t="shared" si="9"/>
        <v>22</v>
      </c>
      <c r="AU16" s="111">
        <v>2</v>
      </c>
      <c r="AV16" s="111" t="s">
        <v>92</v>
      </c>
      <c r="AW16" s="111">
        <v>38</v>
      </c>
      <c r="AX16" s="111">
        <v>22</v>
      </c>
      <c r="AY16" s="111">
        <v>2</v>
      </c>
      <c r="AZ16" s="111">
        <f t="shared" si="3"/>
        <v>6</v>
      </c>
      <c r="BA16" s="94"/>
      <c r="BB16" s="101"/>
      <c r="BC16" s="101"/>
      <c r="BD16" s="101"/>
      <c r="BE16" s="101">
        <v>4</v>
      </c>
      <c r="BF16" s="101"/>
      <c r="BG16" s="101"/>
      <c r="BH16" s="101" t="str">
        <f t="shared" si="10"/>
        <v>0</v>
      </c>
      <c r="BI16" s="94">
        <f t="shared" si="11"/>
        <v>6</v>
      </c>
      <c r="BJ16" s="101">
        <v>1</v>
      </c>
    </row>
    <row r="17" spans="1:62" x14ac:dyDescent="0.2">
      <c r="A17" s="93"/>
      <c r="B17" s="94"/>
      <c r="C17" s="95"/>
      <c r="D17" s="95"/>
      <c r="E17" s="96"/>
      <c r="F17" s="97"/>
      <c r="G17" s="97"/>
      <c r="H17" s="97"/>
      <c r="I17" s="98"/>
      <c r="J17" s="99"/>
      <c r="K17" s="100"/>
      <c r="L17" s="99"/>
      <c r="M17" s="101"/>
      <c r="N17" s="102"/>
      <c r="O17" s="97"/>
      <c r="P17" s="103"/>
      <c r="Q17" s="101"/>
      <c r="R17" s="104"/>
      <c r="S17" s="101"/>
      <c r="T17" s="101"/>
      <c r="U17" s="105"/>
      <c r="V17" s="100"/>
      <c r="W17" s="106"/>
      <c r="X17" s="107"/>
      <c r="Y17" s="105"/>
      <c r="Z17" s="101"/>
      <c r="AA17" s="101"/>
      <c r="AB17" s="108"/>
      <c r="AC17" s="109">
        <v>2</v>
      </c>
      <c r="AD17" s="109">
        <v>12</v>
      </c>
      <c r="AE17" s="109">
        <v>6</v>
      </c>
      <c r="AF17" s="109">
        <v>3</v>
      </c>
      <c r="AG17" s="110" t="str">
        <f t="shared" si="4"/>
        <v>0</v>
      </c>
      <c r="AH17" s="111">
        <f t="shared" si="5"/>
        <v>15</v>
      </c>
      <c r="AI17" s="111">
        <f t="shared" si="0"/>
        <v>6</v>
      </c>
      <c r="AJ17" s="111">
        <f t="shared" si="6"/>
        <v>3</v>
      </c>
      <c r="AK17" s="111">
        <f t="shared" si="1"/>
        <v>6</v>
      </c>
      <c r="AL17" s="101"/>
      <c r="AM17" s="101"/>
      <c r="AN17" s="101"/>
      <c r="AO17" s="101">
        <v>8</v>
      </c>
      <c r="AP17" s="111">
        <f t="shared" si="7"/>
        <v>11</v>
      </c>
      <c r="AQ17" s="111">
        <f t="shared" si="2"/>
        <v>22</v>
      </c>
      <c r="AR17" s="111">
        <v>2</v>
      </c>
      <c r="AS17" s="111">
        <f t="shared" si="8"/>
        <v>11</v>
      </c>
      <c r="AT17" s="111">
        <f t="shared" si="9"/>
        <v>22</v>
      </c>
      <c r="AU17" s="111">
        <v>2</v>
      </c>
      <c r="AV17" s="111" t="s">
        <v>92</v>
      </c>
      <c r="AW17" s="111">
        <v>38</v>
      </c>
      <c r="AX17" s="111">
        <v>22</v>
      </c>
      <c r="AY17" s="111">
        <v>2</v>
      </c>
      <c r="AZ17" s="111">
        <f t="shared" si="3"/>
        <v>6</v>
      </c>
      <c r="BA17" s="94"/>
      <c r="BB17" s="101"/>
      <c r="BC17" s="101"/>
      <c r="BD17" s="101"/>
      <c r="BE17" s="101">
        <v>4</v>
      </c>
      <c r="BF17" s="101"/>
      <c r="BG17" s="101"/>
      <c r="BH17" s="101" t="str">
        <f t="shared" si="10"/>
        <v>0</v>
      </c>
      <c r="BI17" s="94">
        <f t="shared" si="11"/>
        <v>6</v>
      </c>
      <c r="BJ17" s="101">
        <v>1</v>
      </c>
    </row>
    <row r="18" spans="1:62" x14ac:dyDescent="0.2">
      <c r="A18" s="93"/>
      <c r="B18" s="94"/>
      <c r="C18" s="95"/>
      <c r="D18" s="95"/>
      <c r="E18" s="96"/>
      <c r="F18" s="97"/>
      <c r="G18" s="97"/>
      <c r="H18" s="97"/>
      <c r="I18" s="98"/>
      <c r="J18" s="99"/>
      <c r="K18" s="100"/>
      <c r="L18" s="99"/>
      <c r="M18" s="101"/>
      <c r="N18" s="102"/>
      <c r="O18" s="97"/>
      <c r="P18" s="103"/>
      <c r="Q18" s="101"/>
      <c r="R18" s="104"/>
      <c r="S18" s="101"/>
      <c r="T18" s="101"/>
      <c r="U18" s="105"/>
      <c r="V18" s="100"/>
      <c r="W18" s="106"/>
      <c r="X18" s="107"/>
      <c r="Y18" s="105"/>
      <c r="Z18" s="101"/>
      <c r="AA18" s="101"/>
      <c r="AB18" s="108"/>
      <c r="AC18" s="109">
        <v>2</v>
      </c>
      <c r="AD18" s="109">
        <v>12</v>
      </c>
      <c r="AE18" s="109">
        <v>6</v>
      </c>
      <c r="AF18" s="109">
        <v>3</v>
      </c>
      <c r="AG18" s="110" t="str">
        <f t="shared" si="4"/>
        <v>0</v>
      </c>
      <c r="AH18" s="111">
        <f t="shared" si="5"/>
        <v>15</v>
      </c>
      <c r="AI18" s="111">
        <f t="shared" si="0"/>
        <v>6</v>
      </c>
      <c r="AJ18" s="111">
        <f t="shared" si="6"/>
        <v>3</v>
      </c>
      <c r="AK18" s="111">
        <f t="shared" si="1"/>
        <v>6</v>
      </c>
      <c r="AL18" s="101"/>
      <c r="AM18" s="101"/>
      <c r="AN18" s="101"/>
      <c r="AO18" s="101">
        <v>8</v>
      </c>
      <c r="AP18" s="111">
        <f t="shared" si="7"/>
        <v>11</v>
      </c>
      <c r="AQ18" s="111">
        <f t="shared" si="2"/>
        <v>22</v>
      </c>
      <c r="AR18" s="111">
        <v>2</v>
      </c>
      <c r="AS18" s="111">
        <f t="shared" si="8"/>
        <v>11</v>
      </c>
      <c r="AT18" s="111">
        <f t="shared" si="9"/>
        <v>22</v>
      </c>
      <c r="AU18" s="111">
        <v>2</v>
      </c>
      <c r="AV18" s="111" t="s">
        <v>92</v>
      </c>
      <c r="AW18" s="111">
        <v>38</v>
      </c>
      <c r="AX18" s="111">
        <v>22</v>
      </c>
      <c r="AY18" s="111">
        <v>2</v>
      </c>
      <c r="AZ18" s="111">
        <f t="shared" si="3"/>
        <v>6</v>
      </c>
      <c r="BA18" s="94"/>
      <c r="BB18" s="101"/>
      <c r="BC18" s="101"/>
      <c r="BD18" s="101"/>
      <c r="BE18" s="101">
        <v>4</v>
      </c>
      <c r="BF18" s="101"/>
      <c r="BG18" s="101"/>
      <c r="BH18" s="101" t="str">
        <f t="shared" si="10"/>
        <v>0</v>
      </c>
      <c r="BI18" s="94">
        <f t="shared" si="11"/>
        <v>6</v>
      </c>
      <c r="BJ18" s="101">
        <v>1</v>
      </c>
    </row>
    <row r="19" spans="1:62" x14ac:dyDescent="0.2">
      <c r="A19" s="93"/>
      <c r="B19" s="94"/>
      <c r="C19" s="95"/>
      <c r="D19" s="95"/>
      <c r="E19" s="96"/>
      <c r="F19" s="97"/>
      <c r="G19" s="97"/>
      <c r="H19" s="97"/>
      <c r="I19" s="98"/>
      <c r="J19" s="99"/>
      <c r="K19" s="100"/>
      <c r="L19" s="99"/>
      <c r="M19" s="101"/>
      <c r="N19" s="102"/>
      <c r="O19" s="97"/>
      <c r="P19" s="103"/>
      <c r="Q19" s="101"/>
      <c r="R19" s="104"/>
      <c r="S19" s="101"/>
      <c r="T19" s="101"/>
      <c r="U19" s="105"/>
      <c r="V19" s="100"/>
      <c r="W19" s="106"/>
      <c r="X19" s="107"/>
      <c r="Y19" s="105"/>
      <c r="Z19" s="101"/>
      <c r="AA19" s="101"/>
      <c r="AB19" s="108"/>
      <c r="AC19" s="109">
        <v>2</v>
      </c>
      <c r="AD19" s="109">
        <v>12</v>
      </c>
      <c r="AE19" s="109">
        <v>6</v>
      </c>
      <c r="AF19" s="109">
        <v>3</v>
      </c>
      <c r="AG19" s="110" t="str">
        <f t="shared" si="4"/>
        <v>0</v>
      </c>
      <c r="AH19" s="111">
        <f t="shared" si="5"/>
        <v>15</v>
      </c>
      <c r="AI19" s="111">
        <f t="shared" si="0"/>
        <v>6</v>
      </c>
      <c r="AJ19" s="111">
        <f t="shared" si="6"/>
        <v>3</v>
      </c>
      <c r="AK19" s="111">
        <f t="shared" si="1"/>
        <v>6</v>
      </c>
      <c r="AL19" s="101"/>
      <c r="AM19" s="101"/>
      <c r="AN19" s="101"/>
      <c r="AO19" s="101">
        <v>8</v>
      </c>
      <c r="AP19" s="111">
        <f t="shared" si="7"/>
        <v>11</v>
      </c>
      <c r="AQ19" s="111">
        <f t="shared" si="2"/>
        <v>22</v>
      </c>
      <c r="AR19" s="111">
        <v>2</v>
      </c>
      <c r="AS19" s="111">
        <f t="shared" si="8"/>
        <v>11</v>
      </c>
      <c r="AT19" s="111">
        <f t="shared" si="9"/>
        <v>22</v>
      </c>
      <c r="AU19" s="111">
        <v>2</v>
      </c>
      <c r="AV19" s="111" t="s">
        <v>92</v>
      </c>
      <c r="AW19" s="111">
        <v>38</v>
      </c>
      <c r="AX19" s="111">
        <v>22</v>
      </c>
      <c r="AY19" s="111">
        <v>2</v>
      </c>
      <c r="AZ19" s="111">
        <f t="shared" si="3"/>
        <v>6</v>
      </c>
      <c r="BA19" s="94"/>
      <c r="BB19" s="101"/>
      <c r="BC19" s="101"/>
      <c r="BD19" s="101"/>
      <c r="BE19" s="101">
        <v>4</v>
      </c>
      <c r="BF19" s="101"/>
      <c r="BG19" s="101"/>
      <c r="BH19" s="101" t="str">
        <f t="shared" si="10"/>
        <v>0</v>
      </c>
      <c r="BI19" s="94">
        <f t="shared" si="11"/>
        <v>6</v>
      </c>
      <c r="BJ19" s="101">
        <v>1</v>
      </c>
    </row>
    <row r="20" spans="1:62" x14ac:dyDescent="0.2">
      <c r="A20" s="93"/>
      <c r="B20" s="94"/>
      <c r="C20" s="95"/>
      <c r="D20" s="95"/>
      <c r="E20" s="102"/>
      <c r="F20" s="101"/>
      <c r="G20" s="101"/>
      <c r="H20" s="101"/>
      <c r="I20" s="98"/>
      <c r="J20" s="99"/>
      <c r="K20" s="100"/>
      <c r="L20" s="99"/>
      <c r="M20" s="101"/>
      <c r="N20" s="102"/>
      <c r="O20" s="101"/>
      <c r="P20" s="103"/>
      <c r="Q20" s="101"/>
      <c r="R20" s="104"/>
      <c r="S20" s="101"/>
      <c r="T20" s="101"/>
      <c r="U20" s="105"/>
      <c r="V20" s="100"/>
      <c r="W20" s="106"/>
      <c r="X20" s="107"/>
      <c r="Y20" s="105"/>
      <c r="Z20" s="101"/>
      <c r="AA20" s="101"/>
      <c r="AB20" s="108"/>
      <c r="AC20" s="109">
        <v>2</v>
      </c>
      <c r="AD20" s="109">
        <v>12</v>
      </c>
      <c r="AE20" s="109">
        <v>6</v>
      </c>
      <c r="AF20" s="109">
        <v>3</v>
      </c>
      <c r="AG20" s="110" t="str">
        <f t="shared" si="4"/>
        <v>0</v>
      </c>
      <c r="AH20" s="111">
        <f t="shared" si="5"/>
        <v>15</v>
      </c>
      <c r="AI20" s="111">
        <f t="shared" si="0"/>
        <v>6</v>
      </c>
      <c r="AJ20" s="111">
        <f t="shared" si="6"/>
        <v>3</v>
      </c>
      <c r="AK20" s="111">
        <f t="shared" si="1"/>
        <v>6</v>
      </c>
      <c r="AL20" s="101"/>
      <c r="AM20" s="101"/>
      <c r="AN20" s="101"/>
      <c r="AO20" s="101">
        <v>8</v>
      </c>
      <c r="AP20" s="111">
        <f t="shared" si="7"/>
        <v>11</v>
      </c>
      <c r="AQ20" s="111">
        <f t="shared" si="2"/>
        <v>22</v>
      </c>
      <c r="AR20" s="111">
        <v>2</v>
      </c>
      <c r="AS20" s="111">
        <f t="shared" si="8"/>
        <v>11</v>
      </c>
      <c r="AT20" s="111">
        <f t="shared" si="9"/>
        <v>22</v>
      </c>
      <c r="AU20" s="111">
        <v>2</v>
      </c>
      <c r="AV20" s="111" t="s">
        <v>92</v>
      </c>
      <c r="AW20" s="111">
        <v>38</v>
      </c>
      <c r="AX20" s="111">
        <v>22</v>
      </c>
      <c r="AY20" s="111">
        <v>2</v>
      </c>
      <c r="AZ20" s="111">
        <f t="shared" si="3"/>
        <v>6</v>
      </c>
      <c r="BA20" s="94"/>
      <c r="BB20" s="101"/>
      <c r="BC20" s="101"/>
      <c r="BD20" s="101"/>
      <c r="BE20" s="101">
        <v>4</v>
      </c>
      <c r="BF20" s="101"/>
      <c r="BG20" s="101"/>
      <c r="BH20" s="101" t="str">
        <f t="shared" si="10"/>
        <v>0</v>
      </c>
      <c r="BI20" s="94">
        <f t="shared" si="11"/>
        <v>6</v>
      </c>
      <c r="BJ20" s="101">
        <v>1</v>
      </c>
    </row>
    <row r="21" spans="1:62" x14ac:dyDescent="0.2">
      <c r="A21" s="93"/>
      <c r="B21" s="94"/>
      <c r="C21" s="95"/>
      <c r="D21" s="95"/>
      <c r="E21" s="102"/>
      <c r="F21" s="101"/>
      <c r="G21" s="101"/>
      <c r="H21" s="101"/>
      <c r="I21" s="98"/>
      <c r="J21" s="99"/>
      <c r="K21" s="100"/>
      <c r="L21" s="99"/>
      <c r="M21" s="101"/>
      <c r="N21" s="102"/>
      <c r="O21" s="101"/>
      <c r="P21" s="103"/>
      <c r="Q21" s="101"/>
      <c r="R21" s="104"/>
      <c r="S21" s="101"/>
      <c r="T21" s="101"/>
      <c r="U21" s="105"/>
      <c r="V21" s="100"/>
      <c r="W21" s="106"/>
      <c r="X21" s="107"/>
      <c r="Y21" s="105"/>
      <c r="Z21" s="101"/>
      <c r="AA21" s="101"/>
      <c r="AB21" s="108"/>
      <c r="AC21" s="109">
        <v>2</v>
      </c>
      <c r="AD21" s="109">
        <v>12</v>
      </c>
      <c r="AE21" s="109">
        <v>6</v>
      </c>
      <c r="AF21" s="109">
        <v>3</v>
      </c>
      <c r="AG21" s="110" t="str">
        <f t="shared" si="4"/>
        <v>0</v>
      </c>
      <c r="AH21" s="111">
        <f t="shared" si="5"/>
        <v>15</v>
      </c>
      <c r="AI21" s="111">
        <f t="shared" si="0"/>
        <v>6</v>
      </c>
      <c r="AJ21" s="111">
        <f t="shared" si="6"/>
        <v>3</v>
      </c>
      <c r="AK21" s="111">
        <f t="shared" si="1"/>
        <v>6</v>
      </c>
      <c r="AL21" s="101"/>
      <c r="AM21" s="101"/>
      <c r="AN21" s="101"/>
      <c r="AO21" s="101">
        <v>8</v>
      </c>
      <c r="AP21" s="111">
        <f t="shared" si="7"/>
        <v>11</v>
      </c>
      <c r="AQ21" s="111">
        <f t="shared" si="2"/>
        <v>22</v>
      </c>
      <c r="AR21" s="111">
        <v>2</v>
      </c>
      <c r="AS21" s="111">
        <f t="shared" si="8"/>
        <v>11</v>
      </c>
      <c r="AT21" s="111">
        <f t="shared" si="9"/>
        <v>22</v>
      </c>
      <c r="AU21" s="111">
        <v>2</v>
      </c>
      <c r="AV21" s="111" t="s">
        <v>92</v>
      </c>
      <c r="AW21" s="111">
        <v>38</v>
      </c>
      <c r="AX21" s="111">
        <v>22</v>
      </c>
      <c r="AY21" s="111">
        <v>2</v>
      </c>
      <c r="AZ21" s="111">
        <f t="shared" si="3"/>
        <v>6</v>
      </c>
      <c r="BA21" s="94"/>
      <c r="BB21" s="101"/>
      <c r="BC21" s="101"/>
      <c r="BD21" s="101"/>
      <c r="BE21" s="101">
        <v>4</v>
      </c>
      <c r="BF21" s="101"/>
      <c r="BG21" s="101"/>
      <c r="BH21" s="101" t="str">
        <f t="shared" si="10"/>
        <v>0</v>
      </c>
      <c r="BI21" s="94">
        <f t="shared" si="11"/>
        <v>6</v>
      </c>
      <c r="BJ21" s="101">
        <v>1</v>
      </c>
    </row>
    <row r="22" spans="1:62" x14ac:dyDescent="0.2">
      <c r="A22" s="93"/>
      <c r="B22" s="94"/>
      <c r="C22" s="95"/>
      <c r="D22" s="95"/>
      <c r="E22" s="102"/>
      <c r="F22" s="101"/>
      <c r="G22" s="101"/>
      <c r="H22" s="101"/>
      <c r="I22" s="98"/>
      <c r="J22" s="99"/>
      <c r="K22" s="100"/>
      <c r="L22" s="99"/>
      <c r="M22" s="101"/>
      <c r="N22" s="102"/>
      <c r="O22" s="101"/>
      <c r="P22" s="103"/>
      <c r="Q22" s="101"/>
      <c r="R22" s="104"/>
      <c r="S22" s="101"/>
      <c r="T22" s="101"/>
      <c r="U22" s="105"/>
      <c r="V22" s="100"/>
      <c r="W22" s="106"/>
      <c r="X22" s="107"/>
      <c r="Y22" s="105"/>
      <c r="Z22" s="101"/>
      <c r="AA22" s="101"/>
      <c r="AB22" s="108"/>
      <c r="AC22" s="109">
        <v>2</v>
      </c>
      <c r="AD22" s="109">
        <v>12</v>
      </c>
      <c r="AE22" s="109">
        <v>6</v>
      </c>
      <c r="AF22" s="109">
        <v>3</v>
      </c>
      <c r="AG22" s="110" t="str">
        <f t="shared" si="4"/>
        <v>0</v>
      </c>
      <c r="AH22" s="111">
        <f t="shared" si="5"/>
        <v>15</v>
      </c>
      <c r="AI22" s="111">
        <f t="shared" si="0"/>
        <v>6</v>
      </c>
      <c r="AJ22" s="111">
        <f t="shared" si="6"/>
        <v>3</v>
      </c>
      <c r="AK22" s="111">
        <f t="shared" si="1"/>
        <v>6</v>
      </c>
      <c r="AL22" s="101"/>
      <c r="AM22" s="101"/>
      <c r="AN22" s="101"/>
      <c r="AO22" s="101">
        <v>8</v>
      </c>
      <c r="AP22" s="111">
        <f t="shared" si="7"/>
        <v>11</v>
      </c>
      <c r="AQ22" s="111">
        <f t="shared" si="2"/>
        <v>22</v>
      </c>
      <c r="AR22" s="111">
        <v>2</v>
      </c>
      <c r="AS22" s="111">
        <f t="shared" si="8"/>
        <v>11</v>
      </c>
      <c r="AT22" s="111">
        <f t="shared" si="9"/>
        <v>22</v>
      </c>
      <c r="AU22" s="111">
        <v>2</v>
      </c>
      <c r="AV22" s="111" t="s">
        <v>92</v>
      </c>
      <c r="AW22" s="111">
        <v>38</v>
      </c>
      <c r="AX22" s="111">
        <v>22</v>
      </c>
      <c r="AY22" s="111">
        <v>2</v>
      </c>
      <c r="AZ22" s="111">
        <f t="shared" si="3"/>
        <v>6</v>
      </c>
      <c r="BA22" s="94"/>
      <c r="BB22" s="101"/>
      <c r="BC22" s="101"/>
      <c r="BD22" s="101"/>
      <c r="BE22" s="101">
        <v>4</v>
      </c>
      <c r="BF22" s="101"/>
      <c r="BG22" s="101"/>
      <c r="BH22" s="101" t="str">
        <f t="shared" si="10"/>
        <v>0</v>
      </c>
      <c r="BI22" s="94">
        <f t="shared" si="11"/>
        <v>6</v>
      </c>
      <c r="BJ22" s="101">
        <v>1</v>
      </c>
    </row>
    <row r="23" spans="1:62" x14ac:dyDescent="0.2">
      <c r="A23" s="93"/>
      <c r="B23" s="94"/>
      <c r="C23" s="95"/>
      <c r="D23" s="95"/>
      <c r="E23" s="102"/>
      <c r="F23" s="101"/>
      <c r="G23" s="101"/>
      <c r="H23" s="101"/>
      <c r="I23" s="98"/>
      <c r="J23" s="99"/>
      <c r="K23" s="100"/>
      <c r="L23" s="99"/>
      <c r="M23" s="101"/>
      <c r="N23" s="102"/>
      <c r="O23" s="101"/>
      <c r="P23" s="103"/>
      <c r="Q23" s="101"/>
      <c r="R23" s="104"/>
      <c r="S23" s="101"/>
      <c r="T23" s="101"/>
      <c r="U23" s="105"/>
      <c r="V23" s="100"/>
      <c r="W23" s="106"/>
      <c r="X23" s="107"/>
      <c r="Y23" s="105"/>
      <c r="Z23" s="101"/>
      <c r="AA23" s="101"/>
      <c r="AB23" s="108"/>
      <c r="AC23" s="109">
        <v>2</v>
      </c>
      <c r="AD23" s="109">
        <v>12</v>
      </c>
      <c r="AE23" s="109">
        <v>6</v>
      </c>
      <c r="AF23" s="109">
        <v>3</v>
      </c>
      <c r="AG23" s="110" t="str">
        <f t="shared" si="4"/>
        <v>0</v>
      </c>
      <c r="AH23" s="111">
        <f t="shared" si="5"/>
        <v>15</v>
      </c>
      <c r="AI23" s="111">
        <f t="shared" si="0"/>
        <v>6</v>
      </c>
      <c r="AJ23" s="111">
        <f t="shared" si="6"/>
        <v>3</v>
      </c>
      <c r="AK23" s="111">
        <f t="shared" si="1"/>
        <v>6</v>
      </c>
      <c r="AL23" s="101"/>
      <c r="AM23" s="101"/>
      <c r="AN23" s="101"/>
      <c r="AO23" s="101">
        <v>8</v>
      </c>
      <c r="AP23" s="111">
        <f t="shared" si="7"/>
        <v>11</v>
      </c>
      <c r="AQ23" s="111">
        <f t="shared" si="2"/>
        <v>22</v>
      </c>
      <c r="AR23" s="111">
        <v>2</v>
      </c>
      <c r="AS23" s="111">
        <f t="shared" si="8"/>
        <v>11</v>
      </c>
      <c r="AT23" s="111">
        <f t="shared" si="9"/>
        <v>22</v>
      </c>
      <c r="AU23" s="111">
        <v>2</v>
      </c>
      <c r="AV23" s="111" t="s">
        <v>92</v>
      </c>
      <c r="AW23" s="111">
        <v>38</v>
      </c>
      <c r="AX23" s="111">
        <v>22</v>
      </c>
      <c r="AY23" s="111">
        <v>2</v>
      </c>
      <c r="AZ23" s="111">
        <f t="shared" si="3"/>
        <v>6</v>
      </c>
      <c r="BA23" s="94"/>
      <c r="BB23" s="101"/>
      <c r="BC23" s="101"/>
      <c r="BD23" s="101"/>
      <c r="BE23" s="101">
        <v>4</v>
      </c>
      <c r="BF23" s="101"/>
      <c r="BG23" s="101"/>
      <c r="BH23" s="101" t="str">
        <f t="shared" si="10"/>
        <v>0</v>
      </c>
      <c r="BI23" s="94">
        <f t="shared" si="11"/>
        <v>6</v>
      </c>
      <c r="BJ23" s="101">
        <v>1</v>
      </c>
    </row>
    <row r="24" spans="1:62" x14ac:dyDescent="0.2">
      <c r="A24" s="93"/>
      <c r="B24" s="94"/>
      <c r="C24" s="95"/>
      <c r="D24" s="95"/>
      <c r="E24" s="102"/>
      <c r="F24" s="101"/>
      <c r="G24" s="101"/>
      <c r="H24" s="101"/>
      <c r="I24" s="98"/>
      <c r="J24" s="99"/>
      <c r="K24" s="100"/>
      <c r="L24" s="99"/>
      <c r="M24" s="101"/>
      <c r="N24" s="102"/>
      <c r="O24" s="101"/>
      <c r="P24" s="103"/>
      <c r="Q24" s="101"/>
      <c r="R24" s="104"/>
      <c r="S24" s="101"/>
      <c r="T24" s="101"/>
      <c r="U24" s="105"/>
      <c r="V24" s="100"/>
      <c r="W24" s="106"/>
      <c r="X24" s="107"/>
      <c r="Y24" s="105"/>
      <c r="Z24" s="101"/>
      <c r="AA24" s="101"/>
      <c r="AB24" s="108"/>
      <c r="AC24" s="109">
        <v>2</v>
      </c>
      <c r="AD24" s="109">
        <v>12</v>
      </c>
      <c r="AE24" s="109">
        <v>6</v>
      </c>
      <c r="AF24" s="109">
        <v>3</v>
      </c>
      <c r="AG24" s="110" t="str">
        <f t="shared" si="4"/>
        <v>0</v>
      </c>
      <c r="AH24" s="111">
        <f t="shared" si="5"/>
        <v>15</v>
      </c>
      <c r="AI24" s="111">
        <f t="shared" si="0"/>
        <v>6</v>
      </c>
      <c r="AJ24" s="111">
        <f t="shared" si="6"/>
        <v>3</v>
      </c>
      <c r="AK24" s="111">
        <f t="shared" si="1"/>
        <v>6</v>
      </c>
      <c r="AL24" s="101"/>
      <c r="AM24" s="101"/>
      <c r="AN24" s="101"/>
      <c r="AO24" s="101">
        <v>8</v>
      </c>
      <c r="AP24" s="111">
        <f t="shared" si="7"/>
        <v>11</v>
      </c>
      <c r="AQ24" s="111">
        <f t="shared" si="2"/>
        <v>22</v>
      </c>
      <c r="AR24" s="111">
        <v>2</v>
      </c>
      <c r="AS24" s="111">
        <f t="shared" si="8"/>
        <v>11</v>
      </c>
      <c r="AT24" s="111">
        <f t="shared" si="9"/>
        <v>22</v>
      </c>
      <c r="AU24" s="111">
        <v>2</v>
      </c>
      <c r="AV24" s="111" t="s">
        <v>92</v>
      </c>
      <c r="AW24" s="111">
        <v>38</v>
      </c>
      <c r="AX24" s="111">
        <v>22</v>
      </c>
      <c r="AY24" s="111">
        <v>2</v>
      </c>
      <c r="AZ24" s="111">
        <f t="shared" si="3"/>
        <v>6</v>
      </c>
      <c r="BA24" s="94"/>
      <c r="BB24" s="101"/>
      <c r="BC24" s="101"/>
      <c r="BD24" s="101"/>
      <c r="BE24" s="101">
        <v>4</v>
      </c>
      <c r="BF24" s="101"/>
      <c r="BG24" s="101"/>
      <c r="BH24" s="101" t="str">
        <f t="shared" si="10"/>
        <v>0</v>
      </c>
      <c r="BI24" s="94">
        <f t="shared" si="11"/>
        <v>6</v>
      </c>
      <c r="BJ24" s="101">
        <v>1</v>
      </c>
    </row>
    <row r="25" spans="1:62" x14ac:dyDescent="0.2">
      <c r="A25" s="93"/>
      <c r="B25" s="94"/>
      <c r="C25" s="95"/>
      <c r="D25" s="95"/>
      <c r="E25" s="102"/>
      <c r="F25" s="101"/>
      <c r="G25" s="101"/>
      <c r="H25" s="101"/>
      <c r="I25" s="98"/>
      <c r="J25" s="99"/>
      <c r="K25" s="100"/>
      <c r="L25" s="99"/>
      <c r="M25" s="101"/>
      <c r="N25" s="102"/>
      <c r="O25" s="101"/>
      <c r="P25" s="103"/>
      <c r="Q25" s="101"/>
      <c r="R25" s="104"/>
      <c r="S25" s="101"/>
      <c r="T25" s="101"/>
      <c r="U25" s="105"/>
      <c r="V25" s="100"/>
      <c r="W25" s="106"/>
      <c r="X25" s="107"/>
      <c r="Y25" s="105"/>
      <c r="Z25" s="101"/>
      <c r="AA25" s="101"/>
      <c r="AB25" s="108"/>
      <c r="AC25" s="109">
        <v>2</v>
      </c>
      <c r="AD25" s="109">
        <v>12</v>
      </c>
      <c r="AE25" s="109">
        <v>6</v>
      </c>
      <c r="AF25" s="109">
        <v>3</v>
      </c>
      <c r="AG25" s="110" t="str">
        <f t="shared" si="4"/>
        <v>0</v>
      </c>
      <c r="AH25" s="111">
        <f t="shared" si="5"/>
        <v>15</v>
      </c>
      <c r="AI25" s="111">
        <f t="shared" si="0"/>
        <v>6</v>
      </c>
      <c r="AJ25" s="111">
        <f t="shared" si="6"/>
        <v>3</v>
      </c>
      <c r="AK25" s="111">
        <f t="shared" si="1"/>
        <v>6</v>
      </c>
      <c r="AL25" s="101"/>
      <c r="AM25" s="101"/>
      <c r="AN25" s="101"/>
      <c r="AO25" s="101">
        <v>8</v>
      </c>
      <c r="AP25" s="111">
        <f t="shared" si="7"/>
        <v>11</v>
      </c>
      <c r="AQ25" s="111">
        <f t="shared" si="2"/>
        <v>22</v>
      </c>
      <c r="AR25" s="111">
        <v>2</v>
      </c>
      <c r="AS25" s="111">
        <f t="shared" si="8"/>
        <v>11</v>
      </c>
      <c r="AT25" s="111">
        <f t="shared" si="9"/>
        <v>22</v>
      </c>
      <c r="AU25" s="111">
        <v>2</v>
      </c>
      <c r="AV25" s="111" t="s">
        <v>92</v>
      </c>
      <c r="AW25" s="111">
        <v>38</v>
      </c>
      <c r="AX25" s="111">
        <v>22</v>
      </c>
      <c r="AY25" s="111">
        <v>2</v>
      </c>
      <c r="AZ25" s="111">
        <f t="shared" si="3"/>
        <v>6</v>
      </c>
      <c r="BA25" s="94"/>
      <c r="BB25" s="101"/>
      <c r="BC25" s="101"/>
      <c r="BD25" s="101"/>
      <c r="BE25" s="101">
        <v>4</v>
      </c>
      <c r="BF25" s="101"/>
      <c r="BG25" s="101"/>
      <c r="BH25" s="101" t="str">
        <f t="shared" si="10"/>
        <v>0</v>
      </c>
      <c r="BI25" s="94">
        <f t="shared" si="11"/>
        <v>6</v>
      </c>
      <c r="BJ25" s="101">
        <v>1</v>
      </c>
    </row>
    <row r="26" spans="1:62" x14ac:dyDescent="0.2">
      <c r="A26" s="94"/>
      <c r="B26" s="94"/>
      <c r="C26" s="95"/>
      <c r="D26" s="95"/>
      <c r="E26" s="102"/>
      <c r="F26" s="101"/>
      <c r="G26" s="101"/>
      <c r="H26" s="101"/>
      <c r="I26" s="98"/>
      <c r="J26" s="99"/>
      <c r="K26" s="100"/>
      <c r="L26" s="99"/>
      <c r="M26" s="101"/>
      <c r="N26" s="102"/>
      <c r="O26" s="101"/>
      <c r="P26" s="103"/>
      <c r="Q26" s="101"/>
      <c r="R26" s="104"/>
      <c r="S26" s="101"/>
      <c r="T26" s="101"/>
      <c r="U26" s="105"/>
      <c r="V26" s="100"/>
      <c r="W26" s="106"/>
      <c r="X26" s="107"/>
      <c r="Y26" s="105"/>
      <c r="Z26" s="101"/>
      <c r="AA26" s="101"/>
      <c r="AB26" s="108"/>
      <c r="AC26" s="109">
        <v>2</v>
      </c>
      <c r="AD26" s="109">
        <v>12</v>
      </c>
      <c r="AE26" s="109">
        <v>6</v>
      </c>
      <c r="AF26" s="109">
        <v>3</v>
      </c>
      <c r="AG26" s="110" t="str">
        <f t="shared" si="4"/>
        <v>0</v>
      </c>
      <c r="AH26" s="111">
        <f t="shared" si="5"/>
        <v>15</v>
      </c>
      <c r="AI26" s="111">
        <f t="shared" si="0"/>
        <v>6</v>
      </c>
      <c r="AJ26" s="111">
        <f t="shared" si="6"/>
        <v>3</v>
      </c>
      <c r="AK26" s="111">
        <f t="shared" si="1"/>
        <v>6</v>
      </c>
      <c r="AL26" s="101"/>
      <c r="AM26" s="101"/>
      <c r="AN26" s="101"/>
      <c r="AO26" s="101">
        <v>8</v>
      </c>
      <c r="AP26" s="111">
        <f t="shared" si="7"/>
        <v>11</v>
      </c>
      <c r="AQ26" s="111">
        <f t="shared" si="2"/>
        <v>22</v>
      </c>
      <c r="AR26" s="111">
        <v>2</v>
      </c>
      <c r="AS26" s="111">
        <f t="shared" si="8"/>
        <v>11</v>
      </c>
      <c r="AT26" s="111">
        <f t="shared" si="9"/>
        <v>22</v>
      </c>
      <c r="AU26" s="111">
        <v>2</v>
      </c>
      <c r="AV26" s="111" t="s">
        <v>92</v>
      </c>
      <c r="AW26" s="111">
        <v>38</v>
      </c>
      <c r="AX26" s="111">
        <v>22</v>
      </c>
      <c r="AY26" s="111">
        <v>2</v>
      </c>
      <c r="AZ26" s="111">
        <f t="shared" si="3"/>
        <v>6</v>
      </c>
      <c r="BA26" s="94"/>
      <c r="BB26" s="101"/>
      <c r="BC26" s="101"/>
      <c r="BD26" s="101"/>
      <c r="BE26" s="101">
        <v>4</v>
      </c>
      <c r="BF26" s="101"/>
      <c r="BG26" s="101"/>
      <c r="BH26" s="101" t="str">
        <f t="shared" si="10"/>
        <v>0</v>
      </c>
      <c r="BI26" s="94">
        <f t="shared" si="11"/>
        <v>6</v>
      </c>
      <c r="BJ26" s="101">
        <v>1</v>
      </c>
    </row>
    <row r="27" spans="1:62" x14ac:dyDescent="0.2">
      <c r="A27" s="94"/>
      <c r="B27" s="94"/>
      <c r="C27" s="95"/>
      <c r="D27" s="95"/>
      <c r="E27" s="102"/>
      <c r="F27" s="101"/>
      <c r="G27" s="101"/>
      <c r="H27" s="101"/>
      <c r="I27" s="98"/>
      <c r="J27" s="113"/>
      <c r="K27" s="100"/>
      <c r="L27" s="99"/>
      <c r="M27" s="101"/>
      <c r="N27" s="102"/>
      <c r="O27" s="101"/>
      <c r="P27" s="103"/>
      <c r="Q27" s="101"/>
      <c r="R27" s="104"/>
      <c r="S27" s="101"/>
      <c r="T27" s="101"/>
      <c r="U27" s="105"/>
      <c r="V27" s="100"/>
      <c r="W27" s="106"/>
      <c r="X27" s="107"/>
      <c r="Y27" s="105"/>
      <c r="Z27" s="101"/>
      <c r="AA27" s="101"/>
      <c r="AB27" s="108"/>
      <c r="AC27" s="109">
        <v>2</v>
      </c>
      <c r="AD27" s="109">
        <v>12</v>
      </c>
      <c r="AE27" s="109">
        <v>6</v>
      </c>
      <c r="AF27" s="109">
        <v>3</v>
      </c>
      <c r="AG27" s="110" t="str">
        <f t="shared" si="4"/>
        <v>0</v>
      </c>
      <c r="AH27" s="111">
        <f t="shared" si="5"/>
        <v>15</v>
      </c>
      <c r="AI27" s="111">
        <f t="shared" si="0"/>
        <v>6</v>
      </c>
      <c r="AJ27" s="111">
        <f t="shared" si="6"/>
        <v>3</v>
      </c>
      <c r="AK27" s="111">
        <f t="shared" si="1"/>
        <v>6</v>
      </c>
      <c r="AL27" s="101"/>
      <c r="AM27" s="101"/>
      <c r="AN27" s="101"/>
      <c r="AO27" s="101">
        <v>8</v>
      </c>
      <c r="AP27" s="111">
        <f t="shared" si="7"/>
        <v>11</v>
      </c>
      <c r="AQ27" s="111">
        <f t="shared" si="2"/>
        <v>22</v>
      </c>
      <c r="AR27" s="111">
        <v>2</v>
      </c>
      <c r="AS27" s="111">
        <f t="shared" si="8"/>
        <v>11</v>
      </c>
      <c r="AT27" s="111">
        <f t="shared" si="9"/>
        <v>22</v>
      </c>
      <c r="AU27" s="111">
        <v>2</v>
      </c>
      <c r="AV27" s="111" t="s">
        <v>92</v>
      </c>
      <c r="AW27" s="111">
        <v>38</v>
      </c>
      <c r="AX27" s="111">
        <v>22</v>
      </c>
      <c r="AY27" s="111">
        <v>2</v>
      </c>
      <c r="AZ27" s="111">
        <f t="shared" si="3"/>
        <v>6</v>
      </c>
      <c r="BA27" s="94"/>
      <c r="BB27" s="101"/>
      <c r="BC27" s="101"/>
      <c r="BD27" s="101"/>
      <c r="BE27" s="101">
        <v>4</v>
      </c>
      <c r="BF27" s="101"/>
      <c r="BG27" s="101"/>
      <c r="BH27" s="101" t="str">
        <f t="shared" si="10"/>
        <v>0</v>
      </c>
      <c r="BI27" s="94">
        <f t="shared" si="11"/>
        <v>6</v>
      </c>
      <c r="BJ27" s="101">
        <v>1</v>
      </c>
    </row>
    <row r="28" spans="1:62" x14ac:dyDescent="0.2">
      <c r="A28" s="94"/>
      <c r="B28" s="94"/>
      <c r="C28" s="114"/>
      <c r="D28" s="115"/>
      <c r="E28" s="102"/>
      <c r="F28" s="101"/>
      <c r="G28" s="101"/>
      <c r="H28" s="101"/>
      <c r="I28" s="98"/>
      <c r="J28" s="100"/>
      <c r="K28" s="100"/>
      <c r="L28" s="99"/>
      <c r="M28" s="101"/>
      <c r="N28" s="102"/>
      <c r="O28" s="101"/>
      <c r="P28" s="103"/>
      <c r="Q28" s="101"/>
      <c r="R28" s="104"/>
      <c r="S28" s="101"/>
      <c r="T28" s="101"/>
      <c r="U28" s="105"/>
      <c r="V28" s="100"/>
      <c r="W28" s="100"/>
      <c r="X28" s="100"/>
      <c r="Y28" s="105"/>
      <c r="Z28" s="101"/>
      <c r="AA28" s="101"/>
      <c r="AB28" s="108"/>
      <c r="AC28" s="109">
        <v>2</v>
      </c>
      <c r="AD28" s="109">
        <v>12</v>
      </c>
      <c r="AE28" s="109">
        <v>6</v>
      </c>
      <c r="AF28" s="109">
        <v>3</v>
      </c>
      <c r="AG28" s="110" t="str">
        <f t="shared" si="4"/>
        <v>0</v>
      </c>
      <c r="AH28" s="111">
        <f t="shared" si="5"/>
        <v>15</v>
      </c>
      <c r="AI28" s="111">
        <f t="shared" si="0"/>
        <v>6</v>
      </c>
      <c r="AJ28" s="111">
        <f t="shared" si="6"/>
        <v>3</v>
      </c>
      <c r="AK28" s="111">
        <f t="shared" si="1"/>
        <v>6</v>
      </c>
      <c r="AL28" s="101"/>
      <c r="AM28" s="101"/>
      <c r="AN28" s="101"/>
      <c r="AO28" s="101">
        <v>8</v>
      </c>
      <c r="AP28" s="111">
        <f t="shared" si="7"/>
        <v>11</v>
      </c>
      <c r="AQ28" s="111">
        <f t="shared" si="2"/>
        <v>22</v>
      </c>
      <c r="AR28" s="111">
        <v>2</v>
      </c>
      <c r="AS28" s="111">
        <f t="shared" si="8"/>
        <v>11</v>
      </c>
      <c r="AT28" s="111">
        <f t="shared" si="9"/>
        <v>22</v>
      </c>
      <c r="AU28" s="111">
        <v>2</v>
      </c>
      <c r="AV28" s="111" t="s">
        <v>92</v>
      </c>
      <c r="AW28" s="111">
        <v>38</v>
      </c>
      <c r="AX28" s="111">
        <v>22</v>
      </c>
      <c r="AY28" s="111">
        <v>2</v>
      </c>
      <c r="AZ28" s="111">
        <f t="shared" si="3"/>
        <v>6</v>
      </c>
      <c r="BA28" s="94"/>
      <c r="BB28" s="101"/>
      <c r="BC28" s="101"/>
      <c r="BD28" s="101"/>
      <c r="BE28" s="101">
        <v>4</v>
      </c>
      <c r="BF28" s="101"/>
      <c r="BG28" s="101"/>
      <c r="BH28" s="101" t="str">
        <f t="shared" si="10"/>
        <v>0</v>
      </c>
      <c r="BI28" s="94">
        <f t="shared" si="11"/>
        <v>6</v>
      </c>
      <c r="BJ28" s="101">
        <v>1</v>
      </c>
    </row>
    <row r="29" spans="1:62" x14ac:dyDescent="0.2">
      <c r="A29" s="94"/>
      <c r="B29" s="94"/>
      <c r="C29" s="95"/>
      <c r="D29" s="115"/>
      <c r="E29" s="102"/>
      <c r="F29" s="101"/>
      <c r="G29" s="101"/>
      <c r="H29" s="101"/>
      <c r="I29" s="98"/>
      <c r="J29" s="100"/>
      <c r="K29" s="100"/>
      <c r="L29" s="99"/>
      <c r="M29" s="101"/>
      <c r="N29" s="102"/>
      <c r="O29" s="101"/>
      <c r="P29" s="103"/>
      <c r="Q29" s="101"/>
      <c r="R29" s="104"/>
      <c r="S29" s="101"/>
      <c r="T29" s="101"/>
      <c r="U29" s="105"/>
      <c r="V29" s="100"/>
      <c r="W29" s="100"/>
      <c r="X29" s="100"/>
      <c r="Y29" s="105"/>
      <c r="Z29" s="101"/>
      <c r="AA29" s="101"/>
      <c r="AB29" s="108"/>
      <c r="AC29" s="109">
        <v>2</v>
      </c>
      <c r="AD29" s="109">
        <v>12</v>
      </c>
      <c r="AE29" s="109">
        <v>6</v>
      </c>
      <c r="AF29" s="109">
        <v>3</v>
      </c>
      <c r="AG29" s="110" t="str">
        <f t="shared" si="4"/>
        <v>0</v>
      </c>
      <c r="AH29" s="111">
        <f t="shared" si="5"/>
        <v>15</v>
      </c>
      <c r="AI29" s="111">
        <f t="shared" si="0"/>
        <v>6</v>
      </c>
      <c r="AJ29" s="111">
        <f t="shared" si="6"/>
        <v>3</v>
      </c>
      <c r="AK29" s="111">
        <f t="shared" si="1"/>
        <v>6</v>
      </c>
      <c r="AL29" s="101"/>
      <c r="AM29" s="101"/>
      <c r="AN29" s="101"/>
      <c r="AO29" s="101">
        <v>8</v>
      </c>
      <c r="AP29" s="111">
        <f t="shared" si="7"/>
        <v>11</v>
      </c>
      <c r="AQ29" s="111">
        <f t="shared" si="2"/>
        <v>22</v>
      </c>
      <c r="AR29" s="111">
        <v>2</v>
      </c>
      <c r="AS29" s="111">
        <f t="shared" si="8"/>
        <v>11</v>
      </c>
      <c r="AT29" s="111">
        <f t="shared" si="9"/>
        <v>22</v>
      </c>
      <c r="AU29" s="111">
        <v>2</v>
      </c>
      <c r="AV29" s="111" t="s">
        <v>92</v>
      </c>
      <c r="AW29" s="111">
        <v>38</v>
      </c>
      <c r="AX29" s="111">
        <v>22</v>
      </c>
      <c r="AY29" s="111">
        <v>2</v>
      </c>
      <c r="AZ29" s="111">
        <f t="shared" si="3"/>
        <v>6</v>
      </c>
      <c r="BA29" s="94"/>
      <c r="BB29" s="101"/>
      <c r="BC29" s="101"/>
      <c r="BD29" s="101"/>
      <c r="BE29" s="101">
        <v>4</v>
      </c>
      <c r="BF29" s="101"/>
      <c r="BG29" s="101"/>
      <c r="BH29" s="101" t="str">
        <f t="shared" si="10"/>
        <v>0</v>
      </c>
      <c r="BI29" s="94">
        <f t="shared" si="11"/>
        <v>6</v>
      </c>
      <c r="BJ29" s="101">
        <v>1</v>
      </c>
    </row>
    <row r="30" spans="1:62" x14ac:dyDescent="0.2">
      <c r="A30" s="94"/>
      <c r="B30" s="94"/>
      <c r="C30" s="114"/>
      <c r="D30" s="115"/>
      <c r="E30" s="102"/>
      <c r="F30" s="101"/>
      <c r="G30" s="101"/>
      <c r="H30" s="101"/>
      <c r="I30" s="98"/>
      <c r="J30" s="100"/>
      <c r="K30" s="100"/>
      <c r="L30" s="99"/>
      <c r="M30" s="101"/>
      <c r="N30" s="102"/>
      <c r="O30" s="101"/>
      <c r="P30" s="103"/>
      <c r="Q30" s="101"/>
      <c r="R30" s="104"/>
      <c r="S30" s="101"/>
      <c r="T30" s="101"/>
      <c r="U30" s="105"/>
      <c r="V30" s="100"/>
      <c r="W30" s="100"/>
      <c r="X30" s="100"/>
      <c r="Y30" s="105"/>
      <c r="Z30" s="101"/>
      <c r="AA30" s="101"/>
      <c r="AB30" s="108"/>
      <c r="AC30" s="109">
        <v>2</v>
      </c>
      <c r="AD30" s="109">
        <v>12</v>
      </c>
      <c r="AE30" s="109">
        <v>6</v>
      </c>
      <c r="AF30" s="109">
        <v>3</v>
      </c>
      <c r="AG30" s="110" t="str">
        <f t="shared" si="4"/>
        <v>0</v>
      </c>
      <c r="AH30" s="111">
        <f t="shared" si="5"/>
        <v>15</v>
      </c>
      <c r="AI30" s="111">
        <f t="shared" si="0"/>
        <v>6</v>
      </c>
      <c r="AJ30" s="111">
        <f t="shared" si="6"/>
        <v>3</v>
      </c>
      <c r="AK30" s="111">
        <f t="shared" si="1"/>
        <v>6</v>
      </c>
      <c r="AL30" s="101"/>
      <c r="AM30" s="101"/>
      <c r="AN30" s="101"/>
      <c r="AO30" s="101">
        <v>8</v>
      </c>
      <c r="AP30" s="111">
        <f t="shared" si="7"/>
        <v>11</v>
      </c>
      <c r="AQ30" s="111">
        <f t="shared" si="2"/>
        <v>22</v>
      </c>
      <c r="AR30" s="111">
        <v>2</v>
      </c>
      <c r="AS30" s="111">
        <f t="shared" si="8"/>
        <v>11</v>
      </c>
      <c r="AT30" s="111">
        <f t="shared" si="9"/>
        <v>22</v>
      </c>
      <c r="AU30" s="111">
        <v>2</v>
      </c>
      <c r="AV30" s="111" t="s">
        <v>92</v>
      </c>
      <c r="AW30" s="111">
        <v>38</v>
      </c>
      <c r="AX30" s="111">
        <v>22</v>
      </c>
      <c r="AY30" s="111">
        <v>2</v>
      </c>
      <c r="AZ30" s="111">
        <f t="shared" si="3"/>
        <v>6</v>
      </c>
      <c r="BA30" s="94"/>
      <c r="BB30" s="101"/>
      <c r="BC30" s="101"/>
      <c r="BD30" s="101"/>
      <c r="BE30" s="101">
        <v>4</v>
      </c>
      <c r="BF30" s="101"/>
      <c r="BG30" s="101"/>
      <c r="BH30" s="101" t="str">
        <f t="shared" si="10"/>
        <v>0</v>
      </c>
      <c r="BI30" s="94">
        <f t="shared" si="11"/>
        <v>6</v>
      </c>
      <c r="BJ30" s="101">
        <v>1</v>
      </c>
    </row>
    <row r="31" spans="1:62" x14ac:dyDescent="0.2">
      <c r="A31" s="94"/>
      <c r="B31" s="94"/>
      <c r="C31" s="114"/>
      <c r="D31" s="115"/>
      <c r="E31" s="102"/>
      <c r="F31" s="101"/>
      <c r="G31" s="101"/>
      <c r="H31" s="101"/>
      <c r="I31" s="98"/>
      <c r="J31" s="100"/>
      <c r="K31" s="100"/>
      <c r="L31" s="99"/>
      <c r="M31" s="101"/>
      <c r="N31" s="102"/>
      <c r="O31" s="101"/>
      <c r="P31" s="103"/>
      <c r="Q31" s="101"/>
      <c r="R31" s="104"/>
      <c r="S31" s="101"/>
      <c r="T31" s="101"/>
      <c r="U31" s="105"/>
      <c r="V31" s="100"/>
      <c r="W31" s="100"/>
      <c r="X31" s="100"/>
      <c r="Y31" s="105"/>
      <c r="Z31" s="101"/>
      <c r="AA31" s="101"/>
      <c r="AB31" s="108"/>
      <c r="AC31" s="109">
        <v>2</v>
      </c>
      <c r="AD31" s="109">
        <v>12</v>
      </c>
      <c r="AE31" s="109">
        <v>6</v>
      </c>
      <c r="AF31" s="109">
        <v>3</v>
      </c>
      <c r="AG31" s="110" t="str">
        <f t="shared" si="4"/>
        <v>0</v>
      </c>
      <c r="AH31" s="111">
        <f t="shared" si="5"/>
        <v>15</v>
      </c>
      <c r="AI31" s="111">
        <f t="shared" si="0"/>
        <v>6</v>
      </c>
      <c r="AJ31" s="111">
        <f t="shared" si="6"/>
        <v>3</v>
      </c>
      <c r="AK31" s="111">
        <f t="shared" si="1"/>
        <v>6</v>
      </c>
      <c r="AL31" s="101"/>
      <c r="AM31" s="101"/>
      <c r="AN31" s="101"/>
      <c r="AO31" s="101">
        <v>8</v>
      </c>
      <c r="AP31" s="111">
        <f t="shared" si="7"/>
        <v>11</v>
      </c>
      <c r="AQ31" s="111">
        <f t="shared" si="2"/>
        <v>22</v>
      </c>
      <c r="AR31" s="111">
        <v>2</v>
      </c>
      <c r="AS31" s="111">
        <f t="shared" si="8"/>
        <v>11</v>
      </c>
      <c r="AT31" s="111">
        <f t="shared" si="9"/>
        <v>22</v>
      </c>
      <c r="AU31" s="111">
        <v>2</v>
      </c>
      <c r="AV31" s="111" t="s">
        <v>92</v>
      </c>
      <c r="AW31" s="111">
        <v>38</v>
      </c>
      <c r="AX31" s="111">
        <v>22</v>
      </c>
      <c r="AY31" s="111">
        <v>2</v>
      </c>
      <c r="AZ31" s="111">
        <f t="shared" si="3"/>
        <v>6</v>
      </c>
      <c r="BA31" s="94"/>
      <c r="BB31" s="101"/>
      <c r="BC31" s="101"/>
      <c r="BD31" s="101"/>
      <c r="BE31" s="101">
        <v>4</v>
      </c>
      <c r="BF31" s="101"/>
      <c r="BG31" s="101"/>
      <c r="BH31" s="101" t="str">
        <f t="shared" si="10"/>
        <v>0</v>
      </c>
      <c r="BI31" s="94">
        <f t="shared" si="11"/>
        <v>6</v>
      </c>
      <c r="BJ31" s="101">
        <v>1</v>
      </c>
    </row>
    <row r="32" spans="1:62" x14ac:dyDescent="0.2">
      <c r="A32" s="94"/>
      <c r="B32" s="94"/>
      <c r="C32" s="114"/>
      <c r="D32" s="115"/>
      <c r="E32" s="102"/>
      <c r="F32" s="101"/>
      <c r="G32" s="101"/>
      <c r="H32" s="101"/>
      <c r="I32" s="98"/>
      <c r="J32" s="100"/>
      <c r="K32" s="100"/>
      <c r="L32" s="99"/>
      <c r="M32" s="101"/>
      <c r="N32" s="102"/>
      <c r="O32" s="101"/>
      <c r="P32" s="103"/>
      <c r="Q32" s="101"/>
      <c r="R32" s="104"/>
      <c r="S32" s="101"/>
      <c r="T32" s="101"/>
      <c r="U32" s="105"/>
      <c r="V32" s="100"/>
      <c r="W32" s="100"/>
      <c r="X32" s="100"/>
      <c r="Y32" s="105"/>
      <c r="Z32" s="101"/>
      <c r="AA32" s="101"/>
      <c r="AB32" s="108"/>
      <c r="AC32" s="109">
        <v>2</v>
      </c>
      <c r="AD32" s="109">
        <v>12</v>
      </c>
      <c r="AE32" s="109">
        <v>6</v>
      </c>
      <c r="AF32" s="109">
        <v>3</v>
      </c>
      <c r="AG32" s="110" t="str">
        <f t="shared" si="4"/>
        <v>0</v>
      </c>
      <c r="AH32" s="111">
        <f t="shared" si="5"/>
        <v>15</v>
      </c>
      <c r="AI32" s="111">
        <f t="shared" si="0"/>
        <v>6</v>
      </c>
      <c r="AJ32" s="111">
        <f t="shared" si="6"/>
        <v>3</v>
      </c>
      <c r="AK32" s="111">
        <f t="shared" si="1"/>
        <v>6</v>
      </c>
      <c r="AL32" s="101"/>
      <c r="AM32" s="101"/>
      <c r="AN32" s="101"/>
      <c r="AO32" s="101">
        <v>8</v>
      </c>
      <c r="AP32" s="111">
        <f t="shared" si="7"/>
        <v>11</v>
      </c>
      <c r="AQ32" s="111">
        <f t="shared" si="2"/>
        <v>22</v>
      </c>
      <c r="AR32" s="111">
        <v>2</v>
      </c>
      <c r="AS32" s="111">
        <f t="shared" si="8"/>
        <v>11</v>
      </c>
      <c r="AT32" s="111">
        <f t="shared" si="9"/>
        <v>22</v>
      </c>
      <c r="AU32" s="111">
        <v>2</v>
      </c>
      <c r="AV32" s="111" t="s">
        <v>92</v>
      </c>
      <c r="AW32" s="111">
        <v>38</v>
      </c>
      <c r="AX32" s="111">
        <v>22</v>
      </c>
      <c r="AY32" s="111">
        <v>2</v>
      </c>
      <c r="AZ32" s="111">
        <f t="shared" si="3"/>
        <v>6</v>
      </c>
      <c r="BA32" s="94"/>
      <c r="BB32" s="101"/>
      <c r="BC32" s="101"/>
      <c r="BD32" s="101"/>
      <c r="BE32" s="101">
        <v>4</v>
      </c>
      <c r="BF32" s="101"/>
      <c r="BG32" s="101"/>
      <c r="BH32" s="101" t="str">
        <f t="shared" si="10"/>
        <v>0</v>
      </c>
      <c r="BI32" s="94">
        <f t="shared" si="11"/>
        <v>6</v>
      </c>
      <c r="BJ32" s="101">
        <v>1</v>
      </c>
    </row>
    <row r="33" spans="1:62" x14ac:dyDescent="0.2">
      <c r="A33" s="94"/>
      <c r="B33" s="94"/>
      <c r="C33" s="95"/>
      <c r="D33" s="115"/>
      <c r="E33" s="102"/>
      <c r="F33" s="101"/>
      <c r="G33" s="101"/>
      <c r="H33" s="101"/>
      <c r="I33" s="98"/>
      <c r="J33" s="100"/>
      <c r="K33" s="100"/>
      <c r="L33" s="99"/>
      <c r="M33" s="101"/>
      <c r="N33" s="102"/>
      <c r="O33" s="101"/>
      <c r="P33" s="103"/>
      <c r="Q33" s="101"/>
      <c r="R33" s="104"/>
      <c r="S33" s="101"/>
      <c r="T33" s="101"/>
      <c r="U33" s="105"/>
      <c r="V33" s="100"/>
      <c r="W33" s="100"/>
      <c r="X33" s="100"/>
      <c r="Y33" s="105"/>
      <c r="Z33" s="101"/>
      <c r="AA33" s="101"/>
      <c r="AB33" s="108"/>
      <c r="AC33" s="109">
        <v>2</v>
      </c>
      <c r="AD33" s="109">
        <v>12</v>
      </c>
      <c r="AE33" s="109">
        <v>6</v>
      </c>
      <c r="AF33" s="109">
        <v>3</v>
      </c>
      <c r="AG33" s="110" t="str">
        <f t="shared" si="4"/>
        <v>0</v>
      </c>
      <c r="AH33" s="111">
        <f t="shared" si="5"/>
        <v>15</v>
      </c>
      <c r="AI33" s="111">
        <f t="shared" si="0"/>
        <v>6</v>
      </c>
      <c r="AJ33" s="111">
        <f t="shared" si="6"/>
        <v>3</v>
      </c>
      <c r="AK33" s="111">
        <f t="shared" si="1"/>
        <v>6</v>
      </c>
      <c r="AL33" s="101"/>
      <c r="AM33" s="101"/>
      <c r="AN33" s="101"/>
      <c r="AO33" s="101">
        <v>8</v>
      </c>
      <c r="AP33" s="111">
        <f t="shared" si="7"/>
        <v>11</v>
      </c>
      <c r="AQ33" s="111">
        <f t="shared" si="2"/>
        <v>22</v>
      </c>
      <c r="AR33" s="111">
        <v>2</v>
      </c>
      <c r="AS33" s="111">
        <f t="shared" si="8"/>
        <v>11</v>
      </c>
      <c r="AT33" s="111">
        <f t="shared" si="9"/>
        <v>22</v>
      </c>
      <c r="AU33" s="111">
        <v>2</v>
      </c>
      <c r="AV33" s="111" t="s">
        <v>92</v>
      </c>
      <c r="AW33" s="111">
        <v>38</v>
      </c>
      <c r="AX33" s="111">
        <v>22</v>
      </c>
      <c r="AY33" s="111">
        <v>2</v>
      </c>
      <c r="AZ33" s="111">
        <f t="shared" si="3"/>
        <v>6</v>
      </c>
      <c r="BA33" s="94"/>
      <c r="BB33" s="101"/>
      <c r="BC33" s="101"/>
      <c r="BD33" s="101"/>
      <c r="BE33" s="101">
        <v>4</v>
      </c>
      <c r="BF33" s="101"/>
      <c r="BG33" s="101"/>
      <c r="BH33" s="101" t="str">
        <f t="shared" si="10"/>
        <v>0</v>
      </c>
      <c r="BI33" s="94">
        <f t="shared" si="11"/>
        <v>6</v>
      </c>
      <c r="BJ33" s="101">
        <v>1</v>
      </c>
    </row>
    <row r="34" spans="1:62" x14ac:dyDescent="0.2">
      <c r="A34" s="94"/>
      <c r="B34" s="94"/>
      <c r="C34" s="95"/>
      <c r="D34" s="115"/>
      <c r="E34" s="102"/>
      <c r="F34" s="101"/>
      <c r="G34" s="101"/>
      <c r="H34" s="101"/>
      <c r="I34" s="98"/>
      <c r="J34" s="100"/>
      <c r="K34" s="100"/>
      <c r="L34" s="99"/>
      <c r="M34" s="101"/>
      <c r="N34" s="102"/>
      <c r="O34" s="101"/>
      <c r="P34" s="103"/>
      <c r="Q34" s="101"/>
      <c r="R34" s="116"/>
      <c r="S34" s="101"/>
      <c r="T34" s="101"/>
      <c r="U34" s="105"/>
      <c r="V34" s="100"/>
      <c r="W34" s="100"/>
      <c r="X34" s="100"/>
      <c r="Y34" s="105"/>
      <c r="Z34" s="101"/>
      <c r="AA34" s="101"/>
      <c r="AB34" s="108"/>
      <c r="AC34" s="109">
        <v>2</v>
      </c>
      <c r="AD34" s="109">
        <v>12</v>
      </c>
      <c r="AE34" s="109">
        <v>6</v>
      </c>
      <c r="AF34" s="109">
        <v>3</v>
      </c>
      <c r="AG34" s="110" t="str">
        <f t="shared" si="4"/>
        <v>0</v>
      </c>
      <c r="AH34" s="111">
        <f t="shared" si="5"/>
        <v>15</v>
      </c>
      <c r="AI34" s="111">
        <f t="shared" si="0"/>
        <v>6</v>
      </c>
      <c r="AJ34" s="111">
        <f t="shared" si="6"/>
        <v>3</v>
      </c>
      <c r="AK34" s="111">
        <f t="shared" si="1"/>
        <v>6</v>
      </c>
      <c r="AL34" s="101"/>
      <c r="AM34" s="101"/>
      <c r="AN34" s="101"/>
      <c r="AO34" s="101">
        <v>8</v>
      </c>
      <c r="AP34" s="111">
        <f t="shared" si="7"/>
        <v>11</v>
      </c>
      <c r="AQ34" s="111">
        <f t="shared" si="2"/>
        <v>22</v>
      </c>
      <c r="AR34" s="111">
        <v>2</v>
      </c>
      <c r="AS34" s="111">
        <f t="shared" si="8"/>
        <v>11</v>
      </c>
      <c r="AT34" s="111">
        <f t="shared" si="9"/>
        <v>22</v>
      </c>
      <c r="AU34" s="111">
        <v>2</v>
      </c>
      <c r="AV34" s="111" t="s">
        <v>92</v>
      </c>
      <c r="AW34" s="111">
        <v>38</v>
      </c>
      <c r="AX34" s="111">
        <v>22</v>
      </c>
      <c r="AY34" s="111">
        <v>2</v>
      </c>
      <c r="AZ34" s="111">
        <f t="shared" si="3"/>
        <v>6</v>
      </c>
      <c r="BA34" s="94"/>
      <c r="BB34" s="101"/>
      <c r="BC34" s="101"/>
      <c r="BD34" s="101"/>
      <c r="BE34" s="101">
        <v>4</v>
      </c>
      <c r="BF34" s="101"/>
      <c r="BG34" s="101"/>
      <c r="BH34" s="101" t="str">
        <f t="shared" si="10"/>
        <v>0</v>
      </c>
      <c r="BI34" s="94">
        <f t="shared" si="11"/>
        <v>6</v>
      </c>
      <c r="BJ34" s="101">
        <v>1</v>
      </c>
    </row>
    <row r="35" spans="1:62" x14ac:dyDescent="0.2">
      <c r="A35" s="94"/>
      <c r="B35" s="94"/>
      <c r="C35" s="114"/>
      <c r="D35" s="115"/>
      <c r="E35" s="102"/>
      <c r="F35" s="101"/>
      <c r="G35" s="101"/>
      <c r="H35" s="101"/>
      <c r="I35" s="98"/>
      <c r="J35" s="113"/>
      <c r="K35" s="100"/>
      <c r="L35" s="99"/>
      <c r="M35" s="101"/>
      <c r="N35" s="102"/>
      <c r="O35" s="101"/>
      <c r="P35" s="103"/>
      <c r="Q35" s="101"/>
      <c r="R35" s="116"/>
      <c r="S35" s="101"/>
      <c r="T35" s="101"/>
      <c r="U35" s="105"/>
      <c r="V35" s="100"/>
      <c r="W35" s="100"/>
      <c r="X35" s="100"/>
      <c r="Y35" s="105"/>
      <c r="Z35" s="101"/>
      <c r="AA35" s="101"/>
      <c r="AB35" s="108"/>
      <c r="AC35" s="109">
        <v>2</v>
      </c>
      <c r="AD35" s="109">
        <v>12</v>
      </c>
      <c r="AE35" s="109">
        <v>6</v>
      </c>
      <c r="AF35" s="109">
        <v>3</v>
      </c>
      <c r="AG35" s="110" t="str">
        <f t="shared" si="4"/>
        <v>0</v>
      </c>
      <c r="AH35" s="111">
        <f t="shared" si="5"/>
        <v>15</v>
      </c>
      <c r="AI35" s="111">
        <f t="shared" si="0"/>
        <v>6</v>
      </c>
      <c r="AJ35" s="111">
        <f t="shared" si="6"/>
        <v>3</v>
      </c>
      <c r="AK35" s="111">
        <f t="shared" si="1"/>
        <v>6</v>
      </c>
      <c r="AL35" s="101"/>
      <c r="AM35" s="101"/>
      <c r="AN35" s="101"/>
      <c r="AO35" s="101">
        <v>8</v>
      </c>
      <c r="AP35" s="111">
        <f t="shared" si="7"/>
        <v>11</v>
      </c>
      <c r="AQ35" s="111">
        <f t="shared" si="2"/>
        <v>22</v>
      </c>
      <c r="AR35" s="111">
        <v>2</v>
      </c>
      <c r="AS35" s="111">
        <f t="shared" si="8"/>
        <v>11</v>
      </c>
      <c r="AT35" s="111">
        <f t="shared" si="9"/>
        <v>22</v>
      </c>
      <c r="AU35" s="111">
        <v>2</v>
      </c>
      <c r="AV35" s="111" t="s">
        <v>92</v>
      </c>
      <c r="AW35" s="111">
        <v>38</v>
      </c>
      <c r="AX35" s="111">
        <v>22</v>
      </c>
      <c r="AY35" s="111">
        <v>2</v>
      </c>
      <c r="AZ35" s="111">
        <f t="shared" si="3"/>
        <v>6</v>
      </c>
      <c r="BA35" s="94"/>
      <c r="BB35" s="101"/>
      <c r="BC35" s="101"/>
      <c r="BD35" s="101"/>
      <c r="BE35" s="101">
        <v>4</v>
      </c>
      <c r="BF35" s="101"/>
      <c r="BG35" s="101"/>
      <c r="BH35" s="101" t="str">
        <f t="shared" si="10"/>
        <v>0</v>
      </c>
      <c r="BI35" s="94">
        <f t="shared" si="11"/>
        <v>6</v>
      </c>
      <c r="BJ35" s="101">
        <v>1</v>
      </c>
    </row>
    <row r="36" spans="1:62" x14ac:dyDescent="0.2">
      <c r="A36" s="94"/>
      <c r="B36" s="94"/>
      <c r="C36" s="114"/>
      <c r="D36" s="115"/>
      <c r="E36" s="102"/>
      <c r="F36" s="101"/>
      <c r="G36" s="101"/>
      <c r="H36" s="101"/>
      <c r="I36" s="98"/>
      <c r="J36" s="100"/>
      <c r="K36" s="100"/>
      <c r="L36" s="99"/>
      <c r="M36" s="101"/>
      <c r="N36" s="102"/>
      <c r="O36" s="101"/>
      <c r="P36" s="103"/>
      <c r="Q36" s="101"/>
      <c r="R36" s="116"/>
      <c r="S36" s="101"/>
      <c r="T36" s="101"/>
      <c r="U36" s="105"/>
      <c r="V36" s="100"/>
      <c r="W36" s="100"/>
      <c r="X36" s="100"/>
      <c r="Y36" s="105"/>
      <c r="Z36" s="101"/>
      <c r="AA36" s="101"/>
      <c r="AB36" s="108"/>
      <c r="AC36" s="109">
        <v>2</v>
      </c>
      <c r="AD36" s="109">
        <v>12</v>
      </c>
      <c r="AE36" s="109">
        <v>6</v>
      </c>
      <c r="AF36" s="109">
        <v>3</v>
      </c>
      <c r="AG36" s="110" t="str">
        <f t="shared" si="4"/>
        <v>0</v>
      </c>
      <c r="AH36" s="111">
        <f t="shared" si="5"/>
        <v>15</v>
      </c>
      <c r="AI36" s="111">
        <f t="shared" si="0"/>
        <v>6</v>
      </c>
      <c r="AJ36" s="111">
        <f t="shared" si="6"/>
        <v>3</v>
      </c>
      <c r="AK36" s="111">
        <f t="shared" si="1"/>
        <v>6</v>
      </c>
      <c r="AL36" s="101"/>
      <c r="AM36" s="101"/>
      <c r="AN36" s="101"/>
      <c r="AO36" s="101">
        <v>8</v>
      </c>
      <c r="AP36" s="111">
        <f t="shared" si="7"/>
        <v>11</v>
      </c>
      <c r="AQ36" s="111">
        <f t="shared" si="2"/>
        <v>22</v>
      </c>
      <c r="AR36" s="111">
        <v>2</v>
      </c>
      <c r="AS36" s="111">
        <f t="shared" si="8"/>
        <v>11</v>
      </c>
      <c r="AT36" s="111">
        <f t="shared" si="9"/>
        <v>22</v>
      </c>
      <c r="AU36" s="111">
        <v>2</v>
      </c>
      <c r="AV36" s="111" t="s">
        <v>92</v>
      </c>
      <c r="AW36" s="111">
        <v>38</v>
      </c>
      <c r="AX36" s="111">
        <v>22</v>
      </c>
      <c r="AY36" s="111">
        <v>2</v>
      </c>
      <c r="AZ36" s="111">
        <f t="shared" si="3"/>
        <v>6</v>
      </c>
      <c r="BA36" s="94"/>
      <c r="BB36" s="101"/>
      <c r="BC36" s="101"/>
      <c r="BD36" s="101"/>
      <c r="BE36" s="101">
        <v>4</v>
      </c>
      <c r="BF36" s="101"/>
      <c r="BG36" s="101"/>
      <c r="BH36" s="101" t="str">
        <f t="shared" si="10"/>
        <v>0</v>
      </c>
      <c r="BI36" s="94">
        <f t="shared" si="11"/>
        <v>6</v>
      </c>
      <c r="BJ36" s="101">
        <v>1</v>
      </c>
    </row>
    <row r="37" spans="1:62" x14ac:dyDescent="0.2">
      <c r="A37" s="94"/>
      <c r="B37" s="94"/>
      <c r="C37" s="95"/>
      <c r="D37" s="115"/>
      <c r="E37" s="102"/>
      <c r="F37" s="101"/>
      <c r="G37" s="101"/>
      <c r="H37" s="101"/>
      <c r="I37" s="98"/>
      <c r="J37" s="100"/>
      <c r="K37" s="100"/>
      <c r="L37" s="99"/>
      <c r="M37" s="101"/>
      <c r="N37" s="102"/>
      <c r="O37" s="101"/>
      <c r="P37" s="103"/>
      <c r="Q37" s="101"/>
      <c r="R37" s="116"/>
      <c r="S37" s="101"/>
      <c r="T37" s="101"/>
      <c r="U37" s="105"/>
      <c r="V37" s="100"/>
      <c r="W37" s="100"/>
      <c r="X37" s="100"/>
      <c r="Y37" s="105"/>
      <c r="Z37" s="101"/>
      <c r="AA37" s="101"/>
      <c r="AB37" s="108"/>
      <c r="AC37" s="109">
        <v>2</v>
      </c>
      <c r="AD37" s="109">
        <v>12</v>
      </c>
      <c r="AE37" s="109">
        <v>6</v>
      </c>
      <c r="AF37" s="109">
        <v>3</v>
      </c>
      <c r="AG37" s="110" t="str">
        <f t="shared" si="4"/>
        <v>0</v>
      </c>
      <c r="AH37" s="111">
        <f t="shared" si="5"/>
        <v>15</v>
      </c>
      <c r="AI37" s="111">
        <f t="shared" si="0"/>
        <v>6</v>
      </c>
      <c r="AJ37" s="111">
        <f t="shared" si="6"/>
        <v>3</v>
      </c>
      <c r="AK37" s="111">
        <f t="shared" si="1"/>
        <v>6</v>
      </c>
      <c r="AL37" s="101"/>
      <c r="AM37" s="101"/>
      <c r="AN37" s="101"/>
      <c r="AO37" s="101">
        <v>8</v>
      </c>
      <c r="AP37" s="111">
        <f t="shared" si="7"/>
        <v>11</v>
      </c>
      <c r="AQ37" s="111">
        <f t="shared" si="2"/>
        <v>22</v>
      </c>
      <c r="AR37" s="111">
        <v>2</v>
      </c>
      <c r="AS37" s="111">
        <f t="shared" si="8"/>
        <v>11</v>
      </c>
      <c r="AT37" s="111">
        <f t="shared" si="9"/>
        <v>22</v>
      </c>
      <c r="AU37" s="111">
        <v>2</v>
      </c>
      <c r="AV37" s="111" t="s">
        <v>92</v>
      </c>
      <c r="AW37" s="111">
        <v>38</v>
      </c>
      <c r="AX37" s="111">
        <v>22</v>
      </c>
      <c r="AY37" s="111">
        <v>2</v>
      </c>
      <c r="AZ37" s="111">
        <f t="shared" si="3"/>
        <v>6</v>
      </c>
      <c r="BA37" s="94"/>
      <c r="BB37" s="101"/>
      <c r="BC37" s="101"/>
      <c r="BD37" s="101"/>
      <c r="BE37" s="101">
        <v>4</v>
      </c>
      <c r="BF37" s="101"/>
      <c r="BG37" s="101"/>
      <c r="BH37" s="101" t="str">
        <f t="shared" si="10"/>
        <v>0</v>
      </c>
      <c r="BI37" s="94">
        <f t="shared" si="11"/>
        <v>6</v>
      </c>
      <c r="BJ37" s="101">
        <v>1</v>
      </c>
    </row>
    <row r="38" spans="1:62" x14ac:dyDescent="0.2">
      <c r="A38" s="94"/>
      <c r="B38" s="94"/>
      <c r="C38" s="95"/>
      <c r="D38" s="115"/>
      <c r="E38" s="102"/>
      <c r="F38" s="101"/>
      <c r="G38" s="101"/>
      <c r="H38" s="101"/>
      <c r="I38" s="98"/>
      <c r="J38" s="100"/>
      <c r="K38" s="100"/>
      <c r="L38" s="99"/>
      <c r="M38" s="101"/>
      <c r="N38" s="102"/>
      <c r="O38" s="101"/>
      <c r="P38" s="103"/>
      <c r="Q38" s="101"/>
      <c r="R38" s="116"/>
      <c r="S38" s="101"/>
      <c r="T38" s="101"/>
      <c r="U38" s="105"/>
      <c r="V38" s="100"/>
      <c r="W38" s="100"/>
      <c r="X38" s="100"/>
      <c r="Y38" s="105"/>
      <c r="Z38" s="101"/>
      <c r="AA38" s="101"/>
      <c r="AB38" s="108"/>
      <c r="AC38" s="109">
        <v>2</v>
      </c>
      <c r="AD38" s="109">
        <v>12</v>
      </c>
      <c r="AE38" s="109">
        <v>6</v>
      </c>
      <c r="AF38" s="109">
        <v>3</v>
      </c>
      <c r="AG38" s="110" t="str">
        <f t="shared" si="4"/>
        <v>0</v>
      </c>
      <c r="AH38" s="111">
        <f t="shared" si="5"/>
        <v>15</v>
      </c>
      <c r="AI38" s="111">
        <f t="shared" si="0"/>
        <v>6</v>
      </c>
      <c r="AJ38" s="111">
        <f t="shared" si="6"/>
        <v>3</v>
      </c>
      <c r="AK38" s="111">
        <f t="shared" si="1"/>
        <v>6</v>
      </c>
      <c r="AL38" s="101"/>
      <c r="AM38" s="101"/>
      <c r="AN38" s="101"/>
      <c r="AO38" s="101">
        <v>8</v>
      </c>
      <c r="AP38" s="111">
        <f t="shared" si="7"/>
        <v>11</v>
      </c>
      <c r="AQ38" s="111">
        <f t="shared" si="2"/>
        <v>22</v>
      </c>
      <c r="AR38" s="111">
        <v>2</v>
      </c>
      <c r="AS38" s="111">
        <f t="shared" si="8"/>
        <v>11</v>
      </c>
      <c r="AT38" s="111">
        <f t="shared" si="9"/>
        <v>22</v>
      </c>
      <c r="AU38" s="111">
        <v>2</v>
      </c>
      <c r="AV38" s="111" t="s">
        <v>92</v>
      </c>
      <c r="AW38" s="111">
        <v>38</v>
      </c>
      <c r="AX38" s="111">
        <v>22</v>
      </c>
      <c r="AY38" s="111">
        <v>2</v>
      </c>
      <c r="AZ38" s="111">
        <f t="shared" si="3"/>
        <v>6</v>
      </c>
      <c r="BA38" s="94"/>
      <c r="BB38" s="101"/>
      <c r="BC38" s="101"/>
      <c r="BD38" s="101"/>
      <c r="BE38" s="101">
        <v>4</v>
      </c>
      <c r="BF38" s="101"/>
      <c r="BG38" s="101"/>
      <c r="BH38" s="101" t="str">
        <f t="shared" si="10"/>
        <v>0</v>
      </c>
      <c r="BI38" s="94">
        <f t="shared" si="11"/>
        <v>6</v>
      </c>
      <c r="BJ38" s="101">
        <v>1</v>
      </c>
    </row>
    <row r="39" spans="1:62" x14ac:dyDescent="0.2">
      <c r="A39" s="94"/>
      <c r="B39" s="94"/>
      <c r="C39" s="114"/>
      <c r="D39" s="115"/>
      <c r="E39" s="102"/>
      <c r="F39" s="101"/>
      <c r="G39" s="101"/>
      <c r="H39" s="101"/>
      <c r="I39" s="98"/>
      <c r="J39" s="100"/>
      <c r="K39" s="100"/>
      <c r="L39" s="99"/>
      <c r="M39" s="101"/>
      <c r="N39" s="102"/>
      <c r="O39" s="101"/>
      <c r="P39" s="103"/>
      <c r="Q39" s="101"/>
      <c r="R39" s="116"/>
      <c r="S39" s="101"/>
      <c r="T39" s="101"/>
      <c r="U39" s="105"/>
      <c r="V39" s="100"/>
      <c r="W39" s="100"/>
      <c r="X39" s="100"/>
      <c r="Y39" s="105"/>
      <c r="Z39" s="101"/>
      <c r="AA39" s="101"/>
      <c r="AB39" s="108"/>
      <c r="AC39" s="109">
        <v>2</v>
      </c>
      <c r="AD39" s="109">
        <v>12</v>
      </c>
      <c r="AE39" s="109">
        <v>6</v>
      </c>
      <c r="AF39" s="109">
        <v>3</v>
      </c>
      <c r="AG39" s="110" t="str">
        <f t="shared" si="4"/>
        <v>0</v>
      </c>
      <c r="AH39" s="111">
        <f t="shared" si="5"/>
        <v>15</v>
      </c>
      <c r="AI39" s="111">
        <f t="shared" si="0"/>
        <v>6</v>
      </c>
      <c r="AJ39" s="111">
        <f t="shared" si="6"/>
        <v>3</v>
      </c>
      <c r="AK39" s="111">
        <f t="shared" si="1"/>
        <v>6</v>
      </c>
      <c r="AL39" s="101"/>
      <c r="AM39" s="101"/>
      <c r="AN39" s="101"/>
      <c r="AO39" s="101">
        <v>8</v>
      </c>
      <c r="AP39" s="111">
        <f t="shared" si="7"/>
        <v>11</v>
      </c>
      <c r="AQ39" s="111">
        <f t="shared" si="2"/>
        <v>22</v>
      </c>
      <c r="AR39" s="111">
        <v>2</v>
      </c>
      <c r="AS39" s="111">
        <f t="shared" si="8"/>
        <v>11</v>
      </c>
      <c r="AT39" s="111">
        <f t="shared" si="9"/>
        <v>22</v>
      </c>
      <c r="AU39" s="111">
        <v>2</v>
      </c>
      <c r="AV39" s="111" t="s">
        <v>92</v>
      </c>
      <c r="AW39" s="111">
        <v>38</v>
      </c>
      <c r="AX39" s="111">
        <v>22</v>
      </c>
      <c r="AY39" s="111">
        <v>2</v>
      </c>
      <c r="AZ39" s="111">
        <f t="shared" si="3"/>
        <v>6</v>
      </c>
      <c r="BA39" s="94"/>
      <c r="BB39" s="101"/>
      <c r="BC39" s="101"/>
      <c r="BD39" s="101"/>
      <c r="BE39" s="101">
        <v>4</v>
      </c>
      <c r="BF39" s="101"/>
      <c r="BG39" s="101"/>
      <c r="BH39" s="101" t="str">
        <f t="shared" si="10"/>
        <v>0</v>
      </c>
      <c r="BI39" s="94">
        <f t="shared" si="11"/>
        <v>6</v>
      </c>
      <c r="BJ39" s="101">
        <v>1</v>
      </c>
    </row>
    <row r="40" spans="1:62" x14ac:dyDescent="0.2">
      <c r="A40" s="94"/>
      <c r="B40" s="94"/>
      <c r="C40" s="114"/>
      <c r="D40" s="115"/>
      <c r="E40" s="102"/>
      <c r="F40" s="101"/>
      <c r="G40" s="101"/>
      <c r="H40" s="101"/>
      <c r="I40" s="98"/>
      <c r="J40" s="100"/>
      <c r="K40" s="100"/>
      <c r="L40" s="99"/>
      <c r="M40" s="101"/>
      <c r="N40" s="102"/>
      <c r="O40" s="101"/>
      <c r="P40" s="103"/>
      <c r="Q40" s="101"/>
      <c r="R40" s="116"/>
      <c r="S40" s="101"/>
      <c r="T40" s="101"/>
      <c r="U40" s="105"/>
      <c r="V40" s="100"/>
      <c r="W40" s="100"/>
      <c r="X40" s="100"/>
      <c r="Y40" s="105"/>
      <c r="Z40" s="101"/>
      <c r="AA40" s="101"/>
      <c r="AB40" s="108"/>
      <c r="AC40" s="109">
        <v>2</v>
      </c>
      <c r="AD40" s="109">
        <v>12</v>
      </c>
      <c r="AE40" s="109">
        <v>6</v>
      </c>
      <c r="AF40" s="109">
        <v>3</v>
      </c>
      <c r="AG40" s="110" t="str">
        <f t="shared" si="4"/>
        <v>0</v>
      </c>
      <c r="AH40" s="111">
        <f t="shared" si="5"/>
        <v>15</v>
      </c>
      <c r="AI40" s="111">
        <f t="shared" si="0"/>
        <v>6</v>
      </c>
      <c r="AJ40" s="111">
        <f t="shared" si="6"/>
        <v>3</v>
      </c>
      <c r="AK40" s="111">
        <f t="shared" si="1"/>
        <v>6</v>
      </c>
      <c r="AL40" s="101"/>
      <c r="AM40" s="101"/>
      <c r="AN40" s="101"/>
      <c r="AO40" s="101">
        <v>8</v>
      </c>
      <c r="AP40" s="111">
        <f t="shared" si="7"/>
        <v>11</v>
      </c>
      <c r="AQ40" s="111">
        <f t="shared" si="2"/>
        <v>22</v>
      </c>
      <c r="AR40" s="111">
        <v>2</v>
      </c>
      <c r="AS40" s="111">
        <f t="shared" si="8"/>
        <v>11</v>
      </c>
      <c r="AT40" s="111">
        <f t="shared" si="9"/>
        <v>22</v>
      </c>
      <c r="AU40" s="111">
        <v>2</v>
      </c>
      <c r="AV40" s="111" t="s">
        <v>92</v>
      </c>
      <c r="AW40" s="111">
        <v>38</v>
      </c>
      <c r="AX40" s="111">
        <v>22</v>
      </c>
      <c r="AY40" s="111">
        <v>2</v>
      </c>
      <c r="AZ40" s="111">
        <f t="shared" si="3"/>
        <v>6</v>
      </c>
      <c r="BA40" s="94"/>
      <c r="BB40" s="101"/>
      <c r="BC40" s="101"/>
      <c r="BD40" s="101"/>
      <c r="BE40" s="101">
        <v>4</v>
      </c>
      <c r="BF40" s="101"/>
      <c r="BG40" s="101"/>
      <c r="BH40" s="101" t="str">
        <f t="shared" si="10"/>
        <v>0</v>
      </c>
      <c r="BI40" s="94">
        <f t="shared" si="11"/>
        <v>6</v>
      </c>
      <c r="BJ40" s="101">
        <v>1</v>
      </c>
    </row>
    <row r="41" spans="1:62" x14ac:dyDescent="0.2">
      <c r="A41" s="94"/>
      <c r="B41" s="94"/>
      <c r="C41" s="114"/>
      <c r="D41" s="115"/>
      <c r="E41" s="102"/>
      <c r="F41" s="101"/>
      <c r="G41" s="101"/>
      <c r="H41" s="101"/>
      <c r="I41" s="98"/>
      <c r="J41" s="100"/>
      <c r="K41" s="100"/>
      <c r="L41" s="99"/>
      <c r="M41" s="117"/>
      <c r="N41" s="118"/>
      <c r="O41" s="101"/>
      <c r="P41" s="103"/>
      <c r="Q41" s="101"/>
      <c r="R41" s="116"/>
      <c r="S41" s="101"/>
      <c r="T41" s="101"/>
      <c r="U41" s="105"/>
      <c r="V41" s="100"/>
      <c r="W41" s="100"/>
      <c r="X41" s="100"/>
      <c r="Y41" s="105"/>
      <c r="Z41" s="101"/>
      <c r="AA41" s="101"/>
      <c r="AB41" s="108"/>
      <c r="AC41" s="109">
        <v>2</v>
      </c>
      <c r="AD41" s="109">
        <v>12</v>
      </c>
      <c r="AE41" s="109">
        <v>6</v>
      </c>
      <c r="AF41" s="109">
        <v>3</v>
      </c>
      <c r="AG41" s="110" t="str">
        <f t="shared" si="4"/>
        <v>0</v>
      </c>
      <c r="AH41" s="111">
        <f t="shared" si="5"/>
        <v>15</v>
      </c>
      <c r="AI41" s="111">
        <f t="shared" si="0"/>
        <v>6</v>
      </c>
      <c r="AJ41" s="111">
        <f t="shared" si="6"/>
        <v>3</v>
      </c>
      <c r="AK41" s="111">
        <f t="shared" si="1"/>
        <v>6</v>
      </c>
      <c r="AL41" s="101"/>
      <c r="AM41" s="101"/>
      <c r="AN41" s="101"/>
      <c r="AO41" s="101">
        <v>8</v>
      </c>
      <c r="AP41" s="111">
        <f t="shared" si="7"/>
        <v>11</v>
      </c>
      <c r="AQ41" s="111">
        <f t="shared" si="2"/>
        <v>22</v>
      </c>
      <c r="AR41" s="111">
        <v>2</v>
      </c>
      <c r="AS41" s="111">
        <f t="shared" si="8"/>
        <v>11</v>
      </c>
      <c r="AT41" s="111">
        <f t="shared" si="9"/>
        <v>22</v>
      </c>
      <c r="AU41" s="111">
        <v>2</v>
      </c>
      <c r="AV41" s="111" t="s">
        <v>92</v>
      </c>
      <c r="AW41" s="111">
        <v>38</v>
      </c>
      <c r="AX41" s="111">
        <v>22</v>
      </c>
      <c r="AY41" s="111">
        <v>2</v>
      </c>
      <c r="AZ41" s="111">
        <f t="shared" si="3"/>
        <v>6</v>
      </c>
      <c r="BA41" s="94"/>
      <c r="BB41" s="101"/>
      <c r="BC41" s="101"/>
      <c r="BD41" s="101"/>
      <c r="BE41" s="101">
        <v>4</v>
      </c>
      <c r="BF41" s="101"/>
      <c r="BG41" s="101"/>
      <c r="BH41" s="101" t="str">
        <f t="shared" si="10"/>
        <v>0</v>
      </c>
      <c r="BI41" s="94">
        <f t="shared" si="11"/>
        <v>6</v>
      </c>
      <c r="BJ41" s="101">
        <v>1</v>
      </c>
    </row>
    <row r="42" spans="1:62" x14ac:dyDescent="0.2">
      <c r="A42" s="94"/>
      <c r="B42" s="94"/>
      <c r="C42" s="95"/>
      <c r="D42" s="115"/>
      <c r="E42" s="102"/>
      <c r="F42" s="101"/>
      <c r="G42" s="101"/>
      <c r="H42" s="101"/>
      <c r="I42" s="98"/>
      <c r="J42" s="100"/>
      <c r="K42" s="100"/>
      <c r="L42" s="99"/>
      <c r="M42" s="117"/>
      <c r="N42" s="118"/>
      <c r="O42" s="101"/>
      <c r="P42" s="103"/>
      <c r="Q42" s="101"/>
      <c r="R42" s="116"/>
      <c r="S42" s="101"/>
      <c r="T42" s="101"/>
      <c r="U42" s="105"/>
      <c r="V42" s="100"/>
      <c r="W42" s="100"/>
      <c r="X42" s="100"/>
      <c r="Y42" s="105"/>
      <c r="Z42" s="101"/>
      <c r="AA42" s="101"/>
      <c r="AB42" s="108"/>
      <c r="AC42" s="109">
        <v>2</v>
      </c>
      <c r="AD42" s="109">
        <v>12</v>
      </c>
      <c r="AE42" s="109">
        <v>6</v>
      </c>
      <c r="AF42" s="109">
        <v>3</v>
      </c>
      <c r="AG42" s="110" t="str">
        <f t="shared" si="4"/>
        <v>0</v>
      </c>
      <c r="AH42" s="111">
        <f t="shared" si="5"/>
        <v>15</v>
      </c>
      <c r="AI42" s="111">
        <f t="shared" ref="AI42:AI74" si="12">SUM(I42+J42+V42*2+AE42+AG42)</f>
        <v>6</v>
      </c>
      <c r="AJ42" s="111">
        <f t="shared" si="6"/>
        <v>3</v>
      </c>
      <c r="AK42" s="111">
        <f t="shared" ref="AK42:AK73" si="13">SUM(AI42-V42*2)</f>
        <v>6</v>
      </c>
      <c r="AL42" s="101"/>
      <c r="AM42" s="101"/>
      <c r="AN42" s="101"/>
      <c r="AO42" s="101">
        <v>8</v>
      </c>
      <c r="AP42" s="111">
        <f t="shared" si="7"/>
        <v>11</v>
      </c>
      <c r="AQ42" s="111">
        <f t="shared" si="2"/>
        <v>22</v>
      </c>
      <c r="AR42" s="111">
        <v>2</v>
      </c>
      <c r="AS42" s="111">
        <f t="shared" si="8"/>
        <v>11</v>
      </c>
      <c r="AT42" s="111">
        <f t="shared" si="9"/>
        <v>22</v>
      </c>
      <c r="AU42" s="111">
        <v>2</v>
      </c>
      <c r="AV42" s="111" t="s">
        <v>92</v>
      </c>
      <c r="AW42" s="111">
        <v>38</v>
      </c>
      <c r="AX42" s="111">
        <v>22</v>
      </c>
      <c r="AY42" s="111">
        <v>2</v>
      </c>
      <c r="AZ42" s="111">
        <f t="shared" si="3"/>
        <v>6</v>
      </c>
      <c r="BA42" s="94"/>
      <c r="BB42" s="101"/>
      <c r="BC42" s="101"/>
      <c r="BD42" s="101"/>
      <c r="BE42" s="101">
        <v>4</v>
      </c>
      <c r="BF42" s="101"/>
      <c r="BG42" s="101"/>
      <c r="BH42" s="101" t="str">
        <f t="shared" si="10"/>
        <v>0</v>
      </c>
      <c r="BI42" s="94">
        <f t="shared" si="11"/>
        <v>6</v>
      </c>
      <c r="BJ42" s="101">
        <v>1</v>
      </c>
    </row>
    <row r="43" spans="1:62" x14ac:dyDescent="0.2">
      <c r="A43" s="94"/>
      <c r="B43" s="94"/>
      <c r="C43" s="114"/>
      <c r="D43" s="115"/>
      <c r="E43" s="102"/>
      <c r="F43" s="101"/>
      <c r="G43" s="101"/>
      <c r="H43" s="101"/>
      <c r="I43" s="98"/>
      <c r="J43" s="100"/>
      <c r="K43" s="100"/>
      <c r="L43" s="99"/>
      <c r="M43" s="117"/>
      <c r="N43" s="118"/>
      <c r="O43" s="101"/>
      <c r="P43" s="103"/>
      <c r="Q43" s="101"/>
      <c r="R43" s="116"/>
      <c r="S43" s="101"/>
      <c r="T43" s="101"/>
      <c r="U43" s="105"/>
      <c r="V43" s="100"/>
      <c r="W43" s="100"/>
      <c r="X43" s="100"/>
      <c r="Y43" s="105"/>
      <c r="Z43" s="101"/>
      <c r="AA43" s="101"/>
      <c r="AB43" s="108"/>
      <c r="AC43" s="109">
        <v>2</v>
      </c>
      <c r="AD43" s="109">
        <v>12</v>
      </c>
      <c r="AE43" s="109">
        <v>6</v>
      </c>
      <c r="AF43" s="109">
        <v>3</v>
      </c>
      <c r="AG43" s="110" t="str">
        <f t="shared" si="4"/>
        <v>0</v>
      </c>
      <c r="AH43" s="111">
        <f t="shared" si="5"/>
        <v>15</v>
      </c>
      <c r="AI43" s="111">
        <f t="shared" si="12"/>
        <v>6</v>
      </c>
      <c r="AJ43" s="111">
        <f t="shared" si="6"/>
        <v>3</v>
      </c>
      <c r="AK43" s="111">
        <f t="shared" si="13"/>
        <v>6</v>
      </c>
      <c r="AL43" s="101"/>
      <c r="AM43" s="101"/>
      <c r="AN43" s="101"/>
      <c r="AO43" s="101">
        <v>8</v>
      </c>
      <c r="AP43" s="111">
        <f t="shared" si="7"/>
        <v>11</v>
      </c>
      <c r="AQ43" s="111">
        <f t="shared" si="2"/>
        <v>22</v>
      </c>
      <c r="AR43" s="111">
        <v>2</v>
      </c>
      <c r="AS43" s="111">
        <f t="shared" si="8"/>
        <v>11</v>
      </c>
      <c r="AT43" s="111">
        <f t="shared" si="9"/>
        <v>22</v>
      </c>
      <c r="AU43" s="111">
        <v>2</v>
      </c>
      <c r="AV43" s="111" t="s">
        <v>92</v>
      </c>
      <c r="AW43" s="111">
        <v>38</v>
      </c>
      <c r="AX43" s="111">
        <v>22</v>
      </c>
      <c r="AY43" s="111">
        <v>2</v>
      </c>
      <c r="AZ43" s="111">
        <f t="shared" si="3"/>
        <v>6</v>
      </c>
      <c r="BA43" s="94"/>
      <c r="BB43" s="101"/>
      <c r="BC43" s="101"/>
      <c r="BD43" s="101"/>
      <c r="BE43" s="101">
        <v>4</v>
      </c>
      <c r="BF43" s="101"/>
      <c r="BG43" s="101"/>
      <c r="BH43" s="101" t="str">
        <f t="shared" si="10"/>
        <v>0</v>
      </c>
      <c r="BI43" s="94">
        <f t="shared" si="11"/>
        <v>6</v>
      </c>
      <c r="BJ43" s="101">
        <v>1</v>
      </c>
    </row>
    <row r="44" spans="1:62" x14ac:dyDescent="0.2">
      <c r="A44" s="94"/>
      <c r="B44" s="94"/>
      <c r="C44" s="95"/>
      <c r="D44" s="115"/>
      <c r="E44" s="102"/>
      <c r="F44" s="101"/>
      <c r="G44" s="101"/>
      <c r="H44" s="101"/>
      <c r="I44" s="98"/>
      <c r="J44" s="100"/>
      <c r="K44" s="100"/>
      <c r="L44" s="99"/>
      <c r="M44" s="117"/>
      <c r="N44" s="118"/>
      <c r="O44" s="101"/>
      <c r="P44" s="103"/>
      <c r="Q44" s="101"/>
      <c r="R44" s="116"/>
      <c r="S44" s="101"/>
      <c r="T44" s="101"/>
      <c r="U44" s="105"/>
      <c r="V44" s="100"/>
      <c r="W44" s="100"/>
      <c r="X44" s="100"/>
      <c r="Y44" s="105"/>
      <c r="Z44" s="101"/>
      <c r="AA44" s="101"/>
      <c r="AB44" s="108"/>
      <c r="AC44" s="109">
        <v>2</v>
      </c>
      <c r="AD44" s="109">
        <v>12</v>
      </c>
      <c r="AE44" s="109">
        <v>6</v>
      </c>
      <c r="AF44" s="109">
        <v>3</v>
      </c>
      <c r="AG44" s="110" t="str">
        <f t="shared" si="4"/>
        <v>0</v>
      </c>
      <c r="AH44" s="111">
        <f t="shared" si="5"/>
        <v>15</v>
      </c>
      <c r="AI44" s="111">
        <f t="shared" si="12"/>
        <v>6</v>
      </c>
      <c r="AJ44" s="111">
        <f t="shared" si="6"/>
        <v>3</v>
      </c>
      <c r="AK44" s="111">
        <f t="shared" si="13"/>
        <v>6</v>
      </c>
      <c r="AL44" s="101"/>
      <c r="AM44" s="101"/>
      <c r="AN44" s="101"/>
      <c r="AO44" s="101">
        <v>8</v>
      </c>
      <c r="AP44" s="111">
        <f t="shared" si="7"/>
        <v>11</v>
      </c>
      <c r="AQ44" s="111">
        <f t="shared" si="2"/>
        <v>22</v>
      </c>
      <c r="AR44" s="111">
        <v>2</v>
      </c>
      <c r="AS44" s="111">
        <f t="shared" si="8"/>
        <v>11</v>
      </c>
      <c r="AT44" s="111">
        <f t="shared" si="9"/>
        <v>22</v>
      </c>
      <c r="AU44" s="111">
        <v>2</v>
      </c>
      <c r="AV44" s="111" t="s">
        <v>92</v>
      </c>
      <c r="AW44" s="111">
        <v>38</v>
      </c>
      <c r="AX44" s="111">
        <v>22</v>
      </c>
      <c r="AY44" s="111">
        <v>2</v>
      </c>
      <c r="AZ44" s="111">
        <f t="shared" si="3"/>
        <v>6</v>
      </c>
      <c r="BA44" s="94"/>
      <c r="BB44" s="101"/>
      <c r="BC44" s="101"/>
      <c r="BD44" s="101"/>
      <c r="BE44" s="101">
        <v>4</v>
      </c>
      <c r="BF44" s="101"/>
      <c r="BG44" s="101"/>
      <c r="BH44" s="101" t="str">
        <f t="shared" si="10"/>
        <v>0</v>
      </c>
      <c r="BI44" s="94">
        <f t="shared" si="11"/>
        <v>6</v>
      </c>
      <c r="BJ44" s="101">
        <v>1</v>
      </c>
    </row>
    <row r="45" spans="1:62" x14ac:dyDescent="0.2">
      <c r="A45" s="94"/>
      <c r="B45" s="94"/>
      <c r="C45" s="95"/>
      <c r="D45" s="115"/>
      <c r="E45" s="102"/>
      <c r="F45" s="101"/>
      <c r="G45" s="101"/>
      <c r="H45" s="101"/>
      <c r="I45" s="98"/>
      <c r="J45" s="100"/>
      <c r="K45" s="100"/>
      <c r="L45" s="99"/>
      <c r="M45" s="117"/>
      <c r="N45" s="118"/>
      <c r="O45" s="101"/>
      <c r="P45" s="103"/>
      <c r="Q45" s="101"/>
      <c r="R45" s="116"/>
      <c r="S45" s="101"/>
      <c r="T45" s="101"/>
      <c r="U45" s="105"/>
      <c r="V45" s="100"/>
      <c r="W45" s="100"/>
      <c r="X45" s="100"/>
      <c r="Y45" s="105"/>
      <c r="Z45" s="101"/>
      <c r="AA45" s="101"/>
      <c r="AB45" s="108"/>
      <c r="AC45" s="109">
        <v>2</v>
      </c>
      <c r="AD45" s="109">
        <v>12</v>
      </c>
      <c r="AE45" s="109">
        <v>6</v>
      </c>
      <c r="AF45" s="109">
        <v>3</v>
      </c>
      <c r="AG45" s="110" t="str">
        <f t="shared" si="4"/>
        <v>0</v>
      </c>
      <c r="AH45" s="111">
        <f t="shared" si="5"/>
        <v>15</v>
      </c>
      <c r="AI45" s="111">
        <f t="shared" si="12"/>
        <v>6</v>
      </c>
      <c r="AJ45" s="111">
        <f t="shared" si="6"/>
        <v>3</v>
      </c>
      <c r="AK45" s="111">
        <f t="shared" si="13"/>
        <v>6</v>
      </c>
      <c r="AL45" s="101"/>
      <c r="AM45" s="101"/>
      <c r="AN45" s="101"/>
      <c r="AO45" s="101">
        <v>8</v>
      </c>
      <c r="AP45" s="111">
        <f t="shared" si="7"/>
        <v>11</v>
      </c>
      <c r="AQ45" s="111">
        <f t="shared" si="2"/>
        <v>22</v>
      </c>
      <c r="AR45" s="111">
        <v>2</v>
      </c>
      <c r="AS45" s="111">
        <f t="shared" si="8"/>
        <v>11</v>
      </c>
      <c r="AT45" s="111">
        <f t="shared" si="9"/>
        <v>22</v>
      </c>
      <c r="AU45" s="111">
        <v>2</v>
      </c>
      <c r="AV45" s="111" t="s">
        <v>92</v>
      </c>
      <c r="AW45" s="111">
        <v>38</v>
      </c>
      <c r="AX45" s="111">
        <v>22</v>
      </c>
      <c r="AY45" s="111">
        <v>2</v>
      </c>
      <c r="AZ45" s="111">
        <f t="shared" si="3"/>
        <v>6</v>
      </c>
      <c r="BA45" s="94"/>
      <c r="BB45" s="101"/>
      <c r="BC45" s="101"/>
      <c r="BD45" s="101"/>
      <c r="BE45" s="101">
        <v>4</v>
      </c>
      <c r="BF45" s="101"/>
      <c r="BG45" s="101"/>
      <c r="BH45" s="101" t="str">
        <f t="shared" si="10"/>
        <v>0</v>
      </c>
      <c r="BI45" s="94">
        <f t="shared" si="11"/>
        <v>6</v>
      </c>
      <c r="BJ45" s="101">
        <v>1</v>
      </c>
    </row>
    <row r="46" spans="1:62" x14ac:dyDescent="0.2">
      <c r="A46" s="94"/>
      <c r="B46" s="94"/>
      <c r="C46" s="114"/>
      <c r="D46" s="115"/>
      <c r="E46" s="102"/>
      <c r="F46" s="101"/>
      <c r="G46" s="101"/>
      <c r="H46" s="101"/>
      <c r="I46" s="98"/>
      <c r="J46" s="100"/>
      <c r="K46" s="100"/>
      <c r="L46" s="99"/>
      <c r="M46" s="117"/>
      <c r="N46" s="118"/>
      <c r="O46" s="101"/>
      <c r="P46" s="103"/>
      <c r="Q46" s="101"/>
      <c r="R46" s="116"/>
      <c r="S46" s="101"/>
      <c r="T46" s="101"/>
      <c r="U46" s="105"/>
      <c r="V46" s="100"/>
      <c r="W46" s="100"/>
      <c r="X46" s="100"/>
      <c r="Y46" s="105"/>
      <c r="Z46" s="101"/>
      <c r="AA46" s="101"/>
      <c r="AB46" s="108"/>
      <c r="AC46" s="109">
        <v>2</v>
      </c>
      <c r="AD46" s="109">
        <v>12</v>
      </c>
      <c r="AE46" s="109">
        <v>6</v>
      </c>
      <c r="AF46" s="109">
        <v>3</v>
      </c>
      <c r="AG46" s="110" t="str">
        <f t="shared" si="4"/>
        <v>0</v>
      </c>
      <c r="AH46" s="111">
        <f t="shared" si="5"/>
        <v>15</v>
      </c>
      <c r="AI46" s="111">
        <f t="shared" si="12"/>
        <v>6</v>
      </c>
      <c r="AJ46" s="111">
        <f t="shared" si="6"/>
        <v>3</v>
      </c>
      <c r="AK46" s="111">
        <f t="shared" si="13"/>
        <v>6</v>
      </c>
      <c r="AL46" s="101"/>
      <c r="AM46" s="101"/>
      <c r="AN46" s="101"/>
      <c r="AO46" s="101">
        <v>8</v>
      </c>
      <c r="AP46" s="111">
        <f t="shared" si="7"/>
        <v>11</v>
      </c>
      <c r="AQ46" s="111">
        <f t="shared" si="2"/>
        <v>22</v>
      </c>
      <c r="AR46" s="111">
        <v>2</v>
      </c>
      <c r="AS46" s="111">
        <f t="shared" si="8"/>
        <v>11</v>
      </c>
      <c r="AT46" s="111">
        <f t="shared" si="9"/>
        <v>22</v>
      </c>
      <c r="AU46" s="111">
        <v>2</v>
      </c>
      <c r="AV46" s="111" t="s">
        <v>92</v>
      </c>
      <c r="AW46" s="111">
        <v>38</v>
      </c>
      <c r="AX46" s="111">
        <v>22</v>
      </c>
      <c r="AY46" s="111">
        <v>2</v>
      </c>
      <c r="AZ46" s="111">
        <f t="shared" si="3"/>
        <v>6</v>
      </c>
      <c r="BA46" s="94"/>
      <c r="BB46" s="101"/>
      <c r="BC46" s="101"/>
      <c r="BD46" s="101"/>
      <c r="BE46" s="101">
        <v>4</v>
      </c>
      <c r="BF46" s="101"/>
      <c r="BG46" s="101"/>
      <c r="BH46" s="101" t="str">
        <f t="shared" si="10"/>
        <v>0</v>
      </c>
      <c r="BI46" s="94">
        <f t="shared" si="11"/>
        <v>6</v>
      </c>
      <c r="BJ46" s="101">
        <v>1</v>
      </c>
    </row>
    <row r="47" spans="1:62" x14ac:dyDescent="0.2">
      <c r="A47" s="94"/>
      <c r="B47" s="94"/>
      <c r="C47" s="114"/>
      <c r="D47" s="115"/>
      <c r="E47" s="102"/>
      <c r="F47" s="101"/>
      <c r="G47" s="101"/>
      <c r="H47" s="101"/>
      <c r="I47" s="98"/>
      <c r="J47" s="100"/>
      <c r="K47" s="100"/>
      <c r="L47" s="99"/>
      <c r="M47" s="117"/>
      <c r="N47" s="118"/>
      <c r="O47" s="101"/>
      <c r="P47" s="103"/>
      <c r="Q47" s="101"/>
      <c r="R47" s="116"/>
      <c r="S47" s="101"/>
      <c r="T47" s="101"/>
      <c r="U47" s="105"/>
      <c r="V47" s="100"/>
      <c r="W47" s="100"/>
      <c r="X47" s="100"/>
      <c r="Y47" s="105"/>
      <c r="Z47" s="101"/>
      <c r="AA47" s="101"/>
      <c r="AB47" s="108"/>
      <c r="AC47" s="109">
        <v>2</v>
      </c>
      <c r="AD47" s="109">
        <v>12</v>
      </c>
      <c r="AE47" s="109">
        <v>6</v>
      </c>
      <c r="AF47" s="109">
        <v>3</v>
      </c>
      <c r="AG47" s="110" t="str">
        <f t="shared" si="4"/>
        <v>0</v>
      </c>
      <c r="AH47" s="111">
        <f t="shared" si="5"/>
        <v>15</v>
      </c>
      <c r="AI47" s="111">
        <f t="shared" si="12"/>
        <v>6</v>
      </c>
      <c r="AJ47" s="111">
        <f t="shared" si="6"/>
        <v>3</v>
      </c>
      <c r="AK47" s="111">
        <f t="shared" si="13"/>
        <v>6</v>
      </c>
      <c r="AL47" s="101"/>
      <c r="AM47" s="101"/>
      <c r="AN47" s="101"/>
      <c r="AO47" s="101">
        <v>8</v>
      </c>
      <c r="AP47" s="111">
        <f t="shared" si="7"/>
        <v>11</v>
      </c>
      <c r="AQ47" s="111">
        <f t="shared" si="2"/>
        <v>22</v>
      </c>
      <c r="AR47" s="111">
        <v>2</v>
      </c>
      <c r="AS47" s="111">
        <f t="shared" si="8"/>
        <v>11</v>
      </c>
      <c r="AT47" s="111">
        <f t="shared" si="9"/>
        <v>22</v>
      </c>
      <c r="AU47" s="111">
        <v>2</v>
      </c>
      <c r="AV47" s="111" t="s">
        <v>92</v>
      </c>
      <c r="AW47" s="111">
        <v>38</v>
      </c>
      <c r="AX47" s="111">
        <v>22</v>
      </c>
      <c r="AY47" s="111">
        <v>2</v>
      </c>
      <c r="AZ47" s="111">
        <f t="shared" si="3"/>
        <v>6</v>
      </c>
      <c r="BA47" s="94"/>
      <c r="BB47" s="101"/>
      <c r="BC47" s="101"/>
      <c r="BD47" s="101"/>
      <c r="BE47" s="101">
        <v>4</v>
      </c>
      <c r="BF47" s="101"/>
      <c r="BG47" s="101"/>
      <c r="BH47" s="101" t="str">
        <f t="shared" si="10"/>
        <v>0</v>
      </c>
      <c r="BI47" s="94">
        <f t="shared" si="11"/>
        <v>6</v>
      </c>
      <c r="BJ47" s="101">
        <v>1</v>
      </c>
    </row>
    <row r="48" spans="1:62" x14ac:dyDescent="0.2">
      <c r="A48" s="94"/>
      <c r="B48" s="94"/>
      <c r="C48" s="114"/>
      <c r="D48" s="115"/>
      <c r="E48" s="116"/>
      <c r="F48" s="101"/>
      <c r="G48" s="101"/>
      <c r="H48" s="101"/>
      <c r="I48" s="98"/>
      <c r="J48" s="100"/>
      <c r="K48" s="100"/>
      <c r="L48" s="99"/>
      <c r="M48" s="117"/>
      <c r="N48" s="118"/>
      <c r="O48" s="101"/>
      <c r="P48" s="103"/>
      <c r="Q48" s="101"/>
      <c r="R48" s="116"/>
      <c r="S48" s="101"/>
      <c r="T48" s="101"/>
      <c r="U48" s="105"/>
      <c r="V48" s="100"/>
      <c r="W48" s="100"/>
      <c r="X48" s="100"/>
      <c r="Y48" s="105"/>
      <c r="Z48" s="101"/>
      <c r="AA48" s="101"/>
      <c r="AB48" s="108"/>
      <c r="AC48" s="109">
        <v>2</v>
      </c>
      <c r="AD48" s="109">
        <v>12</v>
      </c>
      <c r="AE48" s="109">
        <v>6</v>
      </c>
      <c r="AF48" s="109">
        <v>3</v>
      </c>
      <c r="AG48" s="110" t="str">
        <f t="shared" si="4"/>
        <v>0</v>
      </c>
      <c r="AH48" s="111">
        <f t="shared" si="5"/>
        <v>15</v>
      </c>
      <c r="AI48" s="111">
        <f t="shared" si="12"/>
        <v>6</v>
      </c>
      <c r="AJ48" s="111">
        <f t="shared" si="6"/>
        <v>3</v>
      </c>
      <c r="AK48" s="111">
        <f t="shared" si="13"/>
        <v>6</v>
      </c>
      <c r="AL48" s="101"/>
      <c r="AM48" s="101"/>
      <c r="AN48" s="101"/>
      <c r="AO48" s="101">
        <v>8</v>
      </c>
      <c r="AP48" s="111">
        <f t="shared" si="7"/>
        <v>11</v>
      </c>
      <c r="AQ48" s="111">
        <f t="shared" si="2"/>
        <v>22</v>
      </c>
      <c r="AR48" s="111">
        <v>2</v>
      </c>
      <c r="AS48" s="111">
        <f t="shared" si="8"/>
        <v>11</v>
      </c>
      <c r="AT48" s="111">
        <f t="shared" si="9"/>
        <v>22</v>
      </c>
      <c r="AU48" s="111">
        <v>2</v>
      </c>
      <c r="AV48" s="111" t="s">
        <v>92</v>
      </c>
      <c r="AW48" s="111">
        <v>38</v>
      </c>
      <c r="AX48" s="111">
        <v>22</v>
      </c>
      <c r="AY48" s="111">
        <v>2</v>
      </c>
      <c r="AZ48" s="111">
        <f t="shared" si="3"/>
        <v>6</v>
      </c>
      <c r="BA48" s="94"/>
      <c r="BB48" s="101"/>
      <c r="BC48" s="101"/>
      <c r="BD48" s="101"/>
      <c r="BE48" s="101">
        <v>4</v>
      </c>
      <c r="BF48" s="101"/>
      <c r="BG48" s="101"/>
      <c r="BH48" s="101" t="str">
        <f t="shared" si="10"/>
        <v>0</v>
      </c>
      <c r="BI48" s="94">
        <f t="shared" si="11"/>
        <v>6</v>
      </c>
      <c r="BJ48" s="101">
        <v>1</v>
      </c>
    </row>
    <row r="49" spans="1:62" x14ac:dyDescent="0.2">
      <c r="A49" s="94"/>
      <c r="B49" s="94"/>
      <c r="C49" s="95"/>
      <c r="D49" s="115"/>
      <c r="E49" s="116"/>
      <c r="F49" s="101"/>
      <c r="G49" s="101"/>
      <c r="H49" s="101"/>
      <c r="I49" s="98"/>
      <c r="J49" s="100"/>
      <c r="K49" s="100"/>
      <c r="L49" s="99"/>
      <c r="M49" s="117"/>
      <c r="N49" s="118"/>
      <c r="O49" s="101"/>
      <c r="P49" s="103"/>
      <c r="Q49" s="101"/>
      <c r="R49" s="116"/>
      <c r="S49" s="101"/>
      <c r="T49" s="101"/>
      <c r="U49" s="105"/>
      <c r="V49" s="100"/>
      <c r="W49" s="100"/>
      <c r="X49" s="100"/>
      <c r="Y49" s="105"/>
      <c r="Z49" s="101"/>
      <c r="AA49" s="101"/>
      <c r="AB49" s="108"/>
      <c r="AC49" s="109">
        <v>2</v>
      </c>
      <c r="AD49" s="109">
        <v>12</v>
      </c>
      <c r="AE49" s="109">
        <v>6</v>
      </c>
      <c r="AF49" s="109">
        <v>3</v>
      </c>
      <c r="AG49" s="110" t="str">
        <f t="shared" si="4"/>
        <v>0</v>
      </c>
      <c r="AH49" s="111">
        <f t="shared" si="5"/>
        <v>15</v>
      </c>
      <c r="AI49" s="111">
        <f t="shared" si="12"/>
        <v>6</v>
      </c>
      <c r="AJ49" s="111">
        <f t="shared" si="6"/>
        <v>3</v>
      </c>
      <c r="AK49" s="111">
        <f t="shared" si="13"/>
        <v>6</v>
      </c>
      <c r="AL49" s="101"/>
      <c r="AM49" s="101"/>
      <c r="AN49" s="101"/>
      <c r="AO49" s="101">
        <v>8</v>
      </c>
      <c r="AP49" s="111">
        <f t="shared" si="7"/>
        <v>11</v>
      </c>
      <c r="AQ49" s="111">
        <f t="shared" si="2"/>
        <v>22</v>
      </c>
      <c r="AR49" s="111">
        <v>2</v>
      </c>
      <c r="AS49" s="111">
        <f t="shared" si="8"/>
        <v>11</v>
      </c>
      <c r="AT49" s="111">
        <f t="shared" si="9"/>
        <v>22</v>
      </c>
      <c r="AU49" s="111">
        <v>2</v>
      </c>
      <c r="AV49" s="111" t="s">
        <v>92</v>
      </c>
      <c r="AW49" s="111">
        <v>38</v>
      </c>
      <c r="AX49" s="111">
        <v>22</v>
      </c>
      <c r="AY49" s="111">
        <v>2</v>
      </c>
      <c r="AZ49" s="111">
        <f t="shared" si="3"/>
        <v>6</v>
      </c>
      <c r="BA49" s="94"/>
      <c r="BB49" s="101"/>
      <c r="BC49" s="101"/>
      <c r="BD49" s="101"/>
      <c r="BE49" s="101">
        <v>4</v>
      </c>
      <c r="BF49" s="101"/>
      <c r="BG49" s="101"/>
      <c r="BH49" s="101" t="str">
        <f t="shared" si="10"/>
        <v>0</v>
      </c>
      <c r="BI49" s="94">
        <f t="shared" si="11"/>
        <v>6</v>
      </c>
      <c r="BJ49" s="101">
        <v>1</v>
      </c>
    </row>
    <row r="50" spans="1:62" x14ac:dyDescent="0.2">
      <c r="A50" s="94"/>
      <c r="B50" s="94"/>
      <c r="C50" s="119"/>
      <c r="D50" s="115"/>
      <c r="E50" s="116"/>
      <c r="F50" s="101"/>
      <c r="G50" s="101"/>
      <c r="H50" s="101"/>
      <c r="I50" s="98"/>
      <c r="J50" s="100"/>
      <c r="K50" s="100"/>
      <c r="L50" s="99"/>
      <c r="M50" s="117"/>
      <c r="N50" s="118"/>
      <c r="O50" s="101"/>
      <c r="P50" s="103"/>
      <c r="Q50" s="101"/>
      <c r="R50" s="114"/>
      <c r="S50" s="101"/>
      <c r="T50" s="101"/>
      <c r="U50" s="105"/>
      <c r="V50" s="114"/>
      <c r="W50" s="114"/>
      <c r="X50" s="114"/>
      <c r="Y50" s="105"/>
      <c r="Z50" s="101"/>
      <c r="AA50" s="101"/>
      <c r="AB50" s="108"/>
      <c r="AC50" s="109">
        <v>2</v>
      </c>
      <c r="AD50" s="109">
        <v>12</v>
      </c>
      <c r="AE50" s="109">
        <v>6</v>
      </c>
      <c r="AF50" s="109">
        <v>3</v>
      </c>
      <c r="AG50" s="110" t="str">
        <f t="shared" si="4"/>
        <v>0</v>
      </c>
      <c r="AH50" s="111">
        <f t="shared" si="5"/>
        <v>15</v>
      </c>
      <c r="AI50" s="111">
        <f t="shared" si="12"/>
        <v>6</v>
      </c>
      <c r="AJ50" s="111">
        <f t="shared" si="6"/>
        <v>3</v>
      </c>
      <c r="AK50" s="111">
        <f t="shared" si="13"/>
        <v>6</v>
      </c>
      <c r="AL50" s="101"/>
      <c r="AM50" s="101"/>
      <c r="AN50" s="101"/>
      <c r="AO50" s="101">
        <v>8</v>
      </c>
      <c r="AP50" s="111">
        <f t="shared" si="7"/>
        <v>11</v>
      </c>
      <c r="AQ50" s="111">
        <f t="shared" si="2"/>
        <v>22</v>
      </c>
      <c r="AR50" s="111">
        <v>2</v>
      </c>
      <c r="AS50" s="111">
        <f t="shared" si="8"/>
        <v>11</v>
      </c>
      <c r="AT50" s="111">
        <f t="shared" si="9"/>
        <v>22</v>
      </c>
      <c r="AU50" s="111">
        <v>2</v>
      </c>
      <c r="AV50" s="111" t="s">
        <v>92</v>
      </c>
      <c r="AW50" s="111">
        <v>38</v>
      </c>
      <c r="AX50" s="111">
        <v>22</v>
      </c>
      <c r="AY50" s="111">
        <v>2</v>
      </c>
      <c r="AZ50" s="111">
        <f t="shared" si="3"/>
        <v>6</v>
      </c>
      <c r="BA50" s="94"/>
      <c r="BB50" s="101"/>
      <c r="BC50" s="101"/>
      <c r="BD50" s="101"/>
      <c r="BE50" s="101">
        <v>4</v>
      </c>
      <c r="BF50" s="101"/>
      <c r="BG50" s="101"/>
      <c r="BH50" s="101" t="str">
        <f t="shared" si="10"/>
        <v>0</v>
      </c>
      <c r="BI50" s="94">
        <f t="shared" si="11"/>
        <v>6</v>
      </c>
      <c r="BJ50" s="101">
        <v>1</v>
      </c>
    </row>
    <row r="51" spans="1:62" x14ac:dyDescent="0.2">
      <c r="A51" s="94"/>
      <c r="B51" s="94"/>
      <c r="C51" s="119"/>
      <c r="D51" s="115"/>
      <c r="E51" s="116"/>
      <c r="F51" s="101"/>
      <c r="G51" s="101"/>
      <c r="H51" s="101"/>
      <c r="I51" s="98"/>
      <c r="J51" s="100"/>
      <c r="K51" s="100"/>
      <c r="L51" s="99"/>
      <c r="M51" s="117"/>
      <c r="N51" s="118"/>
      <c r="O51" s="101"/>
      <c r="P51" s="103"/>
      <c r="Q51" s="101"/>
      <c r="R51" s="114"/>
      <c r="S51" s="101"/>
      <c r="T51" s="101"/>
      <c r="U51" s="105"/>
      <c r="V51" s="114"/>
      <c r="W51" s="114"/>
      <c r="X51" s="114"/>
      <c r="Y51" s="105"/>
      <c r="Z51" s="101"/>
      <c r="AA51" s="101"/>
      <c r="AB51" s="108"/>
      <c r="AC51" s="109">
        <v>2</v>
      </c>
      <c r="AD51" s="109">
        <v>12</v>
      </c>
      <c r="AE51" s="109">
        <v>6</v>
      </c>
      <c r="AF51" s="109">
        <v>3</v>
      </c>
      <c r="AG51" s="110" t="str">
        <f t="shared" si="4"/>
        <v>0</v>
      </c>
      <c r="AH51" s="111">
        <f t="shared" si="5"/>
        <v>15</v>
      </c>
      <c r="AI51" s="111">
        <f t="shared" si="12"/>
        <v>6</v>
      </c>
      <c r="AJ51" s="111">
        <f t="shared" si="6"/>
        <v>3</v>
      </c>
      <c r="AK51" s="111">
        <f t="shared" si="13"/>
        <v>6</v>
      </c>
      <c r="AL51" s="101"/>
      <c r="AM51" s="101"/>
      <c r="AN51" s="101"/>
      <c r="AO51" s="101">
        <v>8</v>
      </c>
      <c r="AP51" s="111">
        <f t="shared" si="7"/>
        <v>11</v>
      </c>
      <c r="AQ51" s="111">
        <f t="shared" si="2"/>
        <v>22</v>
      </c>
      <c r="AR51" s="111">
        <v>2</v>
      </c>
      <c r="AS51" s="111">
        <f t="shared" si="8"/>
        <v>11</v>
      </c>
      <c r="AT51" s="111">
        <f t="shared" si="9"/>
        <v>22</v>
      </c>
      <c r="AU51" s="111">
        <v>2</v>
      </c>
      <c r="AV51" s="111" t="s">
        <v>92</v>
      </c>
      <c r="AW51" s="111">
        <v>38</v>
      </c>
      <c r="AX51" s="111">
        <v>22</v>
      </c>
      <c r="AY51" s="111">
        <v>2</v>
      </c>
      <c r="AZ51" s="111">
        <f t="shared" si="3"/>
        <v>6</v>
      </c>
      <c r="BA51" s="94"/>
      <c r="BB51" s="101"/>
      <c r="BC51" s="101"/>
      <c r="BD51" s="101"/>
      <c r="BE51" s="101">
        <v>4</v>
      </c>
      <c r="BF51" s="101"/>
      <c r="BG51" s="101"/>
      <c r="BH51" s="101" t="str">
        <f t="shared" si="10"/>
        <v>0</v>
      </c>
      <c r="BI51" s="94">
        <f t="shared" si="11"/>
        <v>6</v>
      </c>
      <c r="BJ51" s="101">
        <v>1</v>
      </c>
    </row>
    <row r="52" spans="1:62" x14ac:dyDescent="0.2">
      <c r="A52" s="94"/>
      <c r="B52" s="94"/>
      <c r="C52" s="119"/>
      <c r="D52" s="115"/>
      <c r="E52" s="116"/>
      <c r="F52" s="101"/>
      <c r="G52" s="101"/>
      <c r="H52" s="101"/>
      <c r="I52" s="98"/>
      <c r="J52" s="100"/>
      <c r="K52" s="100"/>
      <c r="L52" s="99"/>
      <c r="M52" s="117"/>
      <c r="N52" s="118"/>
      <c r="O52" s="101"/>
      <c r="P52" s="103"/>
      <c r="Q52" s="101"/>
      <c r="R52" s="114"/>
      <c r="S52" s="101"/>
      <c r="T52" s="101"/>
      <c r="U52" s="105"/>
      <c r="V52" s="114"/>
      <c r="W52" s="114"/>
      <c r="X52" s="114"/>
      <c r="Y52" s="105"/>
      <c r="Z52" s="101"/>
      <c r="AA52" s="101"/>
      <c r="AB52" s="108"/>
      <c r="AC52" s="109">
        <v>2</v>
      </c>
      <c r="AD52" s="109">
        <v>12</v>
      </c>
      <c r="AE52" s="109">
        <v>6</v>
      </c>
      <c r="AF52" s="109">
        <v>3</v>
      </c>
      <c r="AG52" s="110" t="str">
        <f t="shared" si="4"/>
        <v>0</v>
      </c>
      <c r="AH52" s="111">
        <f t="shared" si="5"/>
        <v>15</v>
      </c>
      <c r="AI52" s="111">
        <f t="shared" si="12"/>
        <v>6</v>
      </c>
      <c r="AJ52" s="111">
        <f t="shared" si="6"/>
        <v>3</v>
      </c>
      <c r="AK52" s="111">
        <f t="shared" si="13"/>
        <v>6</v>
      </c>
      <c r="AL52" s="101"/>
      <c r="AM52" s="101"/>
      <c r="AN52" s="101"/>
      <c r="AO52" s="101">
        <v>8</v>
      </c>
      <c r="AP52" s="111">
        <f t="shared" si="7"/>
        <v>11</v>
      </c>
      <c r="AQ52" s="111">
        <f t="shared" si="2"/>
        <v>22</v>
      </c>
      <c r="AR52" s="111">
        <v>2</v>
      </c>
      <c r="AS52" s="111">
        <f t="shared" si="8"/>
        <v>11</v>
      </c>
      <c r="AT52" s="111">
        <f t="shared" si="9"/>
        <v>22</v>
      </c>
      <c r="AU52" s="111">
        <v>2</v>
      </c>
      <c r="AV52" s="111" t="s">
        <v>92</v>
      </c>
      <c r="AW52" s="111">
        <v>38</v>
      </c>
      <c r="AX52" s="111">
        <v>22</v>
      </c>
      <c r="AY52" s="111">
        <v>2</v>
      </c>
      <c r="AZ52" s="111">
        <f t="shared" si="3"/>
        <v>6</v>
      </c>
      <c r="BA52" s="94"/>
      <c r="BB52" s="101"/>
      <c r="BC52" s="101"/>
      <c r="BD52" s="101"/>
      <c r="BE52" s="101">
        <v>4</v>
      </c>
      <c r="BF52" s="101"/>
      <c r="BG52" s="101"/>
      <c r="BH52" s="101" t="str">
        <f t="shared" si="10"/>
        <v>0</v>
      </c>
      <c r="BI52" s="94">
        <f t="shared" si="11"/>
        <v>6</v>
      </c>
      <c r="BJ52" s="101">
        <v>1</v>
      </c>
    </row>
    <row r="53" spans="1:62" x14ac:dyDescent="0.2">
      <c r="A53" s="94"/>
      <c r="B53" s="94"/>
      <c r="C53" s="119"/>
      <c r="D53" s="115"/>
      <c r="E53" s="116"/>
      <c r="F53" s="101"/>
      <c r="G53" s="101"/>
      <c r="H53" s="101"/>
      <c r="I53" s="98"/>
      <c r="J53" s="100"/>
      <c r="K53" s="100"/>
      <c r="L53" s="99"/>
      <c r="M53" s="117"/>
      <c r="N53" s="118"/>
      <c r="O53" s="101"/>
      <c r="P53" s="103"/>
      <c r="Q53" s="101"/>
      <c r="R53" s="114"/>
      <c r="S53" s="101"/>
      <c r="T53" s="101"/>
      <c r="U53" s="105"/>
      <c r="V53" s="114"/>
      <c r="W53" s="114"/>
      <c r="X53" s="114"/>
      <c r="Y53" s="105"/>
      <c r="Z53" s="101"/>
      <c r="AA53" s="101"/>
      <c r="AB53" s="108"/>
      <c r="AC53" s="109">
        <v>2</v>
      </c>
      <c r="AD53" s="109">
        <v>12</v>
      </c>
      <c r="AE53" s="109">
        <v>6</v>
      </c>
      <c r="AF53" s="109">
        <v>3</v>
      </c>
      <c r="AG53" s="110" t="str">
        <f t="shared" si="4"/>
        <v>0</v>
      </c>
      <c r="AH53" s="111">
        <f t="shared" si="5"/>
        <v>15</v>
      </c>
      <c r="AI53" s="111">
        <f t="shared" si="12"/>
        <v>6</v>
      </c>
      <c r="AJ53" s="111">
        <f t="shared" si="6"/>
        <v>3</v>
      </c>
      <c r="AK53" s="111">
        <f t="shared" si="13"/>
        <v>6</v>
      </c>
      <c r="AL53" s="101"/>
      <c r="AM53" s="101"/>
      <c r="AN53" s="101"/>
      <c r="AO53" s="101">
        <v>8</v>
      </c>
      <c r="AP53" s="111">
        <f t="shared" si="7"/>
        <v>11</v>
      </c>
      <c r="AQ53" s="111">
        <f t="shared" si="2"/>
        <v>22</v>
      </c>
      <c r="AR53" s="111">
        <v>2</v>
      </c>
      <c r="AS53" s="111">
        <f t="shared" si="8"/>
        <v>11</v>
      </c>
      <c r="AT53" s="111">
        <f t="shared" si="9"/>
        <v>22</v>
      </c>
      <c r="AU53" s="111">
        <v>2</v>
      </c>
      <c r="AV53" s="111" t="s">
        <v>92</v>
      </c>
      <c r="AW53" s="111">
        <v>38</v>
      </c>
      <c r="AX53" s="111">
        <v>22</v>
      </c>
      <c r="AY53" s="111">
        <v>2</v>
      </c>
      <c r="AZ53" s="111">
        <f t="shared" si="3"/>
        <v>6</v>
      </c>
      <c r="BA53" s="94"/>
      <c r="BB53" s="101"/>
      <c r="BC53" s="101"/>
      <c r="BD53" s="101"/>
      <c r="BE53" s="101">
        <v>4</v>
      </c>
      <c r="BF53" s="101"/>
      <c r="BG53" s="101"/>
      <c r="BH53" s="101" t="str">
        <f t="shared" si="10"/>
        <v>0</v>
      </c>
      <c r="BI53" s="94">
        <f t="shared" si="11"/>
        <v>6</v>
      </c>
      <c r="BJ53" s="101">
        <v>1</v>
      </c>
    </row>
    <row r="54" spans="1:62" x14ac:dyDescent="0.2">
      <c r="A54" s="94"/>
      <c r="B54" s="94"/>
      <c r="C54" s="119"/>
      <c r="D54" s="115"/>
      <c r="E54" s="116"/>
      <c r="F54" s="101"/>
      <c r="G54" s="101"/>
      <c r="H54" s="101"/>
      <c r="I54" s="98"/>
      <c r="J54" s="100"/>
      <c r="K54" s="100"/>
      <c r="L54" s="99"/>
      <c r="M54" s="117"/>
      <c r="N54" s="118"/>
      <c r="O54" s="101"/>
      <c r="P54" s="103"/>
      <c r="Q54" s="101"/>
      <c r="R54" s="114"/>
      <c r="S54" s="101"/>
      <c r="T54" s="101"/>
      <c r="U54" s="105"/>
      <c r="V54" s="114"/>
      <c r="W54" s="114"/>
      <c r="X54" s="114"/>
      <c r="Y54" s="105"/>
      <c r="Z54" s="101"/>
      <c r="AA54" s="101"/>
      <c r="AB54" s="108"/>
      <c r="AC54" s="109">
        <v>2</v>
      </c>
      <c r="AD54" s="109">
        <v>12</v>
      </c>
      <c r="AE54" s="109">
        <v>6</v>
      </c>
      <c r="AF54" s="109">
        <v>3</v>
      </c>
      <c r="AG54" s="110" t="str">
        <f t="shared" si="4"/>
        <v>0</v>
      </c>
      <c r="AH54" s="111">
        <f t="shared" si="5"/>
        <v>15</v>
      </c>
      <c r="AI54" s="111">
        <f t="shared" si="12"/>
        <v>6</v>
      </c>
      <c r="AJ54" s="111">
        <f t="shared" si="6"/>
        <v>3</v>
      </c>
      <c r="AK54" s="111">
        <f t="shared" si="13"/>
        <v>6</v>
      </c>
      <c r="AL54" s="101"/>
      <c r="AM54" s="101"/>
      <c r="AN54" s="101"/>
      <c r="AO54" s="101">
        <v>8</v>
      </c>
      <c r="AP54" s="111">
        <f t="shared" si="7"/>
        <v>11</v>
      </c>
      <c r="AQ54" s="111">
        <f t="shared" si="2"/>
        <v>22</v>
      </c>
      <c r="AR54" s="111">
        <v>2</v>
      </c>
      <c r="AS54" s="111">
        <f t="shared" si="8"/>
        <v>11</v>
      </c>
      <c r="AT54" s="111">
        <f t="shared" si="9"/>
        <v>22</v>
      </c>
      <c r="AU54" s="111">
        <v>2</v>
      </c>
      <c r="AV54" s="111" t="s">
        <v>92</v>
      </c>
      <c r="AW54" s="111">
        <v>38</v>
      </c>
      <c r="AX54" s="111">
        <v>22</v>
      </c>
      <c r="AY54" s="111">
        <v>2</v>
      </c>
      <c r="AZ54" s="111">
        <f t="shared" si="3"/>
        <v>6</v>
      </c>
      <c r="BA54" s="94"/>
      <c r="BB54" s="101"/>
      <c r="BC54" s="101"/>
      <c r="BD54" s="101"/>
      <c r="BE54" s="101">
        <v>4</v>
      </c>
      <c r="BF54" s="101"/>
      <c r="BG54" s="101"/>
      <c r="BH54" s="101" t="str">
        <f t="shared" si="10"/>
        <v>0</v>
      </c>
      <c r="BI54" s="94">
        <f t="shared" si="11"/>
        <v>6</v>
      </c>
      <c r="BJ54" s="101">
        <v>1</v>
      </c>
    </row>
    <row r="55" spans="1:62" x14ac:dyDescent="0.2">
      <c r="A55" s="94"/>
      <c r="B55" s="94"/>
      <c r="C55" s="119"/>
      <c r="D55" s="115"/>
      <c r="E55" s="116"/>
      <c r="F55" s="101"/>
      <c r="G55" s="101"/>
      <c r="H55" s="101"/>
      <c r="I55" s="98"/>
      <c r="J55" s="100"/>
      <c r="K55" s="100"/>
      <c r="L55" s="99"/>
      <c r="M55" s="117"/>
      <c r="N55" s="118"/>
      <c r="O55" s="101"/>
      <c r="P55" s="103"/>
      <c r="Q55" s="101"/>
      <c r="R55" s="114"/>
      <c r="S55" s="101"/>
      <c r="T55" s="101"/>
      <c r="U55" s="105"/>
      <c r="V55" s="114"/>
      <c r="W55" s="114"/>
      <c r="X55" s="114"/>
      <c r="Y55" s="105"/>
      <c r="Z55" s="101"/>
      <c r="AA55" s="101"/>
      <c r="AB55" s="108"/>
      <c r="AC55" s="109">
        <v>2</v>
      </c>
      <c r="AD55" s="109">
        <v>12</v>
      </c>
      <c r="AE55" s="109">
        <v>6</v>
      </c>
      <c r="AF55" s="109">
        <v>3</v>
      </c>
      <c r="AG55" s="110" t="str">
        <f t="shared" si="4"/>
        <v>0</v>
      </c>
      <c r="AH55" s="111">
        <f t="shared" si="5"/>
        <v>15</v>
      </c>
      <c r="AI55" s="111">
        <f t="shared" si="12"/>
        <v>6</v>
      </c>
      <c r="AJ55" s="111">
        <f t="shared" si="6"/>
        <v>3</v>
      </c>
      <c r="AK55" s="111">
        <f t="shared" si="13"/>
        <v>6</v>
      </c>
      <c r="AL55" s="101"/>
      <c r="AM55" s="101"/>
      <c r="AN55" s="101"/>
      <c r="AO55" s="101">
        <v>8</v>
      </c>
      <c r="AP55" s="111">
        <f t="shared" si="7"/>
        <v>11</v>
      </c>
      <c r="AQ55" s="111">
        <f t="shared" si="2"/>
        <v>22</v>
      </c>
      <c r="AR55" s="111">
        <v>2</v>
      </c>
      <c r="AS55" s="111">
        <f t="shared" si="8"/>
        <v>11</v>
      </c>
      <c r="AT55" s="111">
        <f t="shared" si="9"/>
        <v>22</v>
      </c>
      <c r="AU55" s="111">
        <v>2</v>
      </c>
      <c r="AV55" s="111" t="s">
        <v>92</v>
      </c>
      <c r="AW55" s="111">
        <v>38</v>
      </c>
      <c r="AX55" s="111">
        <v>22</v>
      </c>
      <c r="AY55" s="111">
        <v>2</v>
      </c>
      <c r="AZ55" s="111">
        <f t="shared" si="3"/>
        <v>6</v>
      </c>
      <c r="BA55" s="94"/>
      <c r="BB55" s="101"/>
      <c r="BC55" s="101"/>
      <c r="BD55" s="101"/>
      <c r="BE55" s="101">
        <v>4</v>
      </c>
      <c r="BF55" s="101"/>
      <c r="BG55" s="101"/>
      <c r="BH55" s="101" t="str">
        <f t="shared" si="10"/>
        <v>0</v>
      </c>
      <c r="BI55" s="94">
        <f t="shared" si="11"/>
        <v>6</v>
      </c>
      <c r="BJ55" s="101">
        <v>1</v>
      </c>
    </row>
    <row r="56" spans="1:62" x14ac:dyDescent="0.2">
      <c r="A56" s="94"/>
      <c r="B56" s="94"/>
      <c r="C56" s="119"/>
      <c r="D56" s="115"/>
      <c r="E56" s="116"/>
      <c r="F56" s="101"/>
      <c r="G56" s="101"/>
      <c r="H56" s="101"/>
      <c r="I56" s="98"/>
      <c r="J56" s="100"/>
      <c r="K56" s="100"/>
      <c r="L56" s="99"/>
      <c r="M56" s="117"/>
      <c r="N56" s="118"/>
      <c r="O56" s="101"/>
      <c r="P56" s="103"/>
      <c r="Q56" s="101"/>
      <c r="R56" s="114"/>
      <c r="S56" s="101"/>
      <c r="T56" s="101"/>
      <c r="U56" s="105"/>
      <c r="V56" s="114"/>
      <c r="W56" s="114"/>
      <c r="X56" s="114"/>
      <c r="Y56" s="105"/>
      <c r="Z56" s="101"/>
      <c r="AA56" s="101"/>
      <c r="AB56" s="108"/>
      <c r="AC56" s="109">
        <v>2</v>
      </c>
      <c r="AD56" s="109">
        <v>12</v>
      </c>
      <c r="AE56" s="109">
        <v>6</v>
      </c>
      <c r="AF56" s="109">
        <v>3</v>
      </c>
      <c r="AG56" s="110" t="str">
        <f t="shared" si="4"/>
        <v>0</v>
      </c>
      <c r="AH56" s="111">
        <f t="shared" si="5"/>
        <v>15</v>
      </c>
      <c r="AI56" s="111">
        <f t="shared" si="12"/>
        <v>6</v>
      </c>
      <c r="AJ56" s="111">
        <f t="shared" si="6"/>
        <v>3</v>
      </c>
      <c r="AK56" s="111">
        <f t="shared" si="13"/>
        <v>6</v>
      </c>
      <c r="AL56" s="101"/>
      <c r="AM56" s="101"/>
      <c r="AN56" s="101"/>
      <c r="AO56" s="101">
        <v>8</v>
      </c>
      <c r="AP56" s="111">
        <f t="shared" si="7"/>
        <v>11</v>
      </c>
      <c r="AQ56" s="111">
        <f t="shared" si="2"/>
        <v>22</v>
      </c>
      <c r="AR56" s="111">
        <v>2</v>
      </c>
      <c r="AS56" s="111">
        <f t="shared" si="8"/>
        <v>11</v>
      </c>
      <c r="AT56" s="111">
        <f t="shared" si="9"/>
        <v>22</v>
      </c>
      <c r="AU56" s="111">
        <v>2</v>
      </c>
      <c r="AV56" s="111" t="s">
        <v>92</v>
      </c>
      <c r="AW56" s="111">
        <v>38</v>
      </c>
      <c r="AX56" s="111">
        <v>22</v>
      </c>
      <c r="AY56" s="111">
        <v>2</v>
      </c>
      <c r="AZ56" s="111">
        <f t="shared" si="3"/>
        <v>6</v>
      </c>
      <c r="BA56" s="94"/>
      <c r="BB56" s="101"/>
      <c r="BC56" s="101"/>
      <c r="BD56" s="101"/>
      <c r="BE56" s="101">
        <v>4</v>
      </c>
      <c r="BF56" s="101"/>
      <c r="BG56" s="101"/>
      <c r="BH56" s="101" t="str">
        <f t="shared" si="10"/>
        <v>0</v>
      </c>
      <c r="BI56" s="94">
        <f t="shared" si="11"/>
        <v>6</v>
      </c>
      <c r="BJ56" s="101">
        <v>1</v>
      </c>
    </row>
    <row r="57" spans="1:62" x14ac:dyDescent="0.2">
      <c r="A57" s="94"/>
      <c r="B57" s="94"/>
      <c r="C57" s="114"/>
      <c r="D57" s="115"/>
      <c r="E57" s="102"/>
      <c r="F57" s="101"/>
      <c r="G57" s="101"/>
      <c r="H57" s="101"/>
      <c r="I57" s="98"/>
      <c r="J57" s="100"/>
      <c r="K57" s="100"/>
      <c r="L57" s="99"/>
      <c r="M57" s="117"/>
      <c r="N57" s="118"/>
      <c r="O57" s="101"/>
      <c r="P57" s="103"/>
      <c r="Q57" s="101"/>
      <c r="R57" s="114"/>
      <c r="S57" s="101"/>
      <c r="T57" s="101"/>
      <c r="U57" s="105"/>
      <c r="V57" s="100"/>
      <c r="W57" s="100"/>
      <c r="X57" s="100"/>
      <c r="Y57" s="105"/>
      <c r="Z57" s="101"/>
      <c r="AA57" s="101"/>
      <c r="AB57" s="108"/>
      <c r="AC57" s="109">
        <v>2</v>
      </c>
      <c r="AD57" s="109">
        <v>12</v>
      </c>
      <c r="AE57" s="109">
        <v>6</v>
      </c>
      <c r="AF57" s="109">
        <v>3</v>
      </c>
      <c r="AG57" s="110" t="str">
        <f t="shared" si="4"/>
        <v>0</v>
      </c>
      <c r="AH57" s="111">
        <f t="shared" si="5"/>
        <v>15</v>
      </c>
      <c r="AI57" s="111">
        <f t="shared" si="12"/>
        <v>6</v>
      </c>
      <c r="AJ57" s="111">
        <f t="shared" si="6"/>
        <v>3</v>
      </c>
      <c r="AK57" s="111">
        <f t="shared" si="13"/>
        <v>6</v>
      </c>
      <c r="AL57" s="101"/>
      <c r="AM57" s="101"/>
      <c r="AN57" s="101"/>
      <c r="AO57" s="101">
        <v>8</v>
      </c>
      <c r="AP57" s="111">
        <f t="shared" si="7"/>
        <v>11</v>
      </c>
      <c r="AQ57" s="111">
        <f t="shared" si="2"/>
        <v>22</v>
      </c>
      <c r="AR57" s="111">
        <v>2</v>
      </c>
      <c r="AS57" s="111">
        <f t="shared" si="8"/>
        <v>11</v>
      </c>
      <c r="AT57" s="111">
        <f t="shared" si="9"/>
        <v>22</v>
      </c>
      <c r="AU57" s="111">
        <v>2</v>
      </c>
      <c r="AV57" s="111" t="s">
        <v>92</v>
      </c>
      <c r="AW57" s="111">
        <v>38</v>
      </c>
      <c r="AX57" s="111">
        <v>22</v>
      </c>
      <c r="AY57" s="111">
        <v>2</v>
      </c>
      <c r="AZ57" s="111">
        <f t="shared" si="3"/>
        <v>6</v>
      </c>
      <c r="BA57" s="94"/>
      <c r="BB57" s="101"/>
      <c r="BC57" s="101"/>
      <c r="BD57" s="101"/>
      <c r="BE57" s="101">
        <v>4</v>
      </c>
      <c r="BF57" s="101"/>
      <c r="BG57" s="101"/>
      <c r="BH57" s="101" t="str">
        <f t="shared" si="10"/>
        <v>0</v>
      </c>
      <c r="BI57" s="94">
        <f t="shared" si="11"/>
        <v>6</v>
      </c>
      <c r="BJ57" s="101">
        <v>1</v>
      </c>
    </row>
    <row r="58" spans="1:62" x14ac:dyDescent="0.2">
      <c r="A58" s="94"/>
      <c r="B58" s="94"/>
      <c r="C58" s="95"/>
      <c r="D58" s="115"/>
      <c r="E58" s="102"/>
      <c r="F58" s="101"/>
      <c r="G58" s="101"/>
      <c r="H58" s="101"/>
      <c r="I58" s="98"/>
      <c r="J58" s="100"/>
      <c r="K58" s="100"/>
      <c r="L58" s="99"/>
      <c r="M58" s="117"/>
      <c r="N58" s="118"/>
      <c r="O58" s="101"/>
      <c r="P58" s="103"/>
      <c r="Q58" s="101"/>
      <c r="R58" s="114"/>
      <c r="S58" s="101"/>
      <c r="T58" s="101"/>
      <c r="U58" s="105"/>
      <c r="V58" s="100"/>
      <c r="W58" s="100"/>
      <c r="X58" s="100"/>
      <c r="Y58" s="105"/>
      <c r="Z58" s="101"/>
      <c r="AA58" s="101"/>
      <c r="AB58" s="108"/>
      <c r="AC58" s="109">
        <v>2</v>
      </c>
      <c r="AD58" s="109">
        <v>12</v>
      </c>
      <c r="AE58" s="109">
        <v>6</v>
      </c>
      <c r="AF58" s="109">
        <v>3</v>
      </c>
      <c r="AG58" s="110" t="str">
        <f t="shared" si="4"/>
        <v>0</v>
      </c>
      <c r="AH58" s="111">
        <f t="shared" si="5"/>
        <v>15</v>
      </c>
      <c r="AI58" s="111">
        <f t="shared" si="12"/>
        <v>6</v>
      </c>
      <c r="AJ58" s="111">
        <f t="shared" si="6"/>
        <v>3</v>
      </c>
      <c r="AK58" s="111">
        <f t="shared" si="13"/>
        <v>6</v>
      </c>
      <c r="AL58" s="101"/>
      <c r="AM58" s="101"/>
      <c r="AN58" s="101"/>
      <c r="AO58" s="101">
        <v>8</v>
      </c>
      <c r="AP58" s="111">
        <f t="shared" si="7"/>
        <v>11</v>
      </c>
      <c r="AQ58" s="111">
        <f t="shared" si="2"/>
        <v>22</v>
      </c>
      <c r="AR58" s="111">
        <v>2</v>
      </c>
      <c r="AS58" s="111">
        <f t="shared" si="8"/>
        <v>11</v>
      </c>
      <c r="AT58" s="111">
        <f t="shared" si="9"/>
        <v>22</v>
      </c>
      <c r="AU58" s="111">
        <v>2</v>
      </c>
      <c r="AV58" s="111" t="s">
        <v>92</v>
      </c>
      <c r="AW58" s="111">
        <v>38</v>
      </c>
      <c r="AX58" s="111">
        <v>22</v>
      </c>
      <c r="AY58" s="111">
        <v>2</v>
      </c>
      <c r="AZ58" s="111">
        <f t="shared" si="3"/>
        <v>6</v>
      </c>
      <c r="BA58" s="94"/>
      <c r="BB58" s="101"/>
      <c r="BC58" s="101"/>
      <c r="BD58" s="101"/>
      <c r="BE58" s="101">
        <v>4</v>
      </c>
      <c r="BF58" s="101"/>
      <c r="BG58" s="101"/>
      <c r="BH58" s="101" t="str">
        <f t="shared" si="10"/>
        <v>0</v>
      </c>
      <c r="BI58" s="94">
        <f t="shared" si="11"/>
        <v>6</v>
      </c>
      <c r="BJ58" s="101">
        <v>1</v>
      </c>
    </row>
    <row r="59" spans="1:62" x14ac:dyDescent="0.2">
      <c r="A59" s="94"/>
      <c r="B59" s="94"/>
      <c r="C59" s="95"/>
      <c r="D59" s="115"/>
      <c r="E59" s="102"/>
      <c r="F59" s="101"/>
      <c r="G59" s="101"/>
      <c r="H59" s="101"/>
      <c r="I59" s="98"/>
      <c r="J59" s="100"/>
      <c r="K59" s="100"/>
      <c r="L59" s="99"/>
      <c r="M59" s="117"/>
      <c r="N59" s="118"/>
      <c r="O59" s="101"/>
      <c r="P59" s="103"/>
      <c r="Q59" s="101"/>
      <c r="R59" s="114"/>
      <c r="S59" s="101"/>
      <c r="T59" s="101"/>
      <c r="U59" s="105"/>
      <c r="V59" s="100"/>
      <c r="W59" s="100"/>
      <c r="X59" s="100"/>
      <c r="Y59" s="105"/>
      <c r="Z59" s="101"/>
      <c r="AA59" s="101"/>
      <c r="AB59" s="108"/>
      <c r="AC59" s="109">
        <v>2</v>
      </c>
      <c r="AD59" s="109">
        <v>12</v>
      </c>
      <c r="AE59" s="109">
        <v>6</v>
      </c>
      <c r="AF59" s="109">
        <v>3</v>
      </c>
      <c r="AG59" s="110" t="str">
        <f t="shared" si="4"/>
        <v>0</v>
      </c>
      <c r="AH59" s="111">
        <f t="shared" si="5"/>
        <v>15</v>
      </c>
      <c r="AI59" s="111">
        <f t="shared" si="12"/>
        <v>6</v>
      </c>
      <c r="AJ59" s="111">
        <f t="shared" si="6"/>
        <v>3</v>
      </c>
      <c r="AK59" s="111">
        <f t="shared" si="13"/>
        <v>6</v>
      </c>
      <c r="AL59" s="101"/>
      <c r="AM59" s="101"/>
      <c r="AN59" s="101"/>
      <c r="AO59" s="101">
        <v>8</v>
      </c>
      <c r="AP59" s="111">
        <f t="shared" si="7"/>
        <v>11</v>
      </c>
      <c r="AQ59" s="111">
        <f t="shared" si="2"/>
        <v>22</v>
      </c>
      <c r="AR59" s="111">
        <v>2</v>
      </c>
      <c r="AS59" s="111">
        <f t="shared" si="8"/>
        <v>11</v>
      </c>
      <c r="AT59" s="111">
        <f t="shared" si="9"/>
        <v>22</v>
      </c>
      <c r="AU59" s="111">
        <v>2</v>
      </c>
      <c r="AV59" s="111" t="s">
        <v>92</v>
      </c>
      <c r="AW59" s="111">
        <v>38</v>
      </c>
      <c r="AX59" s="111">
        <v>22</v>
      </c>
      <c r="AY59" s="111">
        <v>2</v>
      </c>
      <c r="AZ59" s="111">
        <f t="shared" si="3"/>
        <v>6</v>
      </c>
      <c r="BA59" s="94"/>
      <c r="BB59" s="101"/>
      <c r="BC59" s="101"/>
      <c r="BD59" s="101"/>
      <c r="BE59" s="101">
        <v>4</v>
      </c>
      <c r="BF59" s="101"/>
      <c r="BG59" s="101"/>
      <c r="BH59" s="101" t="str">
        <f t="shared" si="10"/>
        <v>0</v>
      </c>
      <c r="BI59" s="94">
        <f t="shared" si="11"/>
        <v>6</v>
      </c>
      <c r="BJ59" s="101">
        <v>1</v>
      </c>
    </row>
    <row r="60" spans="1:62" x14ac:dyDescent="0.2">
      <c r="A60" s="94"/>
      <c r="B60" s="94"/>
      <c r="C60" s="95"/>
      <c r="D60" s="120"/>
      <c r="E60" s="102"/>
      <c r="F60" s="101"/>
      <c r="G60" s="101"/>
      <c r="H60" s="101"/>
      <c r="I60" s="98"/>
      <c r="J60" s="100"/>
      <c r="K60" s="100"/>
      <c r="L60" s="99"/>
      <c r="M60" s="117"/>
      <c r="N60" s="118"/>
      <c r="O60" s="101"/>
      <c r="P60" s="103"/>
      <c r="Q60" s="101"/>
      <c r="R60" s="114"/>
      <c r="S60" s="101"/>
      <c r="T60" s="101"/>
      <c r="U60" s="105"/>
      <c r="V60" s="100"/>
      <c r="W60" s="100"/>
      <c r="X60" s="100"/>
      <c r="Y60" s="105"/>
      <c r="Z60" s="101"/>
      <c r="AA60" s="101"/>
      <c r="AB60" s="108"/>
      <c r="AC60" s="109">
        <v>2</v>
      </c>
      <c r="AD60" s="109">
        <v>12</v>
      </c>
      <c r="AE60" s="109">
        <v>6</v>
      </c>
      <c r="AF60" s="109">
        <v>3</v>
      </c>
      <c r="AG60" s="110" t="str">
        <f t="shared" si="4"/>
        <v>0</v>
      </c>
      <c r="AH60" s="111">
        <f t="shared" si="5"/>
        <v>15</v>
      </c>
      <c r="AI60" s="111">
        <v>6</v>
      </c>
      <c r="AJ60" s="111">
        <f t="shared" si="6"/>
        <v>3</v>
      </c>
      <c r="AK60" s="111">
        <f t="shared" si="13"/>
        <v>6</v>
      </c>
      <c r="AL60" s="101"/>
      <c r="AM60" s="101"/>
      <c r="AN60" s="101"/>
      <c r="AO60" s="101">
        <v>8</v>
      </c>
      <c r="AP60" s="111">
        <f t="shared" si="7"/>
        <v>11</v>
      </c>
      <c r="AQ60" s="111">
        <f t="shared" ref="AQ60:AQ100" si="14">SUM(I60+J60+AG60+AE60+AO60*2)</f>
        <v>22</v>
      </c>
      <c r="AR60" s="111">
        <v>2</v>
      </c>
      <c r="AS60" s="111">
        <f t="shared" si="8"/>
        <v>11</v>
      </c>
      <c r="AT60" s="111">
        <f t="shared" si="9"/>
        <v>22</v>
      </c>
      <c r="AU60" s="111">
        <v>2</v>
      </c>
      <c r="AV60" s="111" t="s">
        <v>92</v>
      </c>
      <c r="AW60" s="111">
        <v>38</v>
      </c>
      <c r="AX60" s="111">
        <v>22</v>
      </c>
      <c r="AY60" s="111">
        <v>2</v>
      </c>
      <c r="AZ60" s="111">
        <f t="shared" si="3"/>
        <v>6</v>
      </c>
      <c r="BA60" s="94"/>
      <c r="BB60" s="101"/>
      <c r="BC60" s="101"/>
      <c r="BD60" s="101"/>
      <c r="BE60" s="101">
        <v>4</v>
      </c>
      <c r="BF60" s="101"/>
      <c r="BG60" s="101"/>
      <c r="BH60" s="101" t="str">
        <f t="shared" si="10"/>
        <v>0</v>
      </c>
      <c r="BI60" s="94">
        <f t="shared" si="11"/>
        <v>6</v>
      </c>
      <c r="BJ60" s="101">
        <v>1</v>
      </c>
    </row>
    <row r="61" spans="1:62" x14ac:dyDescent="0.2">
      <c r="A61" s="94"/>
      <c r="B61" s="94"/>
      <c r="C61" s="114"/>
      <c r="D61" s="120"/>
      <c r="E61" s="102"/>
      <c r="F61" s="101"/>
      <c r="G61" s="101"/>
      <c r="H61" s="101"/>
      <c r="I61" s="98"/>
      <c r="J61" s="100"/>
      <c r="K61" s="100"/>
      <c r="L61" s="99"/>
      <c r="M61" s="117"/>
      <c r="N61" s="118"/>
      <c r="O61" s="101"/>
      <c r="P61" s="103"/>
      <c r="Q61" s="101"/>
      <c r="R61" s="114"/>
      <c r="S61" s="101"/>
      <c r="T61" s="101"/>
      <c r="U61" s="105"/>
      <c r="V61" s="100"/>
      <c r="W61" s="100"/>
      <c r="X61" s="100"/>
      <c r="Y61" s="105"/>
      <c r="Z61" s="101"/>
      <c r="AA61" s="101"/>
      <c r="AB61" s="108"/>
      <c r="AC61" s="109">
        <v>2</v>
      </c>
      <c r="AD61" s="109">
        <v>12</v>
      </c>
      <c r="AE61" s="109">
        <v>6</v>
      </c>
      <c r="AF61" s="109">
        <v>3</v>
      </c>
      <c r="AG61" s="110" t="str">
        <f t="shared" si="4"/>
        <v>0</v>
      </c>
      <c r="AH61" s="111">
        <f t="shared" si="5"/>
        <v>15</v>
      </c>
      <c r="AI61" s="111">
        <f t="shared" si="12"/>
        <v>6</v>
      </c>
      <c r="AJ61" s="111">
        <f t="shared" si="6"/>
        <v>3</v>
      </c>
      <c r="AK61" s="111">
        <f t="shared" si="13"/>
        <v>6</v>
      </c>
      <c r="AL61" s="101"/>
      <c r="AM61" s="101"/>
      <c r="AN61" s="101"/>
      <c r="AO61" s="101">
        <v>8</v>
      </c>
      <c r="AP61" s="111">
        <f t="shared" si="7"/>
        <v>11</v>
      </c>
      <c r="AQ61" s="111">
        <f t="shared" si="14"/>
        <v>22</v>
      </c>
      <c r="AR61" s="111">
        <v>2</v>
      </c>
      <c r="AS61" s="111">
        <f t="shared" si="8"/>
        <v>11</v>
      </c>
      <c r="AT61" s="111">
        <f t="shared" si="9"/>
        <v>22</v>
      </c>
      <c r="AU61" s="111">
        <v>2</v>
      </c>
      <c r="AV61" s="111" t="s">
        <v>92</v>
      </c>
      <c r="AW61" s="111">
        <v>38</v>
      </c>
      <c r="AX61" s="111">
        <v>22</v>
      </c>
      <c r="AY61" s="111">
        <v>2</v>
      </c>
      <c r="AZ61" s="111">
        <f t="shared" si="3"/>
        <v>6</v>
      </c>
      <c r="BA61" s="94"/>
      <c r="BB61" s="101"/>
      <c r="BC61" s="101"/>
      <c r="BD61" s="101"/>
      <c r="BE61" s="101">
        <v>4</v>
      </c>
      <c r="BF61" s="101"/>
      <c r="BG61" s="101"/>
      <c r="BH61" s="101" t="str">
        <f t="shared" si="10"/>
        <v>0</v>
      </c>
      <c r="BI61" s="94">
        <f t="shared" si="11"/>
        <v>6</v>
      </c>
      <c r="BJ61" s="101">
        <v>1</v>
      </c>
    </row>
    <row r="62" spans="1:62" x14ac:dyDescent="0.2">
      <c r="A62" s="94"/>
      <c r="B62" s="94"/>
      <c r="C62" s="114"/>
      <c r="D62" s="120"/>
      <c r="E62" s="116"/>
      <c r="F62" s="101"/>
      <c r="G62" s="101"/>
      <c r="H62" s="101"/>
      <c r="I62" s="98"/>
      <c r="J62" s="100"/>
      <c r="K62" s="100"/>
      <c r="L62" s="99"/>
      <c r="M62" s="117"/>
      <c r="N62" s="118"/>
      <c r="O62" s="101"/>
      <c r="P62" s="103"/>
      <c r="Q62" s="101"/>
      <c r="R62" s="114"/>
      <c r="S62" s="101"/>
      <c r="T62" s="101"/>
      <c r="U62" s="105"/>
      <c r="V62" s="100"/>
      <c r="W62" s="100"/>
      <c r="X62" s="100"/>
      <c r="Y62" s="105"/>
      <c r="Z62" s="101"/>
      <c r="AA62" s="101"/>
      <c r="AB62" s="108"/>
      <c r="AC62" s="109">
        <v>2</v>
      </c>
      <c r="AD62" s="109">
        <v>12</v>
      </c>
      <c r="AE62" s="109">
        <v>6</v>
      </c>
      <c r="AF62" s="109">
        <v>3</v>
      </c>
      <c r="AG62" s="110" t="str">
        <f t="shared" si="4"/>
        <v>0</v>
      </c>
      <c r="AH62" s="111">
        <f t="shared" si="5"/>
        <v>15</v>
      </c>
      <c r="AI62" s="111">
        <f t="shared" si="12"/>
        <v>6</v>
      </c>
      <c r="AJ62" s="111">
        <f t="shared" si="6"/>
        <v>3</v>
      </c>
      <c r="AK62" s="111">
        <f t="shared" si="13"/>
        <v>6</v>
      </c>
      <c r="AL62" s="101"/>
      <c r="AM62" s="101"/>
      <c r="AN62" s="101"/>
      <c r="AO62" s="101">
        <v>8</v>
      </c>
      <c r="AP62" s="111">
        <f t="shared" si="7"/>
        <v>11</v>
      </c>
      <c r="AQ62" s="111">
        <f t="shared" si="14"/>
        <v>22</v>
      </c>
      <c r="AR62" s="111">
        <v>2</v>
      </c>
      <c r="AS62" s="111">
        <f t="shared" si="8"/>
        <v>11</v>
      </c>
      <c r="AT62" s="111">
        <f t="shared" si="9"/>
        <v>22</v>
      </c>
      <c r="AU62" s="111">
        <v>2</v>
      </c>
      <c r="AV62" s="111" t="s">
        <v>92</v>
      </c>
      <c r="AW62" s="111">
        <v>38</v>
      </c>
      <c r="AX62" s="111">
        <v>22</v>
      </c>
      <c r="AY62" s="111">
        <v>2</v>
      </c>
      <c r="AZ62" s="111">
        <f t="shared" si="3"/>
        <v>6</v>
      </c>
      <c r="BA62" s="94"/>
      <c r="BB62" s="101"/>
      <c r="BC62" s="101"/>
      <c r="BD62" s="101"/>
      <c r="BE62" s="101">
        <v>4</v>
      </c>
      <c r="BF62" s="101"/>
      <c r="BG62" s="101"/>
      <c r="BH62" s="101" t="str">
        <f t="shared" si="10"/>
        <v>0</v>
      </c>
      <c r="BI62" s="94">
        <f t="shared" si="11"/>
        <v>6</v>
      </c>
      <c r="BJ62" s="101">
        <v>1</v>
      </c>
    </row>
    <row r="63" spans="1:62" x14ac:dyDescent="0.2">
      <c r="A63" s="94"/>
      <c r="B63" s="94"/>
      <c r="C63" s="114"/>
      <c r="D63" s="120"/>
      <c r="E63" s="116"/>
      <c r="F63" s="101"/>
      <c r="G63" s="101"/>
      <c r="H63" s="101"/>
      <c r="I63" s="98"/>
      <c r="J63" s="100"/>
      <c r="K63" s="100"/>
      <c r="L63" s="99"/>
      <c r="M63" s="117"/>
      <c r="N63" s="118"/>
      <c r="O63" s="101"/>
      <c r="P63" s="103"/>
      <c r="Q63" s="101"/>
      <c r="R63" s="114"/>
      <c r="S63" s="101"/>
      <c r="T63" s="101"/>
      <c r="U63" s="105"/>
      <c r="V63" s="100"/>
      <c r="W63" s="100"/>
      <c r="X63" s="100"/>
      <c r="Y63" s="105"/>
      <c r="Z63" s="101"/>
      <c r="AA63" s="101"/>
      <c r="AB63" s="108"/>
      <c r="AC63" s="109">
        <v>2</v>
      </c>
      <c r="AD63" s="109">
        <v>12</v>
      </c>
      <c r="AE63" s="109">
        <v>6</v>
      </c>
      <c r="AF63" s="109">
        <v>3</v>
      </c>
      <c r="AG63" s="110" t="str">
        <f t="shared" si="4"/>
        <v>0</v>
      </c>
      <c r="AH63" s="111">
        <f t="shared" si="5"/>
        <v>15</v>
      </c>
      <c r="AI63" s="111">
        <f t="shared" si="12"/>
        <v>6</v>
      </c>
      <c r="AJ63" s="111">
        <f t="shared" si="6"/>
        <v>3</v>
      </c>
      <c r="AK63" s="111">
        <f t="shared" si="13"/>
        <v>6</v>
      </c>
      <c r="AL63" s="101"/>
      <c r="AM63" s="101"/>
      <c r="AN63" s="101"/>
      <c r="AO63" s="101">
        <v>8</v>
      </c>
      <c r="AP63" s="111">
        <f t="shared" si="7"/>
        <v>11</v>
      </c>
      <c r="AQ63" s="111">
        <f t="shared" si="14"/>
        <v>22</v>
      </c>
      <c r="AR63" s="111">
        <v>2</v>
      </c>
      <c r="AS63" s="111">
        <f t="shared" si="8"/>
        <v>11</v>
      </c>
      <c r="AT63" s="111">
        <f t="shared" si="9"/>
        <v>22</v>
      </c>
      <c r="AU63" s="111">
        <v>2</v>
      </c>
      <c r="AV63" s="111" t="s">
        <v>92</v>
      </c>
      <c r="AW63" s="111">
        <v>38</v>
      </c>
      <c r="AX63" s="111">
        <v>22</v>
      </c>
      <c r="AY63" s="111">
        <v>2</v>
      </c>
      <c r="AZ63" s="111">
        <f t="shared" si="3"/>
        <v>6</v>
      </c>
      <c r="BA63" s="94"/>
      <c r="BB63" s="101"/>
      <c r="BC63" s="101"/>
      <c r="BD63" s="101"/>
      <c r="BE63" s="101">
        <v>4</v>
      </c>
      <c r="BF63" s="101"/>
      <c r="BG63" s="101"/>
      <c r="BH63" s="101" t="str">
        <f t="shared" si="10"/>
        <v>0</v>
      </c>
      <c r="BI63" s="94">
        <f t="shared" si="11"/>
        <v>6</v>
      </c>
      <c r="BJ63" s="101">
        <v>1</v>
      </c>
    </row>
    <row r="64" spans="1:62" x14ac:dyDescent="0.2">
      <c r="A64" s="94"/>
      <c r="B64" s="94"/>
      <c r="C64" s="95"/>
      <c r="D64" s="120"/>
      <c r="E64" s="116"/>
      <c r="F64" s="101"/>
      <c r="G64" s="101"/>
      <c r="H64" s="101"/>
      <c r="I64" s="98"/>
      <c r="J64" s="100"/>
      <c r="K64" s="100"/>
      <c r="L64" s="99"/>
      <c r="M64" s="117"/>
      <c r="N64" s="118"/>
      <c r="O64" s="101"/>
      <c r="P64" s="103"/>
      <c r="Q64" s="101"/>
      <c r="R64" s="114"/>
      <c r="S64" s="101"/>
      <c r="T64" s="101"/>
      <c r="U64" s="105"/>
      <c r="V64" s="100"/>
      <c r="W64" s="100"/>
      <c r="X64" s="100"/>
      <c r="Y64" s="105"/>
      <c r="Z64" s="101"/>
      <c r="AA64" s="101"/>
      <c r="AB64" s="108"/>
      <c r="AC64" s="109">
        <v>2</v>
      </c>
      <c r="AD64" s="109">
        <v>12</v>
      </c>
      <c r="AE64" s="109">
        <v>6</v>
      </c>
      <c r="AF64" s="109">
        <v>3</v>
      </c>
      <c r="AG64" s="110" t="str">
        <f t="shared" si="4"/>
        <v>0</v>
      </c>
      <c r="AH64" s="111">
        <f t="shared" si="5"/>
        <v>15</v>
      </c>
      <c r="AI64" s="111">
        <f t="shared" si="12"/>
        <v>6</v>
      </c>
      <c r="AJ64" s="111">
        <f t="shared" si="6"/>
        <v>3</v>
      </c>
      <c r="AK64" s="111">
        <f t="shared" si="13"/>
        <v>6</v>
      </c>
      <c r="AL64" s="101"/>
      <c r="AM64" s="101"/>
      <c r="AN64" s="101"/>
      <c r="AO64" s="101">
        <v>8</v>
      </c>
      <c r="AP64" s="111">
        <f t="shared" si="7"/>
        <v>11</v>
      </c>
      <c r="AQ64" s="111">
        <f t="shared" si="14"/>
        <v>22</v>
      </c>
      <c r="AR64" s="111">
        <v>2</v>
      </c>
      <c r="AS64" s="111">
        <f t="shared" si="8"/>
        <v>11</v>
      </c>
      <c r="AT64" s="111">
        <f t="shared" si="9"/>
        <v>22</v>
      </c>
      <c r="AU64" s="111">
        <v>2</v>
      </c>
      <c r="AV64" s="111" t="s">
        <v>92</v>
      </c>
      <c r="AW64" s="111">
        <v>38</v>
      </c>
      <c r="AX64" s="111">
        <v>22</v>
      </c>
      <c r="AY64" s="111">
        <v>2</v>
      </c>
      <c r="AZ64" s="111">
        <f t="shared" si="3"/>
        <v>6</v>
      </c>
      <c r="BA64" s="94"/>
      <c r="BB64" s="101"/>
      <c r="BC64" s="101"/>
      <c r="BD64" s="101"/>
      <c r="BE64" s="101">
        <v>4</v>
      </c>
      <c r="BF64" s="101"/>
      <c r="BG64" s="101"/>
      <c r="BH64" s="101" t="str">
        <f t="shared" si="10"/>
        <v>0</v>
      </c>
      <c r="BI64" s="94">
        <f t="shared" si="11"/>
        <v>6</v>
      </c>
      <c r="BJ64" s="101">
        <v>1</v>
      </c>
    </row>
    <row r="65" spans="1:62" x14ac:dyDescent="0.2">
      <c r="A65" s="94"/>
      <c r="B65" s="94"/>
      <c r="C65" s="114"/>
      <c r="D65" s="120"/>
      <c r="E65" s="116"/>
      <c r="F65" s="101"/>
      <c r="G65" s="101"/>
      <c r="H65" s="101"/>
      <c r="I65" s="98"/>
      <c r="J65" s="100"/>
      <c r="K65" s="100"/>
      <c r="L65" s="99"/>
      <c r="M65" s="117"/>
      <c r="N65" s="118"/>
      <c r="O65" s="101"/>
      <c r="P65" s="103"/>
      <c r="Q65" s="101"/>
      <c r="R65" s="114"/>
      <c r="S65" s="101"/>
      <c r="T65" s="101"/>
      <c r="U65" s="105"/>
      <c r="V65" s="100"/>
      <c r="W65" s="100"/>
      <c r="X65" s="100"/>
      <c r="Y65" s="105"/>
      <c r="Z65" s="101"/>
      <c r="AA65" s="101"/>
      <c r="AB65" s="108"/>
      <c r="AC65" s="109">
        <v>2</v>
      </c>
      <c r="AD65" s="109">
        <v>12</v>
      </c>
      <c r="AE65" s="109">
        <v>6</v>
      </c>
      <c r="AF65" s="109">
        <v>3</v>
      </c>
      <c r="AG65" s="110" t="str">
        <f t="shared" si="4"/>
        <v>0</v>
      </c>
      <c r="AH65" s="111">
        <f t="shared" si="5"/>
        <v>15</v>
      </c>
      <c r="AI65" s="111">
        <f t="shared" si="12"/>
        <v>6</v>
      </c>
      <c r="AJ65" s="111">
        <f t="shared" si="6"/>
        <v>3</v>
      </c>
      <c r="AK65" s="111">
        <f t="shared" si="13"/>
        <v>6</v>
      </c>
      <c r="AL65" s="101"/>
      <c r="AM65" s="101"/>
      <c r="AN65" s="101"/>
      <c r="AO65" s="101">
        <v>8</v>
      </c>
      <c r="AP65" s="111">
        <f t="shared" si="7"/>
        <v>11</v>
      </c>
      <c r="AQ65" s="111">
        <f t="shared" si="14"/>
        <v>22</v>
      </c>
      <c r="AR65" s="111">
        <v>2</v>
      </c>
      <c r="AS65" s="111">
        <f t="shared" si="8"/>
        <v>11</v>
      </c>
      <c r="AT65" s="111">
        <f t="shared" si="9"/>
        <v>22</v>
      </c>
      <c r="AU65" s="111">
        <v>2</v>
      </c>
      <c r="AV65" s="111" t="s">
        <v>92</v>
      </c>
      <c r="AW65" s="111">
        <v>38</v>
      </c>
      <c r="AX65" s="111">
        <v>22</v>
      </c>
      <c r="AY65" s="111">
        <v>2</v>
      </c>
      <c r="AZ65" s="111">
        <f t="shared" si="3"/>
        <v>6</v>
      </c>
      <c r="BA65" s="94"/>
      <c r="BB65" s="101"/>
      <c r="BC65" s="101"/>
      <c r="BD65" s="101"/>
      <c r="BE65" s="101">
        <v>4</v>
      </c>
      <c r="BF65" s="101"/>
      <c r="BG65" s="101"/>
      <c r="BH65" s="101" t="str">
        <f t="shared" si="10"/>
        <v>0</v>
      </c>
      <c r="BI65" s="94">
        <f t="shared" si="11"/>
        <v>6</v>
      </c>
      <c r="BJ65" s="101">
        <v>1</v>
      </c>
    </row>
    <row r="66" spans="1:62" x14ac:dyDescent="0.2">
      <c r="A66" s="94"/>
      <c r="B66" s="94"/>
      <c r="C66" s="95"/>
      <c r="D66" s="120"/>
      <c r="E66" s="116"/>
      <c r="F66" s="101"/>
      <c r="G66" s="101"/>
      <c r="H66" s="101"/>
      <c r="I66" s="98"/>
      <c r="J66" s="100"/>
      <c r="K66" s="100"/>
      <c r="L66" s="99"/>
      <c r="M66" s="117"/>
      <c r="N66" s="118"/>
      <c r="O66" s="101"/>
      <c r="P66" s="103"/>
      <c r="Q66" s="101"/>
      <c r="R66" s="114"/>
      <c r="S66" s="101"/>
      <c r="T66" s="101"/>
      <c r="U66" s="105"/>
      <c r="V66" s="100"/>
      <c r="W66" s="100"/>
      <c r="X66" s="100"/>
      <c r="Y66" s="105"/>
      <c r="Z66" s="101"/>
      <c r="AA66" s="101"/>
      <c r="AB66" s="108"/>
      <c r="AC66" s="109">
        <v>2</v>
      </c>
      <c r="AD66" s="109">
        <v>12</v>
      </c>
      <c r="AE66" s="109">
        <v>6</v>
      </c>
      <c r="AF66" s="109">
        <v>3</v>
      </c>
      <c r="AG66" s="110" t="str">
        <f t="shared" si="4"/>
        <v>0</v>
      </c>
      <c r="AH66" s="111">
        <f t="shared" si="5"/>
        <v>15</v>
      </c>
      <c r="AI66" s="111">
        <f t="shared" si="12"/>
        <v>6</v>
      </c>
      <c r="AJ66" s="111">
        <f t="shared" si="6"/>
        <v>3</v>
      </c>
      <c r="AK66" s="111">
        <f t="shared" si="13"/>
        <v>6</v>
      </c>
      <c r="AL66" s="101"/>
      <c r="AM66" s="101"/>
      <c r="AN66" s="101"/>
      <c r="AO66" s="101">
        <v>8</v>
      </c>
      <c r="AP66" s="111">
        <f t="shared" si="7"/>
        <v>11</v>
      </c>
      <c r="AQ66" s="111">
        <f t="shared" si="14"/>
        <v>22</v>
      </c>
      <c r="AR66" s="111">
        <v>2</v>
      </c>
      <c r="AS66" s="111">
        <f t="shared" si="8"/>
        <v>11</v>
      </c>
      <c r="AT66" s="111">
        <f t="shared" si="9"/>
        <v>22</v>
      </c>
      <c r="AU66" s="111">
        <v>2</v>
      </c>
      <c r="AV66" s="111" t="s">
        <v>92</v>
      </c>
      <c r="AW66" s="111">
        <v>38</v>
      </c>
      <c r="AX66" s="111">
        <v>22</v>
      </c>
      <c r="AY66" s="111">
        <v>2</v>
      </c>
      <c r="AZ66" s="111">
        <f t="shared" si="3"/>
        <v>6</v>
      </c>
      <c r="BA66" s="94"/>
      <c r="BB66" s="101"/>
      <c r="BC66" s="101"/>
      <c r="BD66" s="101"/>
      <c r="BE66" s="101">
        <v>4</v>
      </c>
      <c r="BF66" s="101"/>
      <c r="BG66" s="101"/>
      <c r="BH66" s="101" t="str">
        <f t="shared" si="10"/>
        <v>0</v>
      </c>
      <c r="BI66" s="94">
        <f t="shared" si="11"/>
        <v>6</v>
      </c>
      <c r="BJ66" s="101">
        <v>1</v>
      </c>
    </row>
    <row r="67" spans="1:62" x14ac:dyDescent="0.2">
      <c r="A67" s="94"/>
      <c r="B67" s="94"/>
      <c r="C67" s="95"/>
      <c r="D67" s="120"/>
      <c r="E67" s="116"/>
      <c r="F67" s="101"/>
      <c r="G67" s="101"/>
      <c r="H67" s="101"/>
      <c r="I67" s="98"/>
      <c r="J67" s="100"/>
      <c r="K67" s="100"/>
      <c r="L67" s="99"/>
      <c r="M67" s="117"/>
      <c r="N67" s="118"/>
      <c r="O67" s="101"/>
      <c r="P67" s="103"/>
      <c r="Q67" s="101"/>
      <c r="R67" s="114"/>
      <c r="S67" s="101"/>
      <c r="T67" s="101"/>
      <c r="U67" s="105"/>
      <c r="V67" s="100"/>
      <c r="W67" s="100"/>
      <c r="X67" s="100"/>
      <c r="Y67" s="105"/>
      <c r="Z67" s="101"/>
      <c r="AA67" s="101"/>
      <c r="AB67" s="108"/>
      <c r="AC67" s="109">
        <v>2</v>
      </c>
      <c r="AD67" s="109">
        <v>12</v>
      </c>
      <c r="AE67" s="109">
        <v>6</v>
      </c>
      <c r="AF67" s="109">
        <v>3</v>
      </c>
      <c r="AG67" s="110" t="str">
        <f t="shared" si="4"/>
        <v>0</v>
      </c>
      <c r="AH67" s="111">
        <f t="shared" si="5"/>
        <v>15</v>
      </c>
      <c r="AI67" s="111">
        <f t="shared" si="12"/>
        <v>6</v>
      </c>
      <c r="AJ67" s="111">
        <f t="shared" si="6"/>
        <v>3</v>
      </c>
      <c r="AK67" s="111">
        <f t="shared" si="13"/>
        <v>6</v>
      </c>
      <c r="AL67" s="101"/>
      <c r="AM67" s="101"/>
      <c r="AN67" s="101"/>
      <c r="AO67" s="101">
        <v>8</v>
      </c>
      <c r="AP67" s="111">
        <f t="shared" si="7"/>
        <v>11</v>
      </c>
      <c r="AQ67" s="111">
        <f t="shared" si="14"/>
        <v>22</v>
      </c>
      <c r="AR67" s="111">
        <v>2</v>
      </c>
      <c r="AS67" s="111">
        <f t="shared" si="8"/>
        <v>11</v>
      </c>
      <c r="AT67" s="111">
        <f t="shared" si="9"/>
        <v>22</v>
      </c>
      <c r="AU67" s="111">
        <v>2</v>
      </c>
      <c r="AV67" s="111" t="s">
        <v>92</v>
      </c>
      <c r="AW67" s="111">
        <v>38</v>
      </c>
      <c r="AX67" s="111">
        <v>22</v>
      </c>
      <c r="AY67" s="111">
        <v>2</v>
      </c>
      <c r="AZ67" s="111">
        <f t="shared" si="3"/>
        <v>6</v>
      </c>
      <c r="BA67" s="94"/>
      <c r="BB67" s="101"/>
      <c r="BC67" s="101"/>
      <c r="BD67" s="101"/>
      <c r="BE67" s="101">
        <v>4</v>
      </c>
      <c r="BF67" s="101"/>
      <c r="BG67" s="101"/>
      <c r="BH67" s="101" t="str">
        <f t="shared" si="10"/>
        <v>0</v>
      </c>
      <c r="BI67" s="94">
        <f t="shared" si="11"/>
        <v>6</v>
      </c>
      <c r="BJ67" s="101">
        <v>1</v>
      </c>
    </row>
    <row r="68" spans="1:62" x14ac:dyDescent="0.2">
      <c r="A68" s="94"/>
      <c r="B68" s="94"/>
      <c r="C68" s="95"/>
      <c r="D68" s="120"/>
      <c r="E68" s="116"/>
      <c r="F68" s="101"/>
      <c r="G68" s="101"/>
      <c r="H68" s="101"/>
      <c r="I68" s="98"/>
      <c r="J68" s="100"/>
      <c r="K68" s="100"/>
      <c r="L68" s="99"/>
      <c r="M68" s="117"/>
      <c r="N68" s="118"/>
      <c r="O68" s="101"/>
      <c r="P68" s="103"/>
      <c r="Q68" s="101"/>
      <c r="R68" s="114"/>
      <c r="S68" s="101"/>
      <c r="T68" s="101"/>
      <c r="U68" s="105"/>
      <c r="V68" s="100"/>
      <c r="W68" s="100"/>
      <c r="X68" s="100"/>
      <c r="Y68" s="105"/>
      <c r="Z68" s="101"/>
      <c r="AA68" s="101"/>
      <c r="AB68" s="108"/>
      <c r="AC68" s="109">
        <v>2</v>
      </c>
      <c r="AD68" s="109">
        <v>12</v>
      </c>
      <c r="AE68" s="109">
        <v>6</v>
      </c>
      <c r="AF68" s="109">
        <v>3</v>
      </c>
      <c r="AG68" s="110" t="str">
        <f t="shared" si="4"/>
        <v>0</v>
      </c>
      <c r="AH68" s="111">
        <f t="shared" si="5"/>
        <v>15</v>
      </c>
      <c r="AI68" s="111">
        <f t="shared" si="12"/>
        <v>6</v>
      </c>
      <c r="AJ68" s="111">
        <f t="shared" si="6"/>
        <v>3</v>
      </c>
      <c r="AK68" s="111">
        <f t="shared" si="13"/>
        <v>6</v>
      </c>
      <c r="AL68" s="101"/>
      <c r="AM68" s="101"/>
      <c r="AN68" s="101"/>
      <c r="AO68" s="101">
        <v>8</v>
      </c>
      <c r="AP68" s="111">
        <f t="shared" si="7"/>
        <v>11</v>
      </c>
      <c r="AQ68" s="111">
        <f t="shared" si="14"/>
        <v>22</v>
      </c>
      <c r="AR68" s="111">
        <v>2</v>
      </c>
      <c r="AS68" s="111">
        <f t="shared" si="8"/>
        <v>11</v>
      </c>
      <c r="AT68" s="111">
        <f t="shared" si="9"/>
        <v>22</v>
      </c>
      <c r="AU68" s="111">
        <v>2</v>
      </c>
      <c r="AV68" s="111" t="s">
        <v>92</v>
      </c>
      <c r="AW68" s="111">
        <v>38</v>
      </c>
      <c r="AX68" s="111">
        <v>22</v>
      </c>
      <c r="AY68" s="111">
        <v>2</v>
      </c>
      <c r="AZ68" s="111">
        <f t="shared" si="3"/>
        <v>6</v>
      </c>
      <c r="BA68" s="94"/>
      <c r="BB68" s="101"/>
      <c r="BC68" s="101"/>
      <c r="BD68" s="101"/>
      <c r="BE68" s="101">
        <v>4</v>
      </c>
      <c r="BF68" s="101"/>
      <c r="BG68" s="101"/>
      <c r="BH68" s="101" t="str">
        <f t="shared" si="10"/>
        <v>0</v>
      </c>
      <c r="BI68" s="94">
        <f t="shared" si="11"/>
        <v>6</v>
      </c>
      <c r="BJ68" s="101">
        <v>1</v>
      </c>
    </row>
    <row r="69" spans="1:62" x14ac:dyDescent="0.2">
      <c r="A69" s="94"/>
      <c r="B69" s="94"/>
      <c r="C69" s="114"/>
      <c r="D69" s="120"/>
      <c r="E69" s="116"/>
      <c r="F69" s="101"/>
      <c r="G69" s="101"/>
      <c r="H69" s="101"/>
      <c r="I69" s="98"/>
      <c r="J69" s="100"/>
      <c r="K69" s="100"/>
      <c r="L69" s="99"/>
      <c r="M69" s="117"/>
      <c r="N69" s="118"/>
      <c r="O69" s="101"/>
      <c r="P69" s="103"/>
      <c r="Q69" s="101"/>
      <c r="R69" s="114"/>
      <c r="S69" s="101"/>
      <c r="T69" s="101"/>
      <c r="U69" s="105"/>
      <c r="V69" s="100"/>
      <c r="W69" s="100"/>
      <c r="X69" s="100"/>
      <c r="Y69" s="105"/>
      <c r="Z69" s="101"/>
      <c r="AA69" s="101"/>
      <c r="AB69" s="108"/>
      <c r="AC69" s="109">
        <v>2</v>
      </c>
      <c r="AD69" s="109">
        <v>12</v>
      </c>
      <c r="AE69" s="109">
        <v>6</v>
      </c>
      <c r="AF69" s="109">
        <v>3</v>
      </c>
      <c r="AG69" s="110" t="str">
        <f t="shared" si="4"/>
        <v>0</v>
      </c>
      <c r="AH69" s="111">
        <f t="shared" si="5"/>
        <v>15</v>
      </c>
      <c r="AI69" s="111">
        <f t="shared" si="12"/>
        <v>6</v>
      </c>
      <c r="AJ69" s="111">
        <f t="shared" si="6"/>
        <v>3</v>
      </c>
      <c r="AK69" s="111">
        <f t="shared" si="13"/>
        <v>6</v>
      </c>
      <c r="AL69" s="101"/>
      <c r="AM69" s="101"/>
      <c r="AN69" s="101"/>
      <c r="AO69" s="101">
        <v>8</v>
      </c>
      <c r="AP69" s="111">
        <f t="shared" si="7"/>
        <v>11</v>
      </c>
      <c r="AQ69" s="111">
        <f t="shared" si="14"/>
        <v>22</v>
      </c>
      <c r="AR69" s="111">
        <v>2</v>
      </c>
      <c r="AS69" s="111">
        <f t="shared" si="8"/>
        <v>11</v>
      </c>
      <c r="AT69" s="111">
        <f t="shared" si="9"/>
        <v>22</v>
      </c>
      <c r="AU69" s="111">
        <v>2</v>
      </c>
      <c r="AV69" s="111" t="s">
        <v>92</v>
      </c>
      <c r="AW69" s="111">
        <v>38</v>
      </c>
      <c r="AX69" s="111">
        <v>22</v>
      </c>
      <c r="AY69" s="111">
        <v>2</v>
      </c>
      <c r="AZ69" s="111">
        <f t="shared" si="3"/>
        <v>6</v>
      </c>
      <c r="BA69" s="94"/>
      <c r="BB69" s="101"/>
      <c r="BC69" s="101"/>
      <c r="BD69" s="101"/>
      <c r="BE69" s="101">
        <v>4</v>
      </c>
      <c r="BF69" s="101"/>
      <c r="BG69" s="101"/>
      <c r="BH69" s="101" t="str">
        <f t="shared" si="10"/>
        <v>0</v>
      </c>
      <c r="BI69" s="94">
        <f t="shared" si="11"/>
        <v>6</v>
      </c>
      <c r="BJ69" s="101">
        <v>1</v>
      </c>
    </row>
    <row r="70" spans="1:62" x14ac:dyDescent="0.2">
      <c r="A70" s="94"/>
      <c r="B70" s="94"/>
      <c r="C70" s="114"/>
      <c r="D70" s="120"/>
      <c r="E70" s="116"/>
      <c r="F70" s="101"/>
      <c r="G70" s="101"/>
      <c r="H70" s="101"/>
      <c r="I70" s="98"/>
      <c r="J70" s="100"/>
      <c r="K70" s="100"/>
      <c r="L70" s="99"/>
      <c r="M70" s="117"/>
      <c r="N70" s="118"/>
      <c r="O70" s="101"/>
      <c r="P70" s="103"/>
      <c r="Q70" s="101"/>
      <c r="R70" s="114"/>
      <c r="S70" s="101"/>
      <c r="T70" s="101"/>
      <c r="U70" s="105"/>
      <c r="V70" s="100"/>
      <c r="W70" s="100"/>
      <c r="X70" s="100"/>
      <c r="Y70" s="105"/>
      <c r="Z70" s="101"/>
      <c r="AA70" s="101"/>
      <c r="AB70" s="108"/>
      <c r="AC70" s="109">
        <v>2</v>
      </c>
      <c r="AD70" s="109">
        <v>12</v>
      </c>
      <c r="AE70" s="109">
        <v>6</v>
      </c>
      <c r="AF70" s="109">
        <v>3</v>
      </c>
      <c r="AG70" s="110" t="str">
        <f t="shared" si="4"/>
        <v>0</v>
      </c>
      <c r="AH70" s="111">
        <f t="shared" si="5"/>
        <v>15</v>
      </c>
      <c r="AI70" s="111">
        <f t="shared" si="12"/>
        <v>6</v>
      </c>
      <c r="AJ70" s="111">
        <f t="shared" si="6"/>
        <v>3</v>
      </c>
      <c r="AK70" s="111">
        <f t="shared" si="13"/>
        <v>6</v>
      </c>
      <c r="AL70" s="101"/>
      <c r="AM70" s="101"/>
      <c r="AN70" s="101"/>
      <c r="AO70" s="101">
        <v>8</v>
      </c>
      <c r="AP70" s="111">
        <f t="shared" si="7"/>
        <v>11</v>
      </c>
      <c r="AQ70" s="111">
        <f t="shared" si="14"/>
        <v>22</v>
      </c>
      <c r="AR70" s="111">
        <v>2</v>
      </c>
      <c r="AS70" s="111">
        <f t="shared" si="8"/>
        <v>11</v>
      </c>
      <c r="AT70" s="111">
        <f t="shared" si="9"/>
        <v>22</v>
      </c>
      <c r="AU70" s="111">
        <v>2</v>
      </c>
      <c r="AV70" s="111" t="s">
        <v>92</v>
      </c>
      <c r="AW70" s="111">
        <v>38</v>
      </c>
      <c r="AX70" s="111">
        <v>22</v>
      </c>
      <c r="AY70" s="111">
        <v>2</v>
      </c>
      <c r="AZ70" s="111">
        <f t="shared" si="3"/>
        <v>6</v>
      </c>
      <c r="BA70" s="94"/>
      <c r="BB70" s="101"/>
      <c r="BC70" s="101"/>
      <c r="BD70" s="101"/>
      <c r="BE70" s="101">
        <v>4</v>
      </c>
      <c r="BF70" s="101"/>
      <c r="BG70" s="101"/>
      <c r="BH70" s="101" t="str">
        <f t="shared" si="10"/>
        <v>0</v>
      </c>
      <c r="BI70" s="94">
        <f t="shared" si="11"/>
        <v>6</v>
      </c>
      <c r="BJ70" s="101">
        <v>1</v>
      </c>
    </row>
    <row r="71" spans="1:62" x14ac:dyDescent="0.2">
      <c r="A71" s="94"/>
      <c r="B71" s="94"/>
      <c r="C71" s="114"/>
      <c r="D71" s="120"/>
      <c r="E71" s="116"/>
      <c r="F71" s="101"/>
      <c r="G71" s="101"/>
      <c r="H71" s="101"/>
      <c r="I71" s="98"/>
      <c r="J71" s="100"/>
      <c r="K71" s="100"/>
      <c r="L71" s="99"/>
      <c r="M71" s="117"/>
      <c r="N71" s="118"/>
      <c r="O71" s="101"/>
      <c r="P71" s="103"/>
      <c r="Q71" s="101"/>
      <c r="R71" s="114"/>
      <c r="S71" s="101"/>
      <c r="T71" s="101"/>
      <c r="U71" s="105"/>
      <c r="V71" s="100"/>
      <c r="W71" s="100"/>
      <c r="X71" s="100"/>
      <c r="Y71" s="105"/>
      <c r="Z71" s="101"/>
      <c r="AA71" s="101"/>
      <c r="AB71" s="108"/>
      <c r="AC71" s="109">
        <v>2</v>
      </c>
      <c r="AD71" s="109">
        <v>12</v>
      </c>
      <c r="AE71" s="109">
        <v>6</v>
      </c>
      <c r="AF71" s="109">
        <v>3</v>
      </c>
      <c r="AG71" s="110" t="str">
        <f t="shared" si="4"/>
        <v>0</v>
      </c>
      <c r="AH71" s="111">
        <f t="shared" si="5"/>
        <v>15</v>
      </c>
      <c r="AI71" s="111">
        <f t="shared" si="12"/>
        <v>6</v>
      </c>
      <c r="AJ71" s="111">
        <f t="shared" si="6"/>
        <v>3</v>
      </c>
      <c r="AK71" s="111">
        <f t="shared" si="13"/>
        <v>6</v>
      </c>
      <c r="AL71" s="101"/>
      <c r="AM71" s="101"/>
      <c r="AN71" s="101"/>
      <c r="AO71" s="101">
        <v>8</v>
      </c>
      <c r="AP71" s="111">
        <f t="shared" si="7"/>
        <v>11</v>
      </c>
      <c r="AQ71" s="111">
        <f t="shared" si="14"/>
        <v>22</v>
      </c>
      <c r="AR71" s="111">
        <v>2</v>
      </c>
      <c r="AS71" s="111">
        <f t="shared" si="8"/>
        <v>11</v>
      </c>
      <c r="AT71" s="111">
        <f t="shared" si="9"/>
        <v>22</v>
      </c>
      <c r="AU71" s="111">
        <v>2</v>
      </c>
      <c r="AV71" s="111" t="s">
        <v>92</v>
      </c>
      <c r="AW71" s="111">
        <v>38</v>
      </c>
      <c r="AX71" s="111">
        <v>22</v>
      </c>
      <c r="AY71" s="111">
        <v>2</v>
      </c>
      <c r="AZ71" s="111">
        <f t="shared" si="3"/>
        <v>6</v>
      </c>
      <c r="BA71" s="94"/>
      <c r="BB71" s="101"/>
      <c r="BC71" s="101"/>
      <c r="BD71" s="101"/>
      <c r="BE71" s="101">
        <v>4</v>
      </c>
      <c r="BF71" s="101"/>
      <c r="BG71" s="101"/>
      <c r="BH71" s="101" t="str">
        <f t="shared" si="10"/>
        <v>0</v>
      </c>
      <c r="BI71" s="94">
        <f t="shared" si="11"/>
        <v>6</v>
      </c>
      <c r="BJ71" s="101">
        <v>1</v>
      </c>
    </row>
    <row r="72" spans="1:62" x14ac:dyDescent="0.2">
      <c r="A72" s="94"/>
      <c r="B72" s="94"/>
      <c r="C72" s="95"/>
      <c r="D72" s="120"/>
      <c r="E72" s="116"/>
      <c r="F72" s="101"/>
      <c r="G72" s="101"/>
      <c r="H72" s="101"/>
      <c r="I72" s="98"/>
      <c r="J72" s="100"/>
      <c r="K72" s="100"/>
      <c r="L72" s="99"/>
      <c r="M72" s="117"/>
      <c r="N72" s="118"/>
      <c r="O72" s="101"/>
      <c r="P72" s="103"/>
      <c r="Q72" s="101"/>
      <c r="R72" s="114"/>
      <c r="S72" s="101"/>
      <c r="T72" s="101"/>
      <c r="U72" s="105"/>
      <c r="V72" s="100"/>
      <c r="W72" s="100"/>
      <c r="X72" s="100"/>
      <c r="Y72" s="105"/>
      <c r="Z72" s="101"/>
      <c r="AA72" s="101"/>
      <c r="AB72" s="108"/>
      <c r="AC72" s="109">
        <v>2</v>
      </c>
      <c r="AD72" s="109">
        <v>12</v>
      </c>
      <c r="AE72" s="109">
        <v>6</v>
      </c>
      <c r="AF72" s="109">
        <v>3</v>
      </c>
      <c r="AG72" s="110" t="str">
        <f t="shared" si="4"/>
        <v>0</v>
      </c>
      <c r="AH72" s="111">
        <f t="shared" si="5"/>
        <v>15</v>
      </c>
      <c r="AI72" s="111">
        <f t="shared" si="12"/>
        <v>6</v>
      </c>
      <c r="AJ72" s="111">
        <f t="shared" si="6"/>
        <v>3</v>
      </c>
      <c r="AK72" s="111">
        <f t="shared" si="13"/>
        <v>6</v>
      </c>
      <c r="AL72" s="101"/>
      <c r="AM72" s="101"/>
      <c r="AN72" s="101"/>
      <c r="AO72" s="101">
        <v>8</v>
      </c>
      <c r="AP72" s="111">
        <f t="shared" si="7"/>
        <v>11</v>
      </c>
      <c r="AQ72" s="111">
        <f t="shared" si="14"/>
        <v>22</v>
      </c>
      <c r="AR72" s="111">
        <v>2</v>
      </c>
      <c r="AS72" s="111">
        <f t="shared" si="8"/>
        <v>11</v>
      </c>
      <c r="AT72" s="111">
        <f t="shared" si="9"/>
        <v>22</v>
      </c>
      <c r="AU72" s="111">
        <v>2</v>
      </c>
      <c r="AV72" s="111" t="s">
        <v>92</v>
      </c>
      <c r="AW72" s="111">
        <v>38</v>
      </c>
      <c r="AX72" s="111">
        <v>22</v>
      </c>
      <c r="AY72" s="111">
        <v>2</v>
      </c>
      <c r="AZ72" s="121">
        <f t="shared" si="3"/>
        <v>6</v>
      </c>
      <c r="BA72" s="94"/>
      <c r="BB72" s="101"/>
      <c r="BC72" s="101"/>
      <c r="BD72" s="101"/>
      <c r="BE72" s="101">
        <v>4</v>
      </c>
      <c r="BF72" s="101"/>
      <c r="BG72" s="101"/>
      <c r="BH72" s="101" t="str">
        <f t="shared" si="10"/>
        <v>0</v>
      </c>
      <c r="BI72" s="94">
        <f t="shared" si="11"/>
        <v>6</v>
      </c>
      <c r="BJ72" s="101">
        <v>1</v>
      </c>
    </row>
    <row r="73" spans="1:62" ht="18" x14ac:dyDescent="0.2">
      <c r="A73" s="93"/>
      <c r="B73" s="122"/>
      <c r="C73" s="123"/>
      <c r="D73" s="124"/>
      <c r="E73" s="125"/>
      <c r="F73" s="101"/>
      <c r="G73" s="101"/>
      <c r="H73" s="101"/>
      <c r="I73" s="98"/>
      <c r="J73" s="126"/>
      <c r="K73" s="127"/>
      <c r="L73" s="122"/>
      <c r="M73" s="122"/>
      <c r="N73" s="128"/>
      <c r="O73" s="101"/>
      <c r="P73" s="129"/>
      <c r="Q73" s="122"/>
      <c r="R73" s="130"/>
      <c r="S73" s="97"/>
      <c r="T73" s="97"/>
      <c r="U73" s="131"/>
      <c r="V73" s="100"/>
      <c r="W73" s="106"/>
      <c r="X73" s="107"/>
      <c r="Y73" s="131"/>
      <c r="Z73" s="101"/>
      <c r="AA73" s="101"/>
      <c r="AB73" s="101"/>
      <c r="AC73" s="109">
        <v>2</v>
      </c>
      <c r="AD73" s="109">
        <v>12</v>
      </c>
      <c r="AE73" s="109">
        <v>6</v>
      </c>
      <c r="AF73" s="109">
        <v>3</v>
      </c>
      <c r="AG73" s="110" t="str">
        <f t="shared" si="4"/>
        <v>0</v>
      </c>
      <c r="AH73" s="111">
        <f t="shared" si="5"/>
        <v>15</v>
      </c>
      <c r="AI73" s="111">
        <f t="shared" si="12"/>
        <v>6</v>
      </c>
      <c r="AJ73" s="111">
        <f t="shared" si="6"/>
        <v>3</v>
      </c>
      <c r="AK73" s="111">
        <f t="shared" si="13"/>
        <v>6</v>
      </c>
      <c r="AL73" s="101"/>
      <c r="AM73" s="101"/>
      <c r="AN73" s="101"/>
      <c r="AO73" s="101">
        <v>8</v>
      </c>
      <c r="AP73" s="111">
        <f t="shared" si="7"/>
        <v>11</v>
      </c>
      <c r="AQ73" s="111">
        <f t="shared" si="14"/>
        <v>22</v>
      </c>
      <c r="AR73" s="111">
        <v>2</v>
      </c>
      <c r="AS73" s="111">
        <f t="shared" si="8"/>
        <v>11</v>
      </c>
      <c r="AT73" s="111">
        <f t="shared" si="9"/>
        <v>22</v>
      </c>
      <c r="AU73" s="111">
        <v>2</v>
      </c>
      <c r="AV73" s="111" t="s">
        <v>92</v>
      </c>
      <c r="AW73" s="111">
        <v>38</v>
      </c>
      <c r="AX73" s="111">
        <v>22</v>
      </c>
      <c r="AY73" s="111">
        <v>2</v>
      </c>
      <c r="AZ73" s="121">
        <f t="shared" si="3"/>
        <v>6</v>
      </c>
      <c r="BA73" s="94"/>
      <c r="BB73" s="101"/>
      <c r="BC73" s="101"/>
      <c r="BD73" s="101"/>
      <c r="BE73" s="101">
        <v>4</v>
      </c>
      <c r="BF73" s="101"/>
      <c r="BG73" s="101"/>
      <c r="BH73" s="101" t="str">
        <f t="shared" si="10"/>
        <v>0</v>
      </c>
      <c r="BI73" s="94">
        <f t="shared" si="11"/>
        <v>6</v>
      </c>
      <c r="BJ73" s="101">
        <v>1</v>
      </c>
    </row>
    <row r="74" spans="1:62" ht="18" x14ac:dyDescent="0.2">
      <c r="A74" s="93"/>
      <c r="B74" s="122"/>
      <c r="C74" s="123"/>
      <c r="D74" s="124"/>
      <c r="E74" s="125"/>
      <c r="F74" s="101"/>
      <c r="G74" s="101"/>
      <c r="H74" s="101"/>
      <c r="I74" s="98"/>
      <c r="J74" s="126"/>
      <c r="K74" s="127"/>
      <c r="L74" s="122"/>
      <c r="M74" s="132"/>
      <c r="N74" s="133"/>
      <c r="O74" s="101"/>
      <c r="P74" s="129"/>
      <c r="Q74" s="122"/>
      <c r="R74" s="130"/>
      <c r="S74" s="97"/>
      <c r="T74" s="97"/>
      <c r="U74" s="131"/>
      <c r="V74" s="100"/>
      <c r="W74" s="106"/>
      <c r="X74" s="107"/>
      <c r="Y74" s="131"/>
      <c r="Z74" s="101"/>
      <c r="AA74" s="101"/>
      <c r="AB74" s="101"/>
      <c r="AC74" s="109">
        <v>2</v>
      </c>
      <c r="AD74" s="109">
        <v>12</v>
      </c>
      <c r="AE74" s="109">
        <v>6</v>
      </c>
      <c r="AF74" s="109">
        <v>3</v>
      </c>
      <c r="AG74" s="110" t="str">
        <f t="shared" si="4"/>
        <v>0</v>
      </c>
      <c r="AH74" s="111">
        <f t="shared" si="5"/>
        <v>15</v>
      </c>
      <c r="AI74" s="111">
        <f t="shared" si="12"/>
        <v>6</v>
      </c>
      <c r="AJ74" s="111">
        <f t="shared" si="6"/>
        <v>3</v>
      </c>
      <c r="AK74" s="111">
        <f t="shared" ref="AK74:AK98" si="15">SUM(AI74-V74*2)</f>
        <v>6</v>
      </c>
      <c r="AL74" s="101"/>
      <c r="AM74" s="101"/>
      <c r="AN74" s="101"/>
      <c r="AO74" s="101">
        <v>8</v>
      </c>
      <c r="AP74" s="111">
        <f t="shared" si="7"/>
        <v>11</v>
      </c>
      <c r="AQ74" s="111">
        <f t="shared" si="14"/>
        <v>22</v>
      </c>
      <c r="AR74" s="111">
        <v>2</v>
      </c>
      <c r="AS74" s="111">
        <f t="shared" si="8"/>
        <v>11</v>
      </c>
      <c r="AT74" s="111">
        <f t="shared" si="9"/>
        <v>22</v>
      </c>
      <c r="AU74" s="111">
        <v>2</v>
      </c>
      <c r="AV74" s="111" t="s">
        <v>92</v>
      </c>
      <c r="AW74" s="111">
        <v>38</v>
      </c>
      <c r="AX74" s="111">
        <v>22</v>
      </c>
      <c r="AY74" s="111">
        <v>2</v>
      </c>
      <c r="AZ74" s="121">
        <f t="shared" ref="AZ74:AZ137" si="16">SUM(AI74)</f>
        <v>6</v>
      </c>
      <c r="BA74" s="94"/>
      <c r="BB74" s="101"/>
      <c r="BC74" s="101"/>
      <c r="BD74" s="101"/>
      <c r="BE74" s="101">
        <v>4</v>
      </c>
      <c r="BF74" s="101"/>
      <c r="BG74" s="101"/>
      <c r="BH74" s="101" t="str">
        <f t="shared" si="10"/>
        <v>0</v>
      </c>
      <c r="BI74" s="94">
        <f t="shared" si="11"/>
        <v>6</v>
      </c>
      <c r="BJ74" s="101">
        <v>1</v>
      </c>
    </row>
    <row r="75" spans="1:62" ht="18" x14ac:dyDescent="0.2">
      <c r="A75" s="93"/>
      <c r="B75" s="122"/>
      <c r="C75" s="123"/>
      <c r="D75" s="124"/>
      <c r="E75" s="125"/>
      <c r="F75" s="101"/>
      <c r="G75" s="101"/>
      <c r="H75" s="101"/>
      <c r="I75" s="98"/>
      <c r="J75" s="126"/>
      <c r="K75" s="127"/>
      <c r="L75" s="122"/>
      <c r="M75" s="132"/>
      <c r="N75" s="133"/>
      <c r="O75" s="101"/>
      <c r="P75" s="129"/>
      <c r="Q75" s="122"/>
      <c r="R75" s="130"/>
      <c r="S75" s="97"/>
      <c r="T75" s="97"/>
      <c r="U75" s="131"/>
      <c r="V75" s="100"/>
      <c r="W75" s="106"/>
      <c r="X75" s="107"/>
      <c r="Y75" s="131"/>
      <c r="Z75" s="101"/>
      <c r="AA75" s="101"/>
      <c r="AB75" s="101"/>
      <c r="AC75" s="109">
        <v>2</v>
      </c>
      <c r="AD75" s="109">
        <v>12</v>
      </c>
      <c r="AE75" s="109">
        <v>6</v>
      </c>
      <c r="AF75" s="109">
        <v>3</v>
      </c>
      <c r="AG75" s="110" t="str">
        <f t="shared" ref="AG75:AG100" si="17">IF(H75="Double",3,IF(H75="Equal Pair",3,IF(H75="Slide",-25,IF(H75="Single",0,"0"))))</f>
        <v>0</v>
      </c>
      <c r="AH75" s="111">
        <f t="shared" ref="AH75:AH106" si="18">SUM(K75+AB75+AD75+AF75)</f>
        <v>15</v>
      </c>
      <c r="AI75" s="111">
        <f t="shared" ref="AI75:AI98" si="19">SUM(I75+J75+V75*2+AE75+AG75)</f>
        <v>6</v>
      </c>
      <c r="AJ75" s="111">
        <f t="shared" ref="AJ75:AJ106" si="20">SUM(AH75-Z75-AD75)</f>
        <v>3</v>
      </c>
      <c r="AK75" s="111">
        <f t="shared" si="15"/>
        <v>6</v>
      </c>
      <c r="AL75" s="101"/>
      <c r="AM75" s="101"/>
      <c r="AN75" s="101"/>
      <c r="AO75" s="101">
        <v>8</v>
      </c>
      <c r="AP75" s="111">
        <f t="shared" ref="AP75:AP106" si="21">SUM(K75+AB75+AF75+AO75-BD75)</f>
        <v>11</v>
      </c>
      <c r="AQ75" s="111">
        <f t="shared" si="14"/>
        <v>22</v>
      </c>
      <c r="AR75" s="111">
        <v>2</v>
      </c>
      <c r="AS75" s="111">
        <f t="shared" ref="AS75:AS100" si="22">SUM(AP75-Z75)</f>
        <v>11</v>
      </c>
      <c r="AT75" s="111">
        <f t="shared" ref="AT75:AT138" si="23">SUM(AQ75-Z75*2)</f>
        <v>22</v>
      </c>
      <c r="AU75" s="111"/>
      <c r="AV75" s="111" t="s">
        <v>92</v>
      </c>
      <c r="AW75" s="111">
        <v>38</v>
      </c>
      <c r="AX75" s="111">
        <v>22</v>
      </c>
      <c r="AY75" s="111">
        <v>2</v>
      </c>
      <c r="AZ75" s="121">
        <f t="shared" si="16"/>
        <v>6</v>
      </c>
      <c r="BA75" s="94"/>
      <c r="BB75" s="101"/>
      <c r="BC75" s="101"/>
      <c r="BD75" s="101"/>
      <c r="BE75" s="101">
        <v>4</v>
      </c>
      <c r="BF75" s="101"/>
      <c r="BG75" s="101"/>
      <c r="BH75" s="101" t="str">
        <f t="shared" ref="BH75:BH108" si="24">IFERROR(VLOOKUP(W75,W75:W213,1,FALSE),"0")</f>
        <v>0</v>
      </c>
      <c r="BI75" s="94">
        <f t="shared" ref="BI75:BI108" si="25">IFERROR(VLOOKUP(AK75,AK75:AK224,1,FALSE),"0")</f>
        <v>6</v>
      </c>
      <c r="BJ75" s="101">
        <v>1</v>
      </c>
    </row>
    <row r="76" spans="1:62" ht="18" x14ac:dyDescent="0.2">
      <c r="A76" s="93"/>
      <c r="B76" s="122"/>
      <c r="C76" s="123"/>
      <c r="D76" s="124"/>
      <c r="E76" s="125"/>
      <c r="F76" s="101"/>
      <c r="G76" s="101"/>
      <c r="H76" s="101"/>
      <c r="I76" s="98"/>
      <c r="J76" s="126"/>
      <c r="K76" s="127"/>
      <c r="L76" s="122"/>
      <c r="M76" s="132"/>
      <c r="N76" s="133"/>
      <c r="O76" s="101"/>
      <c r="P76" s="129"/>
      <c r="Q76" s="122"/>
      <c r="R76" s="130"/>
      <c r="S76" s="97"/>
      <c r="T76" s="97"/>
      <c r="U76" s="131"/>
      <c r="V76" s="100"/>
      <c r="W76" s="106"/>
      <c r="X76" s="107"/>
      <c r="Y76" s="131"/>
      <c r="Z76" s="101"/>
      <c r="AA76" s="101"/>
      <c r="AB76" s="101"/>
      <c r="AC76" s="109">
        <v>2</v>
      </c>
      <c r="AD76" s="109">
        <v>12</v>
      </c>
      <c r="AE76" s="109">
        <v>6</v>
      </c>
      <c r="AF76" s="109">
        <v>3</v>
      </c>
      <c r="AG76" s="110" t="str">
        <f t="shared" si="17"/>
        <v>0</v>
      </c>
      <c r="AH76" s="111">
        <f t="shared" si="18"/>
        <v>15</v>
      </c>
      <c r="AI76" s="111">
        <f t="shared" si="19"/>
        <v>6</v>
      </c>
      <c r="AJ76" s="111">
        <f t="shared" si="20"/>
        <v>3</v>
      </c>
      <c r="AK76" s="111">
        <f t="shared" si="15"/>
        <v>6</v>
      </c>
      <c r="AL76" s="101"/>
      <c r="AM76" s="101"/>
      <c r="AN76" s="101"/>
      <c r="AO76" s="101">
        <v>8</v>
      </c>
      <c r="AP76" s="111">
        <f t="shared" si="21"/>
        <v>11</v>
      </c>
      <c r="AQ76" s="111">
        <f t="shared" si="14"/>
        <v>22</v>
      </c>
      <c r="AR76" s="111">
        <v>2</v>
      </c>
      <c r="AS76" s="111">
        <f t="shared" si="22"/>
        <v>11</v>
      </c>
      <c r="AT76" s="111">
        <f t="shared" si="23"/>
        <v>22</v>
      </c>
      <c r="AU76" s="111"/>
      <c r="AV76" s="111" t="s">
        <v>92</v>
      </c>
      <c r="AW76" s="111">
        <v>38</v>
      </c>
      <c r="AX76" s="111">
        <v>22</v>
      </c>
      <c r="AY76" s="111">
        <v>2</v>
      </c>
      <c r="AZ76" s="121">
        <f t="shared" si="16"/>
        <v>6</v>
      </c>
      <c r="BA76" s="94"/>
      <c r="BB76" s="101"/>
      <c r="BC76" s="101"/>
      <c r="BD76" s="101"/>
      <c r="BE76" s="101">
        <v>4</v>
      </c>
      <c r="BF76" s="101"/>
      <c r="BG76" s="101"/>
      <c r="BH76" s="101" t="str">
        <f t="shared" si="24"/>
        <v>0</v>
      </c>
      <c r="BI76" s="94">
        <f t="shared" si="25"/>
        <v>6</v>
      </c>
      <c r="BJ76" s="101">
        <v>1</v>
      </c>
    </row>
    <row r="77" spans="1:62" ht="18" x14ac:dyDescent="0.2">
      <c r="A77" s="134"/>
      <c r="B77" s="122"/>
      <c r="C77" s="123"/>
      <c r="D77" s="124"/>
      <c r="E77" s="125"/>
      <c r="F77" s="101"/>
      <c r="G77" s="101"/>
      <c r="H77" s="101"/>
      <c r="I77" s="98"/>
      <c r="J77" s="126"/>
      <c r="K77" s="127"/>
      <c r="L77" s="122"/>
      <c r="M77" s="132"/>
      <c r="N77" s="133"/>
      <c r="O77" s="101"/>
      <c r="P77" s="129"/>
      <c r="Q77" s="122"/>
      <c r="R77" s="130"/>
      <c r="S77" s="97"/>
      <c r="T77" s="97"/>
      <c r="U77" s="131"/>
      <c r="V77" s="100"/>
      <c r="W77" s="106"/>
      <c r="X77" s="107"/>
      <c r="Y77" s="131"/>
      <c r="Z77" s="101"/>
      <c r="AA77" s="101"/>
      <c r="AB77" s="101"/>
      <c r="AC77" s="109">
        <v>2</v>
      </c>
      <c r="AD77" s="109">
        <v>12</v>
      </c>
      <c r="AE77" s="109">
        <v>6</v>
      </c>
      <c r="AF77" s="109">
        <v>3</v>
      </c>
      <c r="AG77" s="110" t="str">
        <f t="shared" si="17"/>
        <v>0</v>
      </c>
      <c r="AH77" s="111">
        <f t="shared" si="18"/>
        <v>15</v>
      </c>
      <c r="AI77" s="111">
        <f t="shared" si="19"/>
        <v>6</v>
      </c>
      <c r="AJ77" s="111">
        <f t="shared" si="20"/>
        <v>3</v>
      </c>
      <c r="AK77" s="111">
        <f t="shared" si="15"/>
        <v>6</v>
      </c>
      <c r="AL77" s="101"/>
      <c r="AM77" s="101"/>
      <c r="AN77" s="101"/>
      <c r="AO77" s="101">
        <v>8</v>
      </c>
      <c r="AP77" s="111">
        <f t="shared" si="21"/>
        <v>11</v>
      </c>
      <c r="AQ77" s="111">
        <f t="shared" si="14"/>
        <v>22</v>
      </c>
      <c r="AR77" s="111">
        <v>2</v>
      </c>
      <c r="AS77" s="111">
        <f t="shared" si="22"/>
        <v>11</v>
      </c>
      <c r="AT77" s="111">
        <f t="shared" si="23"/>
        <v>22</v>
      </c>
      <c r="AU77" s="111"/>
      <c r="AV77" s="111" t="s">
        <v>92</v>
      </c>
      <c r="AW77" s="111">
        <v>38</v>
      </c>
      <c r="AX77" s="111">
        <v>22</v>
      </c>
      <c r="AY77" s="111">
        <v>2</v>
      </c>
      <c r="AZ77" s="121">
        <f t="shared" si="16"/>
        <v>6</v>
      </c>
      <c r="BA77" s="94"/>
      <c r="BB77" s="101"/>
      <c r="BC77" s="101"/>
      <c r="BD77" s="101"/>
      <c r="BE77" s="101">
        <v>4</v>
      </c>
      <c r="BF77" s="101"/>
      <c r="BG77" s="101"/>
      <c r="BH77" s="101" t="str">
        <f t="shared" si="24"/>
        <v>0</v>
      </c>
      <c r="BI77" s="94">
        <f t="shared" si="25"/>
        <v>6</v>
      </c>
      <c r="BJ77" s="101">
        <v>1</v>
      </c>
    </row>
    <row r="78" spans="1:62" ht="18" x14ac:dyDescent="0.2">
      <c r="A78" s="134"/>
      <c r="B78" s="122"/>
      <c r="C78" s="123"/>
      <c r="D78" s="124"/>
      <c r="E78" s="125"/>
      <c r="F78" s="101"/>
      <c r="G78" s="101"/>
      <c r="H78" s="101"/>
      <c r="I78" s="98"/>
      <c r="J78" s="126"/>
      <c r="K78" s="127"/>
      <c r="L78" s="122"/>
      <c r="M78" s="132"/>
      <c r="N78" s="133"/>
      <c r="O78" s="101"/>
      <c r="P78" s="129"/>
      <c r="Q78" s="122"/>
      <c r="R78" s="130"/>
      <c r="S78" s="97"/>
      <c r="T78" s="97"/>
      <c r="U78" s="131"/>
      <c r="V78" s="100"/>
      <c r="W78" s="106"/>
      <c r="X78" s="107"/>
      <c r="Y78" s="131"/>
      <c r="Z78" s="101"/>
      <c r="AA78" s="101"/>
      <c r="AB78" s="101"/>
      <c r="AC78" s="109">
        <v>2</v>
      </c>
      <c r="AD78" s="109">
        <v>12</v>
      </c>
      <c r="AE78" s="109">
        <v>6</v>
      </c>
      <c r="AF78" s="109">
        <v>3</v>
      </c>
      <c r="AG78" s="110" t="str">
        <f t="shared" si="17"/>
        <v>0</v>
      </c>
      <c r="AH78" s="111">
        <f t="shared" si="18"/>
        <v>15</v>
      </c>
      <c r="AI78" s="111">
        <f t="shared" si="19"/>
        <v>6</v>
      </c>
      <c r="AJ78" s="111">
        <f t="shared" si="20"/>
        <v>3</v>
      </c>
      <c r="AK78" s="111">
        <f t="shared" si="15"/>
        <v>6</v>
      </c>
      <c r="AL78" s="101"/>
      <c r="AM78" s="101"/>
      <c r="AN78" s="101"/>
      <c r="AO78" s="101">
        <v>8</v>
      </c>
      <c r="AP78" s="111">
        <f t="shared" si="21"/>
        <v>11</v>
      </c>
      <c r="AQ78" s="111">
        <f t="shared" si="14"/>
        <v>22</v>
      </c>
      <c r="AR78" s="111">
        <v>2</v>
      </c>
      <c r="AS78" s="111">
        <f t="shared" si="22"/>
        <v>11</v>
      </c>
      <c r="AT78" s="111">
        <f t="shared" si="23"/>
        <v>22</v>
      </c>
      <c r="AU78" s="111"/>
      <c r="AV78" s="111" t="s">
        <v>92</v>
      </c>
      <c r="AW78" s="111">
        <v>38</v>
      </c>
      <c r="AX78" s="111">
        <v>22</v>
      </c>
      <c r="AY78" s="111">
        <v>2</v>
      </c>
      <c r="AZ78" s="121">
        <f t="shared" si="16"/>
        <v>6</v>
      </c>
      <c r="BA78" s="94"/>
      <c r="BB78" s="101"/>
      <c r="BC78" s="101"/>
      <c r="BD78" s="101"/>
      <c r="BE78" s="101">
        <v>4</v>
      </c>
      <c r="BF78" s="101"/>
      <c r="BG78" s="101"/>
      <c r="BH78" s="101" t="str">
        <f t="shared" si="24"/>
        <v>0</v>
      </c>
      <c r="BI78" s="94">
        <f t="shared" si="25"/>
        <v>6</v>
      </c>
      <c r="BJ78" s="101">
        <v>1</v>
      </c>
    </row>
    <row r="79" spans="1:62" ht="18" x14ac:dyDescent="0.2">
      <c r="A79" s="134"/>
      <c r="B79" s="122"/>
      <c r="C79" s="123"/>
      <c r="D79" s="124"/>
      <c r="E79" s="125"/>
      <c r="F79" s="101"/>
      <c r="G79" s="101"/>
      <c r="H79" s="101"/>
      <c r="I79" s="98"/>
      <c r="J79" s="126"/>
      <c r="K79" s="127"/>
      <c r="L79" s="122"/>
      <c r="M79" s="132"/>
      <c r="N79" s="133"/>
      <c r="O79" s="101"/>
      <c r="P79" s="129"/>
      <c r="Q79" s="122"/>
      <c r="R79" s="130"/>
      <c r="S79" s="97"/>
      <c r="T79" s="97"/>
      <c r="U79" s="131"/>
      <c r="V79" s="100"/>
      <c r="W79" s="106"/>
      <c r="X79" s="107"/>
      <c r="Y79" s="131"/>
      <c r="Z79" s="101"/>
      <c r="AA79" s="101"/>
      <c r="AB79" s="101"/>
      <c r="AC79" s="109">
        <v>2</v>
      </c>
      <c r="AD79" s="109">
        <v>12</v>
      </c>
      <c r="AE79" s="109">
        <v>6</v>
      </c>
      <c r="AF79" s="109">
        <v>3</v>
      </c>
      <c r="AG79" s="110" t="str">
        <f t="shared" si="17"/>
        <v>0</v>
      </c>
      <c r="AH79" s="111">
        <f t="shared" si="18"/>
        <v>15</v>
      </c>
      <c r="AI79" s="111">
        <f t="shared" si="19"/>
        <v>6</v>
      </c>
      <c r="AJ79" s="111">
        <f t="shared" si="20"/>
        <v>3</v>
      </c>
      <c r="AK79" s="111">
        <f t="shared" si="15"/>
        <v>6</v>
      </c>
      <c r="AL79" s="101"/>
      <c r="AM79" s="101"/>
      <c r="AN79" s="101"/>
      <c r="AO79" s="101">
        <v>8</v>
      </c>
      <c r="AP79" s="111">
        <f t="shared" si="21"/>
        <v>11</v>
      </c>
      <c r="AQ79" s="111">
        <f t="shared" si="14"/>
        <v>22</v>
      </c>
      <c r="AR79" s="111">
        <v>2</v>
      </c>
      <c r="AS79" s="111">
        <f t="shared" si="22"/>
        <v>11</v>
      </c>
      <c r="AT79" s="111">
        <f t="shared" si="23"/>
        <v>22</v>
      </c>
      <c r="AU79" s="111"/>
      <c r="AV79" s="111" t="s">
        <v>92</v>
      </c>
      <c r="AW79" s="111">
        <v>38</v>
      </c>
      <c r="AX79" s="111">
        <v>22</v>
      </c>
      <c r="AY79" s="111">
        <v>2</v>
      </c>
      <c r="AZ79" s="121">
        <f t="shared" si="16"/>
        <v>6</v>
      </c>
      <c r="BA79" s="94"/>
      <c r="BB79" s="101"/>
      <c r="BC79" s="101"/>
      <c r="BD79" s="101"/>
      <c r="BE79" s="101">
        <v>4</v>
      </c>
      <c r="BF79" s="101"/>
      <c r="BG79" s="101"/>
      <c r="BH79" s="101" t="str">
        <f t="shared" si="24"/>
        <v>0</v>
      </c>
      <c r="BI79" s="94">
        <f t="shared" si="25"/>
        <v>6</v>
      </c>
      <c r="BJ79" s="101">
        <v>1</v>
      </c>
    </row>
    <row r="80" spans="1:62" ht="18" x14ac:dyDescent="0.2">
      <c r="A80" s="134"/>
      <c r="B80" s="122"/>
      <c r="C80" s="123"/>
      <c r="D80" s="124"/>
      <c r="E80" s="125"/>
      <c r="F80" s="101"/>
      <c r="G80" s="101"/>
      <c r="H80" s="101"/>
      <c r="I80" s="98"/>
      <c r="J80" s="126"/>
      <c r="K80" s="127"/>
      <c r="L80" s="122"/>
      <c r="M80" s="132"/>
      <c r="N80" s="133"/>
      <c r="O80" s="101"/>
      <c r="P80" s="129"/>
      <c r="Q80" s="122"/>
      <c r="R80" s="130"/>
      <c r="S80" s="97"/>
      <c r="T80" s="97"/>
      <c r="U80" s="131"/>
      <c r="V80" s="100"/>
      <c r="W80" s="106"/>
      <c r="X80" s="107"/>
      <c r="Y80" s="131"/>
      <c r="Z80" s="101"/>
      <c r="AA80" s="101"/>
      <c r="AB80" s="101"/>
      <c r="AC80" s="109">
        <v>2</v>
      </c>
      <c r="AD80" s="109">
        <v>12</v>
      </c>
      <c r="AE80" s="109">
        <v>6</v>
      </c>
      <c r="AF80" s="109">
        <v>3</v>
      </c>
      <c r="AG80" s="110" t="str">
        <f t="shared" si="17"/>
        <v>0</v>
      </c>
      <c r="AH80" s="111">
        <f t="shared" si="18"/>
        <v>15</v>
      </c>
      <c r="AI80" s="111">
        <f t="shared" si="19"/>
        <v>6</v>
      </c>
      <c r="AJ80" s="111">
        <f t="shared" si="20"/>
        <v>3</v>
      </c>
      <c r="AK80" s="111">
        <f t="shared" si="15"/>
        <v>6</v>
      </c>
      <c r="AL80" s="101"/>
      <c r="AM80" s="101"/>
      <c r="AN80" s="101"/>
      <c r="AO80" s="101">
        <v>8</v>
      </c>
      <c r="AP80" s="111">
        <f t="shared" si="21"/>
        <v>11</v>
      </c>
      <c r="AQ80" s="111">
        <f t="shared" si="14"/>
        <v>22</v>
      </c>
      <c r="AR80" s="111">
        <v>2</v>
      </c>
      <c r="AS80" s="111">
        <f t="shared" si="22"/>
        <v>11</v>
      </c>
      <c r="AT80" s="111">
        <f t="shared" si="23"/>
        <v>22</v>
      </c>
      <c r="AU80" s="111"/>
      <c r="AV80" s="111" t="s">
        <v>92</v>
      </c>
      <c r="AW80" s="111">
        <v>38</v>
      </c>
      <c r="AX80" s="111">
        <v>22</v>
      </c>
      <c r="AY80" s="111">
        <v>2</v>
      </c>
      <c r="AZ80" s="121">
        <f t="shared" si="16"/>
        <v>6</v>
      </c>
      <c r="BA80" s="94"/>
      <c r="BB80" s="101"/>
      <c r="BC80" s="101"/>
      <c r="BD80" s="101"/>
      <c r="BE80" s="101">
        <v>4</v>
      </c>
      <c r="BF80" s="101"/>
      <c r="BG80" s="101"/>
      <c r="BH80" s="101" t="str">
        <f t="shared" si="24"/>
        <v>0</v>
      </c>
      <c r="BI80" s="94">
        <f t="shared" si="25"/>
        <v>6</v>
      </c>
      <c r="BJ80" s="101">
        <v>1</v>
      </c>
    </row>
    <row r="81" spans="1:62" ht="18" x14ac:dyDescent="0.2">
      <c r="A81" s="134"/>
      <c r="B81" s="122"/>
      <c r="C81" s="123"/>
      <c r="D81" s="124"/>
      <c r="E81" s="125"/>
      <c r="F81" s="101"/>
      <c r="G81" s="101"/>
      <c r="H81" s="101"/>
      <c r="I81" s="98"/>
      <c r="J81" s="126"/>
      <c r="K81" s="127"/>
      <c r="L81" s="122"/>
      <c r="M81" s="132"/>
      <c r="N81" s="133"/>
      <c r="O81" s="101"/>
      <c r="P81" s="129"/>
      <c r="Q81" s="122"/>
      <c r="R81" s="130"/>
      <c r="S81" s="97"/>
      <c r="T81" s="97"/>
      <c r="U81" s="131"/>
      <c r="V81" s="100"/>
      <c r="W81" s="106"/>
      <c r="X81" s="107"/>
      <c r="Y81" s="131"/>
      <c r="Z81" s="101"/>
      <c r="AA81" s="101"/>
      <c r="AB81" s="101"/>
      <c r="AC81" s="109">
        <v>2</v>
      </c>
      <c r="AD81" s="109">
        <v>12</v>
      </c>
      <c r="AE81" s="109">
        <v>6</v>
      </c>
      <c r="AF81" s="109">
        <v>3</v>
      </c>
      <c r="AG81" s="110" t="str">
        <f t="shared" si="17"/>
        <v>0</v>
      </c>
      <c r="AH81" s="111">
        <f t="shared" si="18"/>
        <v>15</v>
      </c>
      <c r="AI81" s="111">
        <f t="shared" si="19"/>
        <v>6</v>
      </c>
      <c r="AJ81" s="111">
        <f t="shared" si="20"/>
        <v>3</v>
      </c>
      <c r="AK81" s="111">
        <f t="shared" si="15"/>
        <v>6</v>
      </c>
      <c r="AL81" s="101"/>
      <c r="AM81" s="101"/>
      <c r="AN81" s="101"/>
      <c r="AO81" s="101">
        <v>8</v>
      </c>
      <c r="AP81" s="111">
        <f t="shared" si="21"/>
        <v>11</v>
      </c>
      <c r="AQ81" s="111">
        <f t="shared" si="14"/>
        <v>22</v>
      </c>
      <c r="AR81" s="111">
        <v>2</v>
      </c>
      <c r="AS81" s="111">
        <f t="shared" si="22"/>
        <v>11</v>
      </c>
      <c r="AT81" s="111">
        <f t="shared" si="23"/>
        <v>22</v>
      </c>
      <c r="AU81" s="111"/>
      <c r="AV81" s="111" t="s">
        <v>92</v>
      </c>
      <c r="AW81" s="111">
        <v>38</v>
      </c>
      <c r="AX81" s="111">
        <v>22</v>
      </c>
      <c r="AY81" s="111">
        <v>2</v>
      </c>
      <c r="AZ81" s="121">
        <f t="shared" si="16"/>
        <v>6</v>
      </c>
      <c r="BA81" s="94"/>
      <c r="BB81" s="101"/>
      <c r="BC81" s="101"/>
      <c r="BD81" s="101"/>
      <c r="BE81" s="101">
        <v>4</v>
      </c>
      <c r="BF81" s="101"/>
      <c r="BG81" s="101"/>
      <c r="BH81" s="101" t="str">
        <f t="shared" si="24"/>
        <v>0</v>
      </c>
      <c r="BI81" s="94">
        <f t="shared" si="25"/>
        <v>6</v>
      </c>
      <c r="BJ81" s="101">
        <v>1</v>
      </c>
    </row>
    <row r="82" spans="1:62" ht="18" x14ac:dyDescent="0.2">
      <c r="A82" s="134"/>
      <c r="B82" s="122"/>
      <c r="C82" s="135"/>
      <c r="D82" s="120"/>
      <c r="E82" s="125"/>
      <c r="F82" s="101"/>
      <c r="G82" s="101"/>
      <c r="H82" s="101"/>
      <c r="I82" s="98"/>
      <c r="J82" s="126"/>
      <c r="K82" s="127"/>
      <c r="L82" s="122"/>
      <c r="M82" s="132"/>
      <c r="N82" s="133"/>
      <c r="O82" s="101"/>
      <c r="P82" s="129"/>
      <c r="Q82" s="122"/>
      <c r="R82" s="130"/>
      <c r="S82" s="97"/>
      <c r="T82" s="97"/>
      <c r="U82" s="131"/>
      <c r="V82" s="100"/>
      <c r="W82" s="106"/>
      <c r="X82" s="107"/>
      <c r="Y82" s="131"/>
      <c r="Z82" s="101"/>
      <c r="AA82" s="101"/>
      <c r="AB82" s="101"/>
      <c r="AC82" s="109">
        <v>2</v>
      </c>
      <c r="AD82" s="109">
        <v>12</v>
      </c>
      <c r="AE82" s="109">
        <v>6</v>
      </c>
      <c r="AF82" s="109">
        <v>3</v>
      </c>
      <c r="AG82" s="110" t="str">
        <f t="shared" si="17"/>
        <v>0</v>
      </c>
      <c r="AH82" s="111">
        <f t="shared" si="18"/>
        <v>15</v>
      </c>
      <c r="AI82" s="111">
        <f t="shared" si="19"/>
        <v>6</v>
      </c>
      <c r="AJ82" s="111">
        <f t="shared" si="20"/>
        <v>3</v>
      </c>
      <c r="AK82" s="111">
        <f t="shared" si="15"/>
        <v>6</v>
      </c>
      <c r="AL82" s="101"/>
      <c r="AM82" s="101"/>
      <c r="AN82" s="101"/>
      <c r="AO82" s="101">
        <v>8</v>
      </c>
      <c r="AP82" s="111">
        <f t="shared" si="21"/>
        <v>11</v>
      </c>
      <c r="AQ82" s="111">
        <f t="shared" si="14"/>
        <v>22</v>
      </c>
      <c r="AR82" s="111">
        <v>2</v>
      </c>
      <c r="AS82" s="111">
        <f t="shared" si="22"/>
        <v>11</v>
      </c>
      <c r="AT82" s="111">
        <f t="shared" si="23"/>
        <v>22</v>
      </c>
      <c r="AU82" s="111"/>
      <c r="AV82" s="111" t="s">
        <v>92</v>
      </c>
      <c r="AW82" s="111">
        <v>38</v>
      </c>
      <c r="AX82" s="111">
        <v>22</v>
      </c>
      <c r="AY82" s="111">
        <v>2</v>
      </c>
      <c r="AZ82" s="121">
        <f t="shared" si="16"/>
        <v>6</v>
      </c>
      <c r="BA82" s="94"/>
      <c r="BB82" s="101"/>
      <c r="BC82" s="101"/>
      <c r="BD82" s="101"/>
      <c r="BE82" s="101">
        <v>4</v>
      </c>
      <c r="BF82" s="101"/>
      <c r="BG82" s="101"/>
      <c r="BH82" s="101" t="str">
        <f t="shared" si="24"/>
        <v>0</v>
      </c>
      <c r="BI82" s="94">
        <f t="shared" si="25"/>
        <v>6</v>
      </c>
      <c r="BJ82" s="101">
        <v>1</v>
      </c>
    </row>
    <row r="83" spans="1:62" ht="18" x14ac:dyDescent="0.2">
      <c r="A83" s="134"/>
      <c r="B83" s="122"/>
      <c r="C83" s="123"/>
      <c r="D83" s="120"/>
      <c r="E83" s="125"/>
      <c r="F83" s="101"/>
      <c r="G83" s="101"/>
      <c r="H83" s="101"/>
      <c r="I83" s="98"/>
      <c r="J83" s="126"/>
      <c r="K83" s="127"/>
      <c r="L83" s="122"/>
      <c r="M83" s="132"/>
      <c r="N83" s="133"/>
      <c r="O83" s="101"/>
      <c r="P83" s="129"/>
      <c r="Q83" s="122"/>
      <c r="R83" s="130"/>
      <c r="S83" s="97"/>
      <c r="T83" s="97"/>
      <c r="U83" s="131"/>
      <c r="V83" s="100"/>
      <c r="W83" s="106"/>
      <c r="X83" s="107"/>
      <c r="Y83" s="131"/>
      <c r="Z83" s="101"/>
      <c r="AA83" s="101"/>
      <c r="AB83" s="101"/>
      <c r="AC83" s="109">
        <v>2</v>
      </c>
      <c r="AD83" s="109">
        <v>12</v>
      </c>
      <c r="AE83" s="109">
        <v>6</v>
      </c>
      <c r="AF83" s="109">
        <v>3</v>
      </c>
      <c r="AG83" s="110" t="str">
        <f t="shared" si="17"/>
        <v>0</v>
      </c>
      <c r="AH83" s="111">
        <f t="shared" si="18"/>
        <v>15</v>
      </c>
      <c r="AI83" s="111">
        <f t="shared" si="19"/>
        <v>6</v>
      </c>
      <c r="AJ83" s="111">
        <f t="shared" si="20"/>
        <v>3</v>
      </c>
      <c r="AK83" s="111">
        <f t="shared" si="15"/>
        <v>6</v>
      </c>
      <c r="AL83" s="101"/>
      <c r="AM83" s="101"/>
      <c r="AN83" s="101"/>
      <c r="AO83" s="101">
        <v>8</v>
      </c>
      <c r="AP83" s="111">
        <f t="shared" si="21"/>
        <v>11</v>
      </c>
      <c r="AQ83" s="111">
        <f t="shared" si="14"/>
        <v>22</v>
      </c>
      <c r="AR83" s="111">
        <v>2</v>
      </c>
      <c r="AS83" s="111">
        <f t="shared" si="22"/>
        <v>11</v>
      </c>
      <c r="AT83" s="111">
        <f t="shared" si="23"/>
        <v>22</v>
      </c>
      <c r="AU83" s="111"/>
      <c r="AV83" s="111" t="s">
        <v>92</v>
      </c>
      <c r="AW83" s="111">
        <v>38</v>
      </c>
      <c r="AX83" s="111">
        <v>22</v>
      </c>
      <c r="AY83" s="111">
        <v>2</v>
      </c>
      <c r="AZ83" s="121">
        <f t="shared" si="16"/>
        <v>6</v>
      </c>
      <c r="BA83" s="94"/>
      <c r="BB83" s="101"/>
      <c r="BC83" s="101"/>
      <c r="BD83" s="101"/>
      <c r="BE83" s="101">
        <v>4</v>
      </c>
      <c r="BF83" s="101"/>
      <c r="BG83" s="101"/>
      <c r="BH83" s="101" t="str">
        <f t="shared" si="24"/>
        <v>0</v>
      </c>
      <c r="BI83" s="94">
        <f t="shared" si="25"/>
        <v>6</v>
      </c>
      <c r="BJ83" s="101">
        <v>1</v>
      </c>
    </row>
    <row r="84" spans="1:62" ht="18" x14ac:dyDescent="0.2">
      <c r="A84" s="134"/>
      <c r="B84" s="122"/>
      <c r="C84" s="123"/>
      <c r="D84" s="120"/>
      <c r="E84" s="125"/>
      <c r="F84" s="101"/>
      <c r="G84" s="101"/>
      <c r="H84" s="101"/>
      <c r="I84" s="98"/>
      <c r="J84" s="126"/>
      <c r="K84" s="127"/>
      <c r="L84" s="122"/>
      <c r="M84" s="132"/>
      <c r="N84" s="133"/>
      <c r="O84" s="101"/>
      <c r="P84" s="129"/>
      <c r="Q84" s="122"/>
      <c r="R84" s="130"/>
      <c r="S84" s="97"/>
      <c r="T84" s="97"/>
      <c r="U84" s="131"/>
      <c r="V84" s="100"/>
      <c r="W84" s="106"/>
      <c r="X84" s="107"/>
      <c r="Y84" s="131"/>
      <c r="Z84" s="101"/>
      <c r="AA84" s="101"/>
      <c r="AB84" s="101"/>
      <c r="AC84" s="109">
        <v>2</v>
      </c>
      <c r="AD84" s="109">
        <v>12</v>
      </c>
      <c r="AE84" s="109">
        <v>6</v>
      </c>
      <c r="AF84" s="109">
        <v>3</v>
      </c>
      <c r="AG84" s="110" t="str">
        <f t="shared" si="17"/>
        <v>0</v>
      </c>
      <c r="AH84" s="111">
        <f t="shared" si="18"/>
        <v>15</v>
      </c>
      <c r="AI84" s="111">
        <f t="shared" si="19"/>
        <v>6</v>
      </c>
      <c r="AJ84" s="111">
        <f t="shared" si="20"/>
        <v>3</v>
      </c>
      <c r="AK84" s="111">
        <f t="shared" si="15"/>
        <v>6</v>
      </c>
      <c r="AL84" s="101"/>
      <c r="AM84" s="101"/>
      <c r="AN84" s="101"/>
      <c r="AO84" s="101">
        <v>8</v>
      </c>
      <c r="AP84" s="111">
        <f t="shared" si="21"/>
        <v>11</v>
      </c>
      <c r="AQ84" s="111">
        <f t="shared" si="14"/>
        <v>22</v>
      </c>
      <c r="AR84" s="111">
        <v>2</v>
      </c>
      <c r="AS84" s="111">
        <f t="shared" si="22"/>
        <v>11</v>
      </c>
      <c r="AT84" s="111">
        <f t="shared" si="23"/>
        <v>22</v>
      </c>
      <c r="AU84" s="111"/>
      <c r="AV84" s="111" t="s">
        <v>92</v>
      </c>
      <c r="AW84" s="111">
        <v>38</v>
      </c>
      <c r="AX84" s="111">
        <v>22</v>
      </c>
      <c r="AY84" s="111">
        <v>2</v>
      </c>
      <c r="AZ84" s="121">
        <f t="shared" si="16"/>
        <v>6</v>
      </c>
      <c r="BA84" s="94"/>
      <c r="BB84" s="101"/>
      <c r="BC84" s="101"/>
      <c r="BD84" s="101"/>
      <c r="BE84" s="101">
        <v>4</v>
      </c>
      <c r="BF84" s="101"/>
      <c r="BG84" s="101"/>
      <c r="BH84" s="101" t="str">
        <f t="shared" si="24"/>
        <v>0</v>
      </c>
      <c r="BI84" s="94">
        <f t="shared" si="25"/>
        <v>6</v>
      </c>
      <c r="BJ84" s="101">
        <v>1</v>
      </c>
    </row>
    <row r="85" spans="1:62" ht="18" x14ac:dyDescent="0.2">
      <c r="A85" s="134"/>
      <c r="B85" s="122"/>
      <c r="C85" s="135"/>
      <c r="D85" s="120"/>
      <c r="E85" s="125"/>
      <c r="F85" s="101"/>
      <c r="G85" s="101"/>
      <c r="H85" s="101"/>
      <c r="I85" s="98"/>
      <c r="J85" s="126"/>
      <c r="K85" s="127"/>
      <c r="L85" s="122"/>
      <c r="M85" s="132"/>
      <c r="N85" s="133"/>
      <c r="O85" s="101"/>
      <c r="P85" s="129"/>
      <c r="Q85" s="122"/>
      <c r="R85" s="130"/>
      <c r="S85" s="97"/>
      <c r="T85" s="97"/>
      <c r="U85" s="131"/>
      <c r="V85" s="100"/>
      <c r="W85" s="106"/>
      <c r="X85" s="107"/>
      <c r="Y85" s="131"/>
      <c r="Z85" s="101"/>
      <c r="AA85" s="101"/>
      <c r="AB85" s="101"/>
      <c r="AC85" s="109">
        <v>2</v>
      </c>
      <c r="AD85" s="109">
        <v>12</v>
      </c>
      <c r="AE85" s="109">
        <v>6</v>
      </c>
      <c r="AF85" s="109">
        <v>3</v>
      </c>
      <c r="AG85" s="110" t="str">
        <f t="shared" si="17"/>
        <v>0</v>
      </c>
      <c r="AH85" s="111">
        <f t="shared" si="18"/>
        <v>15</v>
      </c>
      <c r="AI85" s="111">
        <f t="shared" si="19"/>
        <v>6</v>
      </c>
      <c r="AJ85" s="111">
        <f t="shared" si="20"/>
        <v>3</v>
      </c>
      <c r="AK85" s="111">
        <f t="shared" si="15"/>
        <v>6</v>
      </c>
      <c r="AL85" s="101"/>
      <c r="AM85" s="101"/>
      <c r="AN85" s="101"/>
      <c r="AO85" s="101">
        <v>8</v>
      </c>
      <c r="AP85" s="111">
        <f t="shared" si="21"/>
        <v>11</v>
      </c>
      <c r="AQ85" s="111">
        <f t="shared" si="14"/>
        <v>22</v>
      </c>
      <c r="AR85" s="111">
        <v>2</v>
      </c>
      <c r="AS85" s="111">
        <f t="shared" si="22"/>
        <v>11</v>
      </c>
      <c r="AT85" s="111">
        <f t="shared" si="23"/>
        <v>22</v>
      </c>
      <c r="AU85" s="111"/>
      <c r="AV85" s="111" t="s">
        <v>92</v>
      </c>
      <c r="AW85" s="111">
        <v>38</v>
      </c>
      <c r="AX85" s="111">
        <v>22</v>
      </c>
      <c r="AY85" s="111">
        <v>2</v>
      </c>
      <c r="AZ85" s="121">
        <f t="shared" si="16"/>
        <v>6</v>
      </c>
      <c r="BA85" s="94"/>
      <c r="BB85" s="101"/>
      <c r="BC85" s="101"/>
      <c r="BD85" s="101"/>
      <c r="BE85" s="101">
        <v>4</v>
      </c>
      <c r="BF85" s="101"/>
      <c r="BG85" s="101"/>
      <c r="BH85" s="101" t="str">
        <f t="shared" si="24"/>
        <v>0</v>
      </c>
      <c r="BI85" s="94">
        <f t="shared" si="25"/>
        <v>6</v>
      </c>
      <c r="BJ85" s="101">
        <v>1</v>
      </c>
    </row>
    <row r="86" spans="1:62" ht="18" x14ac:dyDescent="0.2">
      <c r="A86" s="134"/>
      <c r="B86" s="122"/>
      <c r="C86" s="123"/>
      <c r="D86" s="120"/>
      <c r="E86" s="125"/>
      <c r="F86" s="101"/>
      <c r="G86" s="101"/>
      <c r="H86" s="101"/>
      <c r="I86" s="98"/>
      <c r="J86" s="126"/>
      <c r="K86" s="127"/>
      <c r="L86" s="122"/>
      <c r="M86" s="132"/>
      <c r="N86" s="133"/>
      <c r="O86" s="101"/>
      <c r="P86" s="129"/>
      <c r="Q86" s="122"/>
      <c r="R86" s="130"/>
      <c r="S86" s="97"/>
      <c r="T86" s="97"/>
      <c r="U86" s="131"/>
      <c r="V86" s="100"/>
      <c r="W86" s="106"/>
      <c r="X86" s="107"/>
      <c r="Y86" s="131"/>
      <c r="Z86" s="101"/>
      <c r="AA86" s="101"/>
      <c r="AB86" s="101"/>
      <c r="AC86" s="109">
        <v>2</v>
      </c>
      <c r="AD86" s="109">
        <v>12</v>
      </c>
      <c r="AE86" s="109">
        <v>6</v>
      </c>
      <c r="AF86" s="109">
        <v>3</v>
      </c>
      <c r="AG86" s="110" t="str">
        <f t="shared" si="17"/>
        <v>0</v>
      </c>
      <c r="AH86" s="111">
        <f t="shared" si="18"/>
        <v>15</v>
      </c>
      <c r="AI86" s="111">
        <f t="shared" si="19"/>
        <v>6</v>
      </c>
      <c r="AJ86" s="111">
        <f t="shared" si="20"/>
        <v>3</v>
      </c>
      <c r="AK86" s="111">
        <f t="shared" si="15"/>
        <v>6</v>
      </c>
      <c r="AL86" s="101"/>
      <c r="AM86" s="101"/>
      <c r="AN86" s="101"/>
      <c r="AO86" s="101">
        <v>8</v>
      </c>
      <c r="AP86" s="111">
        <f t="shared" si="21"/>
        <v>11</v>
      </c>
      <c r="AQ86" s="111">
        <f t="shared" si="14"/>
        <v>22</v>
      </c>
      <c r="AR86" s="111">
        <v>2</v>
      </c>
      <c r="AS86" s="111">
        <f t="shared" si="22"/>
        <v>11</v>
      </c>
      <c r="AT86" s="111">
        <f t="shared" si="23"/>
        <v>22</v>
      </c>
      <c r="AU86" s="111"/>
      <c r="AV86" s="111" t="s">
        <v>92</v>
      </c>
      <c r="AW86" s="111">
        <v>38</v>
      </c>
      <c r="AX86" s="111">
        <v>22</v>
      </c>
      <c r="AY86" s="111">
        <v>2</v>
      </c>
      <c r="AZ86" s="121">
        <f t="shared" si="16"/>
        <v>6</v>
      </c>
      <c r="BA86" s="94"/>
      <c r="BB86" s="101"/>
      <c r="BC86" s="101"/>
      <c r="BD86" s="101"/>
      <c r="BE86" s="101">
        <v>4</v>
      </c>
      <c r="BF86" s="101"/>
      <c r="BG86" s="101"/>
      <c r="BH86" s="101" t="str">
        <f t="shared" si="24"/>
        <v>0</v>
      </c>
      <c r="BI86" s="94">
        <f t="shared" si="25"/>
        <v>6</v>
      </c>
      <c r="BJ86" s="101">
        <v>1</v>
      </c>
    </row>
    <row r="87" spans="1:62" ht="18" x14ac:dyDescent="0.2">
      <c r="A87" s="134"/>
      <c r="B87" s="122"/>
      <c r="C87" s="135"/>
      <c r="D87" s="136"/>
      <c r="E87" s="125"/>
      <c r="F87" s="101"/>
      <c r="G87" s="101"/>
      <c r="H87" s="101"/>
      <c r="I87" s="98"/>
      <c r="J87" s="126"/>
      <c r="K87" s="127"/>
      <c r="L87" s="122"/>
      <c r="M87" s="132"/>
      <c r="N87" s="133"/>
      <c r="O87" s="101"/>
      <c r="P87" s="129"/>
      <c r="Q87" s="122"/>
      <c r="R87" s="130"/>
      <c r="S87" s="97"/>
      <c r="T87" s="97"/>
      <c r="U87" s="131"/>
      <c r="V87" s="100"/>
      <c r="W87" s="106"/>
      <c r="X87" s="107"/>
      <c r="Y87" s="131"/>
      <c r="Z87" s="101"/>
      <c r="AA87" s="101"/>
      <c r="AB87" s="101"/>
      <c r="AC87" s="109">
        <v>2</v>
      </c>
      <c r="AD87" s="109">
        <v>12</v>
      </c>
      <c r="AE87" s="109">
        <v>6</v>
      </c>
      <c r="AF87" s="109">
        <v>3</v>
      </c>
      <c r="AG87" s="110" t="str">
        <f t="shared" si="17"/>
        <v>0</v>
      </c>
      <c r="AH87" s="111">
        <f t="shared" si="18"/>
        <v>15</v>
      </c>
      <c r="AI87" s="111">
        <f t="shared" si="19"/>
        <v>6</v>
      </c>
      <c r="AJ87" s="111">
        <f t="shared" si="20"/>
        <v>3</v>
      </c>
      <c r="AK87" s="111">
        <f t="shared" si="15"/>
        <v>6</v>
      </c>
      <c r="AL87" s="101"/>
      <c r="AM87" s="101"/>
      <c r="AN87" s="101"/>
      <c r="AO87" s="101">
        <v>8</v>
      </c>
      <c r="AP87" s="111">
        <f t="shared" si="21"/>
        <v>11</v>
      </c>
      <c r="AQ87" s="111">
        <f t="shared" si="14"/>
        <v>22</v>
      </c>
      <c r="AR87" s="111">
        <v>2</v>
      </c>
      <c r="AS87" s="111">
        <f t="shared" si="22"/>
        <v>11</v>
      </c>
      <c r="AT87" s="111">
        <f t="shared" si="23"/>
        <v>22</v>
      </c>
      <c r="AU87" s="111"/>
      <c r="AV87" s="111" t="s">
        <v>92</v>
      </c>
      <c r="AW87" s="111">
        <v>38</v>
      </c>
      <c r="AX87" s="111">
        <v>22</v>
      </c>
      <c r="AY87" s="111">
        <v>2</v>
      </c>
      <c r="AZ87" s="121">
        <f t="shared" si="16"/>
        <v>6</v>
      </c>
      <c r="BA87" s="94"/>
      <c r="BB87" s="101"/>
      <c r="BC87" s="101"/>
      <c r="BD87" s="101"/>
      <c r="BE87" s="101">
        <v>4</v>
      </c>
      <c r="BF87" s="101"/>
      <c r="BG87" s="101"/>
      <c r="BH87" s="101" t="str">
        <f t="shared" si="24"/>
        <v>0</v>
      </c>
      <c r="BI87" s="94">
        <f t="shared" si="25"/>
        <v>6</v>
      </c>
      <c r="BJ87" s="101">
        <v>1</v>
      </c>
    </row>
    <row r="88" spans="1:62" ht="21.75" x14ac:dyDescent="0.2">
      <c r="A88" s="134"/>
      <c r="B88" s="122"/>
      <c r="C88" s="137"/>
      <c r="D88" s="120"/>
      <c r="E88" s="125"/>
      <c r="F88" s="101"/>
      <c r="G88" s="101"/>
      <c r="H88" s="101"/>
      <c r="I88" s="98"/>
      <c r="J88" s="126"/>
      <c r="K88" s="127"/>
      <c r="L88" s="122"/>
      <c r="M88" s="132"/>
      <c r="N88" s="133"/>
      <c r="O88" s="101"/>
      <c r="P88" s="129"/>
      <c r="Q88" s="122"/>
      <c r="R88" s="130"/>
      <c r="S88" s="97"/>
      <c r="T88" s="97"/>
      <c r="U88" s="131"/>
      <c r="V88" s="100"/>
      <c r="W88" s="106"/>
      <c r="X88" s="107"/>
      <c r="Y88" s="131"/>
      <c r="Z88" s="101"/>
      <c r="AA88" s="101"/>
      <c r="AB88" s="101"/>
      <c r="AC88" s="109">
        <v>2</v>
      </c>
      <c r="AD88" s="109">
        <v>12</v>
      </c>
      <c r="AE88" s="109">
        <v>6</v>
      </c>
      <c r="AF88" s="109">
        <v>3</v>
      </c>
      <c r="AG88" s="110" t="str">
        <f t="shared" si="17"/>
        <v>0</v>
      </c>
      <c r="AH88" s="111">
        <f t="shared" si="18"/>
        <v>15</v>
      </c>
      <c r="AI88" s="111">
        <f t="shared" si="19"/>
        <v>6</v>
      </c>
      <c r="AJ88" s="111">
        <f t="shared" si="20"/>
        <v>3</v>
      </c>
      <c r="AK88" s="111">
        <f t="shared" si="15"/>
        <v>6</v>
      </c>
      <c r="AL88" s="101"/>
      <c r="AM88" s="101"/>
      <c r="AN88" s="101"/>
      <c r="AO88" s="101">
        <v>8</v>
      </c>
      <c r="AP88" s="111">
        <f t="shared" si="21"/>
        <v>11</v>
      </c>
      <c r="AQ88" s="111">
        <f t="shared" si="14"/>
        <v>22</v>
      </c>
      <c r="AR88" s="111">
        <v>2</v>
      </c>
      <c r="AS88" s="111">
        <f t="shared" si="22"/>
        <v>11</v>
      </c>
      <c r="AT88" s="111">
        <f t="shared" si="23"/>
        <v>22</v>
      </c>
      <c r="AU88" s="111"/>
      <c r="AV88" s="111" t="s">
        <v>92</v>
      </c>
      <c r="AW88" s="111">
        <v>38</v>
      </c>
      <c r="AX88" s="111">
        <v>22</v>
      </c>
      <c r="AY88" s="111">
        <v>2</v>
      </c>
      <c r="AZ88" s="121">
        <f t="shared" si="16"/>
        <v>6</v>
      </c>
      <c r="BA88" s="94"/>
      <c r="BB88" s="101"/>
      <c r="BC88" s="101"/>
      <c r="BD88" s="101"/>
      <c r="BE88" s="101">
        <v>4</v>
      </c>
      <c r="BH88" s="101" t="str">
        <f t="shared" si="24"/>
        <v>0</v>
      </c>
      <c r="BI88" s="94">
        <f t="shared" si="25"/>
        <v>6</v>
      </c>
      <c r="BJ88" s="101">
        <v>1</v>
      </c>
    </row>
    <row r="89" spans="1:62" x14ac:dyDescent="0.2">
      <c r="A89" s="101"/>
      <c r="B89" s="101"/>
      <c r="C89" s="101"/>
      <c r="D89" s="101"/>
      <c r="E89" s="102"/>
      <c r="F89" s="101"/>
      <c r="G89" s="101"/>
      <c r="H89" s="101"/>
      <c r="I89" s="98"/>
      <c r="J89" s="138"/>
      <c r="K89" s="117"/>
      <c r="L89" s="117"/>
      <c r="M89" s="117"/>
      <c r="N89" s="118"/>
      <c r="O89" s="101"/>
      <c r="P89" s="98"/>
      <c r="Q89" s="101"/>
      <c r="R89" s="101"/>
      <c r="S89" s="101"/>
      <c r="T89" s="101"/>
      <c r="U89" s="101"/>
      <c r="V89" s="101"/>
      <c r="W89" s="101"/>
      <c r="X89" s="101"/>
      <c r="Y89" s="101"/>
      <c r="Z89" s="101"/>
      <c r="AA89" s="101"/>
      <c r="AB89" s="101"/>
      <c r="AC89" s="109">
        <v>2</v>
      </c>
      <c r="AD89" s="109">
        <v>12</v>
      </c>
      <c r="AE89" s="109">
        <v>6</v>
      </c>
      <c r="AF89" s="109">
        <v>3</v>
      </c>
      <c r="AG89" s="110" t="str">
        <f t="shared" si="17"/>
        <v>0</v>
      </c>
      <c r="AH89" s="111">
        <f t="shared" si="18"/>
        <v>15</v>
      </c>
      <c r="AI89" s="111">
        <f t="shared" si="19"/>
        <v>6</v>
      </c>
      <c r="AJ89" s="111">
        <f t="shared" si="20"/>
        <v>3</v>
      </c>
      <c r="AK89" s="111">
        <f t="shared" si="15"/>
        <v>6</v>
      </c>
      <c r="AL89" s="101"/>
      <c r="AM89" s="101"/>
      <c r="AN89" s="101"/>
      <c r="AO89" s="101">
        <v>8</v>
      </c>
      <c r="AP89" s="111">
        <f t="shared" si="21"/>
        <v>11</v>
      </c>
      <c r="AQ89" s="111">
        <f t="shared" si="14"/>
        <v>22</v>
      </c>
      <c r="AR89" s="111">
        <v>2</v>
      </c>
      <c r="AS89" s="111">
        <f t="shared" si="22"/>
        <v>11</v>
      </c>
      <c r="AT89" s="111">
        <f t="shared" si="23"/>
        <v>22</v>
      </c>
      <c r="AU89" s="111"/>
      <c r="AV89" s="111" t="s">
        <v>92</v>
      </c>
      <c r="AW89" s="111">
        <v>38</v>
      </c>
      <c r="AX89" s="111">
        <v>22</v>
      </c>
      <c r="AY89" s="111">
        <v>2</v>
      </c>
      <c r="AZ89" s="121">
        <f t="shared" si="16"/>
        <v>6</v>
      </c>
      <c r="BA89" s="94"/>
      <c r="BB89" s="101"/>
      <c r="BC89" s="101"/>
      <c r="BD89" s="101"/>
      <c r="BE89" s="101">
        <v>4</v>
      </c>
      <c r="BH89" s="101" t="str">
        <f t="shared" si="24"/>
        <v>0</v>
      </c>
      <c r="BI89" s="94">
        <f t="shared" si="25"/>
        <v>6</v>
      </c>
      <c r="BJ89" s="101">
        <v>1</v>
      </c>
    </row>
    <row r="90" spans="1:62" x14ac:dyDescent="0.2">
      <c r="A90" s="101"/>
      <c r="B90" s="101"/>
      <c r="C90" s="101"/>
      <c r="D90" s="101"/>
      <c r="E90" s="102"/>
      <c r="F90" s="101"/>
      <c r="G90" s="101"/>
      <c r="H90" s="101"/>
      <c r="I90" s="98"/>
      <c r="J90" s="138"/>
      <c r="K90" s="117"/>
      <c r="L90" s="117"/>
      <c r="M90" s="117"/>
      <c r="N90" s="118"/>
      <c r="O90" s="101"/>
      <c r="P90" s="98"/>
      <c r="Q90" s="101"/>
      <c r="R90" s="101"/>
      <c r="S90" s="101"/>
      <c r="T90" s="101"/>
      <c r="U90" s="101"/>
      <c r="V90" s="101"/>
      <c r="W90" s="101"/>
      <c r="X90" s="101"/>
      <c r="Y90" s="101"/>
      <c r="Z90" s="101"/>
      <c r="AA90" s="101"/>
      <c r="AB90" s="101"/>
      <c r="AC90" s="109">
        <v>2</v>
      </c>
      <c r="AD90" s="109">
        <v>12</v>
      </c>
      <c r="AE90" s="109">
        <v>6</v>
      </c>
      <c r="AF90" s="109">
        <v>3</v>
      </c>
      <c r="AG90" s="110" t="str">
        <f t="shared" si="17"/>
        <v>0</v>
      </c>
      <c r="AH90" s="111">
        <f t="shared" si="18"/>
        <v>15</v>
      </c>
      <c r="AI90" s="111">
        <f t="shared" si="19"/>
        <v>6</v>
      </c>
      <c r="AJ90" s="111">
        <f t="shared" si="20"/>
        <v>3</v>
      </c>
      <c r="AK90" s="111">
        <f t="shared" si="15"/>
        <v>6</v>
      </c>
      <c r="AL90" s="101"/>
      <c r="AM90" s="101"/>
      <c r="AN90" s="101"/>
      <c r="AO90" s="101">
        <v>8</v>
      </c>
      <c r="AP90" s="111">
        <f t="shared" si="21"/>
        <v>11</v>
      </c>
      <c r="AQ90" s="111">
        <f t="shared" si="14"/>
        <v>22</v>
      </c>
      <c r="AR90" s="111">
        <v>2</v>
      </c>
      <c r="AS90" s="111">
        <f t="shared" si="22"/>
        <v>11</v>
      </c>
      <c r="AT90" s="111">
        <f t="shared" si="23"/>
        <v>22</v>
      </c>
      <c r="AU90" s="111"/>
      <c r="AV90" s="111" t="s">
        <v>92</v>
      </c>
      <c r="AW90" s="111">
        <v>38</v>
      </c>
      <c r="AX90" s="111">
        <v>22</v>
      </c>
      <c r="AY90" s="111">
        <v>2</v>
      </c>
      <c r="AZ90" s="121">
        <f t="shared" si="16"/>
        <v>6</v>
      </c>
      <c r="BA90" s="94"/>
      <c r="BB90" s="101"/>
      <c r="BC90" s="101"/>
      <c r="BD90" s="101"/>
      <c r="BE90" s="101">
        <v>4</v>
      </c>
      <c r="BH90" s="101" t="str">
        <f t="shared" si="24"/>
        <v>0</v>
      </c>
      <c r="BI90" s="94">
        <f t="shared" si="25"/>
        <v>6</v>
      </c>
      <c r="BJ90" s="101">
        <v>1</v>
      </c>
    </row>
    <row r="91" spans="1:62" x14ac:dyDescent="0.2">
      <c r="A91" s="101"/>
      <c r="B91" s="101"/>
      <c r="C91" s="101"/>
      <c r="D91" s="101"/>
      <c r="E91" s="102"/>
      <c r="F91" s="101"/>
      <c r="G91" s="101"/>
      <c r="H91" s="101"/>
      <c r="I91" s="98"/>
      <c r="J91" s="138"/>
      <c r="K91" s="117"/>
      <c r="L91" s="117"/>
      <c r="M91" s="117"/>
      <c r="N91" s="118"/>
      <c r="O91" s="101"/>
      <c r="P91" s="98"/>
      <c r="Q91" s="101"/>
      <c r="R91" s="101"/>
      <c r="S91" s="101"/>
      <c r="T91" s="101"/>
      <c r="U91" s="101"/>
      <c r="V91" s="101"/>
      <c r="W91" s="101"/>
      <c r="X91" s="101"/>
      <c r="Y91" s="101"/>
      <c r="Z91" s="101"/>
      <c r="AA91" s="101"/>
      <c r="AB91" s="101"/>
      <c r="AC91" s="109">
        <v>2</v>
      </c>
      <c r="AD91" s="109">
        <v>12</v>
      </c>
      <c r="AE91" s="109">
        <v>6</v>
      </c>
      <c r="AF91" s="109">
        <v>3</v>
      </c>
      <c r="AG91" s="110" t="str">
        <f t="shared" si="17"/>
        <v>0</v>
      </c>
      <c r="AH91" s="111">
        <f t="shared" si="18"/>
        <v>15</v>
      </c>
      <c r="AI91" s="111">
        <f t="shared" si="19"/>
        <v>6</v>
      </c>
      <c r="AJ91" s="111">
        <f t="shared" si="20"/>
        <v>3</v>
      </c>
      <c r="AK91" s="111">
        <f t="shared" si="15"/>
        <v>6</v>
      </c>
      <c r="AL91" s="101"/>
      <c r="AM91" s="101"/>
      <c r="AN91" s="101"/>
      <c r="AO91" s="101">
        <v>8</v>
      </c>
      <c r="AP91" s="111">
        <f t="shared" si="21"/>
        <v>11</v>
      </c>
      <c r="AQ91" s="111">
        <f t="shared" si="14"/>
        <v>22</v>
      </c>
      <c r="AR91" s="111">
        <v>2</v>
      </c>
      <c r="AS91" s="111">
        <f t="shared" si="22"/>
        <v>11</v>
      </c>
      <c r="AT91" s="111">
        <f t="shared" si="23"/>
        <v>22</v>
      </c>
      <c r="AU91" s="111"/>
      <c r="AV91" s="111" t="s">
        <v>92</v>
      </c>
      <c r="AW91" s="111">
        <v>38</v>
      </c>
      <c r="AX91" s="111">
        <v>22</v>
      </c>
      <c r="AY91" s="111">
        <v>2</v>
      </c>
      <c r="AZ91" s="121">
        <f t="shared" si="16"/>
        <v>6</v>
      </c>
      <c r="BA91" s="94"/>
      <c r="BB91" s="101"/>
      <c r="BC91" s="101"/>
      <c r="BD91" s="101"/>
      <c r="BE91" s="101">
        <v>4</v>
      </c>
      <c r="BH91" s="101" t="str">
        <f t="shared" si="24"/>
        <v>0</v>
      </c>
      <c r="BI91" s="94">
        <f t="shared" si="25"/>
        <v>6</v>
      </c>
      <c r="BJ91" s="101">
        <v>1</v>
      </c>
    </row>
    <row r="92" spans="1:62" x14ac:dyDescent="0.2">
      <c r="A92" s="101"/>
      <c r="B92" s="101"/>
      <c r="C92" s="101"/>
      <c r="D92" s="101"/>
      <c r="E92" s="102"/>
      <c r="F92" s="101"/>
      <c r="G92" s="101"/>
      <c r="H92" s="101"/>
      <c r="I92" s="98"/>
      <c r="J92" s="138"/>
      <c r="K92" s="117"/>
      <c r="L92" s="117"/>
      <c r="M92" s="117"/>
      <c r="N92" s="118"/>
      <c r="O92" s="101"/>
      <c r="P92" s="98"/>
      <c r="Q92" s="101"/>
      <c r="R92" s="101"/>
      <c r="S92" s="101"/>
      <c r="T92" s="101"/>
      <c r="U92" s="101"/>
      <c r="V92" s="101"/>
      <c r="W92" s="101"/>
      <c r="X92" s="101"/>
      <c r="Y92" s="101"/>
      <c r="Z92" s="101"/>
      <c r="AA92" s="101"/>
      <c r="AB92" s="101"/>
      <c r="AC92" s="109">
        <v>2</v>
      </c>
      <c r="AD92" s="109">
        <v>12</v>
      </c>
      <c r="AE92" s="109">
        <v>6</v>
      </c>
      <c r="AF92" s="109">
        <v>3</v>
      </c>
      <c r="AG92" s="110" t="str">
        <f t="shared" si="17"/>
        <v>0</v>
      </c>
      <c r="AH92" s="111">
        <f t="shared" si="18"/>
        <v>15</v>
      </c>
      <c r="AI92" s="111">
        <f t="shared" si="19"/>
        <v>6</v>
      </c>
      <c r="AJ92" s="111">
        <f t="shared" si="20"/>
        <v>3</v>
      </c>
      <c r="AK92" s="111">
        <f t="shared" si="15"/>
        <v>6</v>
      </c>
      <c r="AL92" s="101"/>
      <c r="AM92" s="101"/>
      <c r="AN92" s="101"/>
      <c r="AO92" s="101">
        <v>8</v>
      </c>
      <c r="AP92" s="111">
        <f t="shared" si="21"/>
        <v>11</v>
      </c>
      <c r="AQ92" s="111">
        <f t="shared" si="14"/>
        <v>22</v>
      </c>
      <c r="AR92" s="111">
        <v>2</v>
      </c>
      <c r="AS92" s="111">
        <f t="shared" si="22"/>
        <v>11</v>
      </c>
      <c r="AT92" s="111">
        <f t="shared" si="23"/>
        <v>22</v>
      </c>
      <c r="AU92" s="111"/>
      <c r="AV92" s="111" t="s">
        <v>92</v>
      </c>
      <c r="AW92" s="111">
        <v>38</v>
      </c>
      <c r="AX92" s="111">
        <v>22</v>
      </c>
      <c r="AY92" s="111">
        <v>2</v>
      </c>
      <c r="AZ92" s="121">
        <f t="shared" si="16"/>
        <v>6</v>
      </c>
      <c r="BA92" s="94"/>
      <c r="BB92" s="101"/>
      <c r="BC92" s="101"/>
      <c r="BD92" s="101"/>
      <c r="BE92" s="101">
        <v>4</v>
      </c>
      <c r="BH92" s="101" t="str">
        <f t="shared" si="24"/>
        <v>0</v>
      </c>
      <c r="BI92" s="94">
        <f t="shared" si="25"/>
        <v>6</v>
      </c>
      <c r="BJ92" s="101">
        <v>1</v>
      </c>
    </row>
    <row r="93" spans="1:62" x14ac:dyDescent="0.2">
      <c r="A93" s="101"/>
      <c r="B93" s="101"/>
      <c r="C93" s="101"/>
      <c r="D93" s="101"/>
      <c r="E93" s="102"/>
      <c r="F93" s="101"/>
      <c r="G93" s="101"/>
      <c r="H93" s="101"/>
      <c r="I93" s="98"/>
      <c r="J93" s="138"/>
      <c r="K93" s="117"/>
      <c r="L93" s="117"/>
      <c r="M93" s="117"/>
      <c r="N93" s="118"/>
      <c r="O93" s="101"/>
      <c r="P93" s="98"/>
      <c r="Q93" s="101"/>
      <c r="R93" s="101"/>
      <c r="S93" s="101"/>
      <c r="T93" s="101"/>
      <c r="U93" s="101"/>
      <c r="V93" s="101"/>
      <c r="W93" s="101"/>
      <c r="X93" s="101"/>
      <c r="Y93" s="101"/>
      <c r="Z93" s="101"/>
      <c r="AA93" s="101"/>
      <c r="AB93" s="101"/>
      <c r="AC93" s="109">
        <v>2</v>
      </c>
      <c r="AD93" s="109">
        <v>12</v>
      </c>
      <c r="AE93" s="109">
        <v>6</v>
      </c>
      <c r="AF93" s="109">
        <v>3</v>
      </c>
      <c r="AG93" s="110" t="str">
        <f t="shared" si="17"/>
        <v>0</v>
      </c>
      <c r="AH93" s="111">
        <f t="shared" si="18"/>
        <v>15</v>
      </c>
      <c r="AI93" s="111">
        <f t="shared" si="19"/>
        <v>6</v>
      </c>
      <c r="AJ93" s="111">
        <f t="shared" si="20"/>
        <v>3</v>
      </c>
      <c r="AK93" s="111">
        <f t="shared" si="15"/>
        <v>6</v>
      </c>
      <c r="AL93" s="101"/>
      <c r="AM93" s="101"/>
      <c r="AN93" s="101"/>
      <c r="AO93" s="101">
        <v>8</v>
      </c>
      <c r="AP93" s="111">
        <f t="shared" si="21"/>
        <v>11</v>
      </c>
      <c r="AQ93" s="111">
        <f t="shared" si="14"/>
        <v>22</v>
      </c>
      <c r="AR93" s="111">
        <v>2</v>
      </c>
      <c r="AS93" s="111">
        <f t="shared" si="22"/>
        <v>11</v>
      </c>
      <c r="AT93" s="111">
        <f t="shared" si="23"/>
        <v>22</v>
      </c>
      <c r="AU93" s="111"/>
      <c r="AV93" s="111" t="s">
        <v>92</v>
      </c>
      <c r="AW93" s="111">
        <v>38</v>
      </c>
      <c r="AX93" s="111">
        <v>22</v>
      </c>
      <c r="AY93" s="111">
        <v>2</v>
      </c>
      <c r="AZ93" s="121">
        <f t="shared" si="16"/>
        <v>6</v>
      </c>
      <c r="BA93" s="94"/>
      <c r="BB93" s="101"/>
      <c r="BC93" s="101"/>
      <c r="BD93" s="101"/>
      <c r="BE93" s="101">
        <v>4</v>
      </c>
      <c r="BH93" s="101" t="str">
        <f t="shared" si="24"/>
        <v>0</v>
      </c>
      <c r="BI93" s="94">
        <f t="shared" si="25"/>
        <v>6</v>
      </c>
      <c r="BJ93" s="101">
        <v>1</v>
      </c>
    </row>
    <row r="94" spans="1:62" x14ac:dyDescent="0.2">
      <c r="A94" s="101"/>
      <c r="B94" s="101"/>
      <c r="C94" s="101"/>
      <c r="D94" s="101"/>
      <c r="E94" s="102"/>
      <c r="F94" s="101"/>
      <c r="G94" s="101"/>
      <c r="H94" s="101"/>
      <c r="I94" s="98"/>
      <c r="J94" s="138"/>
      <c r="K94" s="117"/>
      <c r="L94" s="117"/>
      <c r="M94" s="117"/>
      <c r="N94" s="118"/>
      <c r="O94" s="101"/>
      <c r="P94" s="98"/>
      <c r="Q94" s="101"/>
      <c r="R94" s="101"/>
      <c r="S94" s="101"/>
      <c r="T94" s="101"/>
      <c r="U94" s="101"/>
      <c r="V94" s="101"/>
      <c r="W94" s="101"/>
      <c r="X94" s="101"/>
      <c r="Y94" s="101"/>
      <c r="Z94" s="101"/>
      <c r="AA94" s="101"/>
      <c r="AB94" s="101"/>
      <c r="AC94" s="109">
        <v>2</v>
      </c>
      <c r="AD94" s="109">
        <v>12</v>
      </c>
      <c r="AE94" s="109">
        <v>6</v>
      </c>
      <c r="AF94" s="109">
        <v>3</v>
      </c>
      <c r="AG94" s="110" t="str">
        <f t="shared" si="17"/>
        <v>0</v>
      </c>
      <c r="AH94" s="111">
        <f t="shared" si="18"/>
        <v>15</v>
      </c>
      <c r="AI94" s="111">
        <f t="shared" si="19"/>
        <v>6</v>
      </c>
      <c r="AJ94" s="111">
        <f t="shared" si="20"/>
        <v>3</v>
      </c>
      <c r="AK94" s="111">
        <f t="shared" si="15"/>
        <v>6</v>
      </c>
      <c r="AL94" s="101"/>
      <c r="AM94" s="101"/>
      <c r="AN94" s="101"/>
      <c r="AO94" s="101">
        <v>8</v>
      </c>
      <c r="AP94" s="111">
        <f t="shared" si="21"/>
        <v>11</v>
      </c>
      <c r="AQ94" s="111">
        <f t="shared" si="14"/>
        <v>22</v>
      </c>
      <c r="AR94" s="111">
        <v>2</v>
      </c>
      <c r="AS94" s="111">
        <f t="shared" si="22"/>
        <v>11</v>
      </c>
      <c r="AT94" s="111">
        <f t="shared" si="23"/>
        <v>22</v>
      </c>
      <c r="AU94" s="111"/>
      <c r="AV94" s="111" t="s">
        <v>92</v>
      </c>
      <c r="AW94" s="111">
        <v>38</v>
      </c>
      <c r="AX94" s="111">
        <v>22</v>
      </c>
      <c r="AY94" s="111">
        <v>2</v>
      </c>
      <c r="AZ94" s="121">
        <f t="shared" si="16"/>
        <v>6</v>
      </c>
      <c r="BA94" s="94"/>
      <c r="BB94" s="101"/>
      <c r="BC94" s="101"/>
      <c r="BD94" s="101"/>
      <c r="BE94" s="101">
        <v>4</v>
      </c>
      <c r="BH94" s="101" t="str">
        <f t="shared" si="24"/>
        <v>0</v>
      </c>
      <c r="BI94" s="94">
        <f t="shared" si="25"/>
        <v>6</v>
      </c>
      <c r="BJ94" s="101">
        <v>1</v>
      </c>
    </row>
    <row r="95" spans="1:62" x14ac:dyDescent="0.2">
      <c r="A95" s="101"/>
      <c r="B95" s="101"/>
      <c r="C95" s="101"/>
      <c r="D95" s="101"/>
      <c r="E95" s="102"/>
      <c r="F95" s="101"/>
      <c r="G95" s="101"/>
      <c r="H95" s="101"/>
      <c r="I95" s="98"/>
      <c r="J95" s="138"/>
      <c r="K95" s="117"/>
      <c r="L95" s="117"/>
      <c r="M95" s="117"/>
      <c r="N95" s="118"/>
      <c r="O95" s="101"/>
      <c r="P95" s="98"/>
      <c r="Q95" s="101"/>
      <c r="R95" s="101"/>
      <c r="S95" s="101"/>
      <c r="T95" s="101"/>
      <c r="U95" s="101"/>
      <c r="V95" s="101"/>
      <c r="W95" s="101"/>
      <c r="X95" s="101"/>
      <c r="Y95" s="101"/>
      <c r="Z95" s="101"/>
      <c r="AA95" s="101"/>
      <c r="AB95" s="101"/>
      <c r="AC95" s="109">
        <v>2</v>
      </c>
      <c r="AD95" s="109">
        <v>12</v>
      </c>
      <c r="AE95" s="109">
        <v>6</v>
      </c>
      <c r="AF95" s="109">
        <v>3</v>
      </c>
      <c r="AG95" s="110" t="str">
        <f t="shared" si="17"/>
        <v>0</v>
      </c>
      <c r="AH95" s="111">
        <f t="shared" si="18"/>
        <v>15</v>
      </c>
      <c r="AI95" s="111">
        <f t="shared" si="19"/>
        <v>6</v>
      </c>
      <c r="AJ95" s="111">
        <f t="shared" si="20"/>
        <v>3</v>
      </c>
      <c r="AK95" s="111">
        <f t="shared" si="15"/>
        <v>6</v>
      </c>
      <c r="AL95" s="101"/>
      <c r="AM95" s="101"/>
      <c r="AN95" s="101"/>
      <c r="AO95" s="101">
        <v>8</v>
      </c>
      <c r="AP95" s="111">
        <f t="shared" si="21"/>
        <v>11</v>
      </c>
      <c r="AQ95" s="111">
        <f t="shared" si="14"/>
        <v>22</v>
      </c>
      <c r="AR95" s="111">
        <v>2</v>
      </c>
      <c r="AS95" s="111">
        <f t="shared" si="22"/>
        <v>11</v>
      </c>
      <c r="AT95" s="111">
        <f t="shared" si="23"/>
        <v>22</v>
      </c>
      <c r="AU95" s="111"/>
      <c r="AV95" s="111" t="s">
        <v>92</v>
      </c>
      <c r="AW95" s="111">
        <v>38</v>
      </c>
      <c r="AX95" s="111">
        <v>22</v>
      </c>
      <c r="AY95" s="111">
        <v>2</v>
      </c>
      <c r="AZ95" s="121">
        <f t="shared" si="16"/>
        <v>6</v>
      </c>
      <c r="BA95" s="94"/>
      <c r="BB95" s="101"/>
      <c r="BC95" s="101"/>
      <c r="BD95" s="101"/>
      <c r="BE95" s="101">
        <v>4</v>
      </c>
      <c r="BH95" s="101" t="str">
        <f t="shared" si="24"/>
        <v>0</v>
      </c>
      <c r="BI95" s="94">
        <f t="shared" si="25"/>
        <v>6</v>
      </c>
      <c r="BJ95" s="101">
        <v>1</v>
      </c>
    </row>
    <row r="96" spans="1:62" x14ac:dyDescent="0.2">
      <c r="A96" s="101"/>
      <c r="B96" s="101"/>
      <c r="C96" s="101"/>
      <c r="D96" s="101"/>
      <c r="E96" s="102"/>
      <c r="F96" s="101"/>
      <c r="G96" s="101"/>
      <c r="H96" s="101"/>
      <c r="I96" s="98"/>
      <c r="J96" s="138"/>
      <c r="K96" s="117"/>
      <c r="L96" s="117"/>
      <c r="M96" s="117"/>
      <c r="N96" s="118"/>
      <c r="O96" s="101"/>
      <c r="P96" s="98"/>
      <c r="Q96" s="101"/>
      <c r="R96" s="101"/>
      <c r="S96" s="101"/>
      <c r="T96" s="101"/>
      <c r="U96" s="101"/>
      <c r="V96" s="101"/>
      <c r="W96" s="101"/>
      <c r="X96" s="101"/>
      <c r="Y96" s="101"/>
      <c r="Z96" s="101"/>
      <c r="AA96" s="101"/>
      <c r="AB96" s="101"/>
      <c r="AC96" s="109">
        <v>2</v>
      </c>
      <c r="AD96" s="109">
        <v>12</v>
      </c>
      <c r="AE96" s="109">
        <v>6</v>
      </c>
      <c r="AF96" s="109">
        <v>3</v>
      </c>
      <c r="AG96" s="110" t="str">
        <f t="shared" si="17"/>
        <v>0</v>
      </c>
      <c r="AH96" s="111">
        <f t="shared" si="18"/>
        <v>15</v>
      </c>
      <c r="AI96" s="111">
        <f t="shared" si="19"/>
        <v>6</v>
      </c>
      <c r="AJ96" s="111">
        <f t="shared" si="20"/>
        <v>3</v>
      </c>
      <c r="AK96" s="111">
        <f t="shared" si="15"/>
        <v>6</v>
      </c>
      <c r="AL96" s="101"/>
      <c r="AM96" s="101"/>
      <c r="AN96" s="101"/>
      <c r="AO96" s="101">
        <v>8</v>
      </c>
      <c r="AP96" s="111">
        <f t="shared" si="21"/>
        <v>11</v>
      </c>
      <c r="AQ96" s="111">
        <f t="shared" si="14"/>
        <v>22</v>
      </c>
      <c r="AR96" s="111">
        <v>2</v>
      </c>
      <c r="AS96" s="111">
        <f t="shared" si="22"/>
        <v>11</v>
      </c>
      <c r="AT96" s="111">
        <f t="shared" si="23"/>
        <v>22</v>
      </c>
      <c r="AU96" s="111"/>
      <c r="AV96" s="111" t="s">
        <v>92</v>
      </c>
      <c r="AW96" s="111">
        <v>38</v>
      </c>
      <c r="AX96" s="111">
        <v>22</v>
      </c>
      <c r="AY96" s="111">
        <v>2</v>
      </c>
      <c r="AZ96" s="121">
        <f t="shared" si="16"/>
        <v>6</v>
      </c>
      <c r="BA96" s="94"/>
      <c r="BB96" s="101"/>
      <c r="BC96" s="101"/>
      <c r="BD96" s="101"/>
      <c r="BE96" s="101">
        <v>4</v>
      </c>
      <c r="BH96" s="101" t="str">
        <f t="shared" si="24"/>
        <v>0</v>
      </c>
      <c r="BI96" s="94">
        <f t="shared" si="25"/>
        <v>6</v>
      </c>
      <c r="BJ96" s="101">
        <v>1</v>
      </c>
    </row>
    <row r="97" spans="1:62" x14ac:dyDescent="0.2">
      <c r="A97" s="101"/>
      <c r="B97" s="101"/>
      <c r="C97" s="101"/>
      <c r="D97" s="101"/>
      <c r="E97" s="102"/>
      <c r="F97" s="101"/>
      <c r="G97" s="101"/>
      <c r="H97" s="101"/>
      <c r="I97" s="98"/>
      <c r="J97" s="138"/>
      <c r="K97" s="117"/>
      <c r="L97" s="117"/>
      <c r="M97" s="117"/>
      <c r="N97" s="118"/>
      <c r="O97" s="101"/>
      <c r="P97" s="98"/>
      <c r="Q97" s="101"/>
      <c r="R97" s="101"/>
      <c r="S97" s="101"/>
      <c r="T97" s="101"/>
      <c r="U97" s="101"/>
      <c r="V97" s="101"/>
      <c r="W97" s="101"/>
      <c r="X97" s="101"/>
      <c r="Y97" s="101"/>
      <c r="Z97" s="101"/>
      <c r="AA97" s="101"/>
      <c r="AB97" s="101"/>
      <c r="AC97" s="109">
        <v>2</v>
      </c>
      <c r="AD97" s="109">
        <v>12</v>
      </c>
      <c r="AE97" s="109">
        <v>6</v>
      </c>
      <c r="AF97" s="109">
        <v>3</v>
      </c>
      <c r="AG97" s="110" t="str">
        <f t="shared" si="17"/>
        <v>0</v>
      </c>
      <c r="AH97" s="111">
        <f t="shared" si="18"/>
        <v>15</v>
      </c>
      <c r="AI97" s="111">
        <f t="shared" si="19"/>
        <v>6</v>
      </c>
      <c r="AJ97" s="111">
        <f t="shared" si="20"/>
        <v>3</v>
      </c>
      <c r="AK97" s="111">
        <f t="shared" si="15"/>
        <v>6</v>
      </c>
      <c r="AL97" s="101"/>
      <c r="AM97" s="101"/>
      <c r="AN97" s="101"/>
      <c r="AO97" s="101">
        <v>8</v>
      </c>
      <c r="AP97" s="111">
        <f t="shared" si="21"/>
        <v>11</v>
      </c>
      <c r="AQ97" s="111">
        <f t="shared" si="14"/>
        <v>22</v>
      </c>
      <c r="AR97" s="111">
        <v>2</v>
      </c>
      <c r="AS97" s="111">
        <f t="shared" si="22"/>
        <v>11</v>
      </c>
      <c r="AT97" s="111">
        <f t="shared" si="23"/>
        <v>22</v>
      </c>
      <c r="AU97" s="111"/>
      <c r="AV97" s="111" t="s">
        <v>92</v>
      </c>
      <c r="AW97" s="111">
        <v>38</v>
      </c>
      <c r="AX97" s="111">
        <v>22</v>
      </c>
      <c r="AY97" s="111">
        <v>2</v>
      </c>
      <c r="AZ97" s="121">
        <f t="shared" si="16"/>
        <v>6</v>
      </c>
      <c r="BA97" s="94"/>
      <c r="BB97" s="101"/>
      <c r="BC97" s="101"/>
      <c r="BD97" s="101"/>
      <c r="BE97" s="101">
        <v>4</v>
      </c>
      <c r="BH97" s="101" t="str">
        <f t="shared" si="24"/>
        <v>0</v>
      </c>
      <c r="BI97" s="94">
        <f t="shared" si="25"/>
        <v>6</v>
      </c>
      <c r="BJ97" s="101">
        <v>1</v>
      </c>
    </row>
    <row r="98" spans="1:62" x14ac:dyDescent="0.2">
      <c r="A98" s="101"/>
      <c r="B98" s="101"/>
      <c r="C98" s="101"/>
      <c r="D98" s="101"/>
      <c r="F98" s="101"/>
      <c r="G98" s="101"/>
      <c r="H98" s="101"/>
      <c r="I98" s="98"/>
      <c r="J98" s="138"/>
      <c r="K98" s="117"/>
      <c r="L98" s="117"/>
      <c r="M98" s="117"/>
      <c r="N98" s="118"/>
      <c r="O98" s="101"/>
      <c r="P98" s="98"/>
      <c r="Q98" s="101"/>
      <c r="R98" s="101"/>
      <c r="S98" s="101"/>
      <c r="T98" s="101"/>
      <c r="U98" s="101"/>
      <c r="V98" s="101"/>
      <c r="W98" s="101"/>
      <c r="X98" s="101"/>
      <c r="Y98" s="101"/>
      <c r="Z98" s="101"/>
      <c r="AA98" s="101"/>
      <c r="AB98" s="101"/>
      <c r="AC98" s="109">
        <v>2</v>
      </c>
      <c r="AD98" s="109">
        <v>12</v>
      </c>
      <c r="AE98" s="109">
        <v>6</v>
      </c>
      <c r="AF98" s="109">
        <v>3</v>
      </c>
      <c r="AG98" s="110" t="str">
        <f t="shared" si="17"/>
        <v>0</v>
      </c>
      <c r="AH98" s="111">
        <f t="shared" si="18"/>
        <v>15</v>
      </c>
      <c r="AI98" s="111">
        <f t="shared" si="19"/>
        <v>6</v>
      </c>
      <c r="AJ98" s="111">
        <f t="shared" si="20"/>
        <v>3</v>
      </c>
      <c r="AK98" s="111">
        <f t="shared" si="15"/>
        <v>6</v>
      </c>
      <c r="AL98" s="101"/>
      <c r="AM98" s="101"/>
      <c r="AN98" s="101"/>
      <c r="AO98" s="101">
        <v>8</v>
      </c>
      <c r="AP98" s="111">
        <f t="shared" si="21"/>
        <v>11</v>
      </c>
      <c r="AQ98" s="111">
        <f t="shared" si="14"/>
        <v>22</v>
      </c>
      <c r="AR98" s="111">
        <v>2</v>
      </c>
      <c r="AS98" s="111">
        <f t="shared" si="22"/>
        <v>11</v>
      </c>
      <c r="AT98" s="111">
        <f t="shared" si="23"/>
        <v>22</v>
      </c>
      <c r="AU98" s="111"/>
      <c r="AV98" s="111" t="s">
        <v>92</v>
      </c>
      <c r="AW98" s="111">
        <v>38</v>
      </c>
      <c r="AX98" s="111">
        <v>22</v>
      </c>
      <c r="AY98" s="111">
        <v>2</v>
      </c>
      <c r="AZ98" s="121">
        <f t="shared" si="16"/>
        <v>6</v>
      </c>
      <c r="BA98" s="94"/>
      <c r="BB98" s="101"/>
      <c r="BC98" s="101"/>
      <c r="BD98" s="101"/>
      <c r="BE98" s="101">
        <v>4</v>
      </c>
      <c r="BH98" s="101" t="str">
        <f t="shared" si="24"/>
        <v>0</v>
      </c>
      <c r="BI98" s="94">
        <f t="shared" si="25"/>
        <v>6</v>
      </c>
      <c r="BJ98" s="101">
        <v>1</v>
      </c>
    </row>
    <row r="99" spans="1:62" x14ac:dyDescent="0.2">
      <c r="F99" s="101"/>
      <c r="G99" s="101"/>
      <c r="H99" s="101"/>
      <c r="I99" s="98"/>
      <c r="J99" s="139"/>
      <c r="L99" s="139"/>
      <c r="M99" s="139"/>
      <c r="N99" s="139"/>
      <c r="O99" s="101"/>
      <c r="AC99" s="109">
        <v>2</v>
      </c>
      <c r="AD99" s="109">
        <v>12</v>
      </c>
      <c r="AE99" s="109">
        <v>6</v>
      </c>
      <c r="AF99" s="109">
        <v>3</v>
      </c>
      <c r="AG99" s="110" t="str">
        <f t="shared" si="17"/>
        <v>0</v>
      </c>
      <c r="AH99" s="101">
        <f t="shared" si="18"/>
        <v>15</v>
      </c>
      <c r="AJ99" s="101">
        <f t="shared" si="20"/>
        <v>3</v>
      </c>
      <c r="AO99" s="101">
        <v>8</v>
      </c>
      <c r="AP99" s="101">
        <f t="shared" si="21"/>
        <v>11</v>
      </c>
      <c r="AQ99" s="101">
        <f t="shared" si="14"/>
        <v>22</v>
      </c>
      <c r="AR99" s="101">
        <v>2</v>
      </c>
      <c r="AS99" s="101">
        <f t="shared" si="22"/>
        <v>11</v>
      </c>
      <c r="AT99" s="101">
        <f t="shared" si="23"/>
        <v>22</v>
      </c>
      <c r="AV99" s="101" t="s">
        <v>92</v>
      </c>
      <c r="AW99" s="101">
        <v>38</v>
      </c>
      <c r="AX99" s="101">
        <v>22</v>
      </c>
      <c r="AY99" s="101">
        <v>2</v>
      </c>
      <c r="AZ99" s="102">
        <f t="shared" si="16"/>
        <v>0</v>
      </c>
      <c r="BA99" s="94"/>
      <c r="BB99" s="101"/>
      <c r="BC99" s="101"/>
      <c r="BD99" s="101"/>
      <c r="BE99" s="101">
        <v>4</v>
      </c>
      <c r="BH99" s="101" t="str">
        <f t="shared" si="24"/>
        <v>0</v>
      </c>
      <c r="BI99" s="94" t="str">
        <f t="shared" si="25"/>
        <v>0</v>
      </c>
      <c r="BJ99" s="101">
        <v>1</v>
      </c>
    </row>
    <row r="100" spans="1:62" x14ac:dyDescent="0.2">
      <c r="F100" s="101"/>
      <c r="G100" s="101"/>
      <c r="H100" s="101"/>
      <c r="I100" s="98"/>
      <c r="O100" s="101"/>
      <c r="AC100" s="109">
        <v>2</v>
      </c>
      <c r="AD100" s="109">
        <v>12</v>
      </c>
      <c r="AE100" s="109">
        <v>6</v>
      </c>
      <c r="AF100" s="109">
        <v>3</v>
      </c>
      <c r="AG100" s="110" t="str">
        <f t="shared" si="17"/>
        <v>0</v>
      </c>
      <c r="AH100" s="101">
        <f t="shared" si="18"/>
        <v>15</v>
      </c>
      <c r="AJ100" s="101">
        <f t="shared" si="20"/>
        <v>3</v>
      </c>
      <c r="AO100" s="101">
        <v>8</v>
      </c>
      <c r="AP100" s="101">
        <f t="shared" si="21"/>
        <v>11</v>
      </c>
      <c r="AQ100" s="101">
        <f t="shared" si="14"/>
        <v>22</v>
      </c>
      <c r="AR100" s="101">
        <v>2</v>
      </c>
      <c r="AS100" s="101">
        <f t="shared" si="22"/>
        <v>11</v>
      </c>
      <c r="AT100" s="101">
        <f t="shared" si="23"/>
        <v>22</v>
      </c>
      <c r="AV100" s="101" t="s">
        <v>92</v>
      </c>
      <c r="AW100" s="101">
        <v>38</v>
      </c>
      <c r="AX100" s="101">
        <v>22</v>
      </c>
      <c r="AY100" s="101">
        <v>2</v>
      </c>
      <c r="AZ100" s="102">
        <f t="shared" si="16"/>
        <v>0</v>
      </c>
      <c r="BA100" s="94"/>
      <c r="BB100" s="101"/>
      <c r="BC100" s="101"/>
      <c r="BD100" s="101"/>
      <c r="BE100" s="101">
        <v>4</v>
      </c>
      <c r="BH100" s="101" t="str">
        <f t="shared" si="24"/>
        <v>0</v>
      </c>
      <c r="BI100" s="94" t="str">
        <f t="shared" si="25"/>
        <v>0</v>
      </c>
      <c r="BJ100" s="101">
        <v>1</v>
      </c>
    </row>
    <row r="101" spans="1:62" x14ac:dyDescent="0.2">
      <c r="F101" s="101"/>
      <c r="G101" s="101"/>
      <c r="H101" s="101"/>
      <c r="I101" s="98"/>
      <c r="O101" s="101"/>
      <c r="AG101" s="101" t="str">
        <f t="shared" ref="AG101:AG157" si="26">IFERROR(IF(SEARCH("Double",H101:H186),"3"),"0")</f>
        <v>0</v>
      </c>
      <c r="AH101" s="101">
        <f t="shared" si="18"/>
        <v>0</v>
      </c>
      <c r="AJ101" s="101">
        <f t="shared" si="20"/>
        <v>0</v>
      </c>
      <c r="AP101" s="101">
        <f t="shared" si="21"/>
        <v>0</v>
      </c>
      <c r="AS101" s="101">
        <f t="shared" ref="AS101:AS164" si="27">SUM(AP101-AA101)</f>
        <v>0</v>
      </c>
      <c r="AT101" s="101">
        <f t="shared" si="23"/>
        <v>0</v>
      </c>
      <c r="AV101" s="101" t="s">
        <v>92</v>
      </c>
      <c r="AW101" s="101">
        <v>38</v>
      </c>
      <c r="AX101" s="101">
        <v>22</v>
      </c>
      <c r="AY101" s="101">
        <v>2</v>
      </c>
      <c r="AZ101" s="102">
        <f t="shared" si="16"/>
        <v>0</v>
      </c>
      <c r="BA101" s="94"/>
      <c r="BB101" s="101"/>
      <c r="BC101" s="101"/>
      <c r="BD101" s="101"/>
      <c r="BE101" s="101">
        <v>4</v>
      </c>
      <c r="BH101" s="101" t="str">
        <f t="shared" si="24"/>
        <v>0</v>
      </c>
      <c r="BI101" s="94" t="str">
        <f t="shared" si="25"/>
        <v>0</v>
      </c>
      <c r="BJ101" s="101">
        <v>1</v>
      </c>
    </row>
    <row r="102" spans="1:62" x14ac:dyDescent="0.2">
      <c r="F102" s="101"/>
      <c r="G102" s="101"/>
      <c r="H102" s="101"/>
      <c r="I102" s="98"/>
      <c r="O102" s="101"/>
      <c r="AG102" s="101" t="str">
        <f t="shared" si="26"/>
        <v>0</v>
      </c>
      <c r="AH102" s="101">
        <f t="shared" si="18"/>
        <v>0</v>
      </c>
      <c r="AJ102" s="101">
        <f t="shared" si="20"/>
        <v>0</v>
      </c>
      <c r="AP102" s="101">
        <f t="shared" si="21"/>
        <v>0</v>
      </c>
      <c r="AS102" s="101">
        <f t="shared" si="27"/>
        <v>0</v>
      </c>
      <c r="AT102" s="101">
        <f t="shared" si="23"/>
        <v>0</v>
      </c>
      <c r="AV102" s="101" t="s">
        <v>92</v>
      </c>
      <c r="AW102" s="101">
        <v>38</v>
      </c>
      <c r="AX102" s="101">
        <v>22</v>
      </c>
      <c r="AY102" s="101">
        <v>2</v>
      </c>
      <c r="AZ102" s="102">
        <f t="shared" si="16"/>
        <v>0</v>
      </c>
      <c r="BA102" s="94"/>
      <c r="BB102" s="101"/>
      <c r="BC102" s="101"/>
      <c r="BD102" s="101"/>
      <c r="BE102" s="101">
        <v>4</v>
      </c>
      <c r="BH102" s="101" t="str">
        <f t="shared" si="24"/>
        <v>0</v>
      </c>
      <c r="BI102" s="94" t="str">
        <f t="shared" si="25"/>
        <v>0</v>
      </c>
      <c r="BJ102" s="101">
        <v>1</v>
      </c>
    </row>
    <row r="103" spans="1:62" x14ac:dyDescent="0.2">
      <c r="F103" s="101"/>
      <c r="G103" s="101"/>
      <c r="H103" s="101"/>
      <c r="I103" s="98"/>
      <c r="O103" s="101"/>
      <c r="AG103" s="101" t="str">
        <f t="shared" si="26"/>
        <v>0</v>
      </c>
      <c r="AH103" s="101">
        <f t="shared" si="18"/>
        <v>0</v>
      </c>
      <c r="AJ103" s="101">
        <f t="shared" si="20"/>
        <v>0</v>
      </c>
      <c r="AP103" s="101">
        <f t="shared" si="21"/>
        <v>0</v>
      </c>
      <c r="AS103" s="101">
        <f t="shared" si="27"/>
        <v>0</v>
      </c>
      <c r="AT103" s="101">
        <f t="shared" si="23"/>
        <v>0</v>
      </c>
      <c r="AV103" s="101" t="s">
        <v>92</v>
      </c>
      <c r="AW103" s="101">
        <v>38</v>
      </c>
      <c r="AX103" s="101">
        <v>22</v>
      </c>
      <c r="AY103" s="101">
        <v>2</v>
      </c>
      <c r="AZ103" s="102">
        <f t="shared" si="16"/>
        <v>0</v>
      </c>
      <c r="BA103" s="94"/>
      <c r="BB103" s="101"/>
      <c r="BC103" s="101"/>
      <c r="BD103" s="101"/>
      <c r="BE103" s="101">
        <v>4</v>
      </c>
      <c r="BH103" s="101" t="str">
        <f t="shared" si="24"/>
        <v>0</v>
      </c>
      <c r="BI103" s="94" t="str">
        <f t="shared" si="25"/>
        <v>0</v>
      </c>
      <c r="BJ103" s="101">
        <v>1</v>
      </c>
    </row>
    <row r="104" spans="1:62" x14ac:dyDescent="0.2">
      <c r="F104" s="101"/>
      <c r="G104" s="101"/>
      <c r="H104" s="101"/>
      <c r="O104" s="101"/>
      <c r="AG104" s="101" t="str">
        <f t="shared" si="26"/>
        <v>0</v>
      </c>
      <c r="AH104" s="101">
        <f t="shared" si="18"/>
        <v>0</v>
      </c>
      <c r="AJ104" s="101">
        <f t="shared" si="20"/>
        <v>0</v>
      </c>
      <c r="AP104" s="101">
        <f t="shared" si="21"/>
        <v>0</v>
      </c>
      <c r="AS104" s="101">
        <f t="shared" si="27"/>
        <v>0</v>
      </c>
      <c r="AT104" s="101">
        <f t="shared" si="23"/>
        <v>0</v>
      </c>
      <c r="AV104" s="101" t="s">
        <v>92</v>
      </c>
      <c r="AW104" s="101">
        <v>38</v>
      </c>
      <c r="AX104" s="101">
        <v>22</v>
      </c>
      <c r="AY104" s="101">
        <v>2</v>
      </c>
      <c r="AZ104" s="102">
        <f t="shared" si="16"/>
        <v>0</v>
      </c>
      <c r="BA104" s="66"/>
      <c r="BE104" s="101">
        <v>4</v>
      </c>
      <c r="BH104" s="101" t="str">
        <f t="shared" si="24"/>
        <v>0</v>
      </c>
      <c r="BI104" s="94" t="str">
        <f t="shared" si="25"/>
        <v>0</v>
      </c>
      <c r="BJ104" s="101">
        <v>1</v>
      </c>
    </row>
    <row r="105" spans="1:62" x14ac:dyDescent="0.2">
      <c r="F105" s="101"/>
      <c r="G105" s="101"/>
      <c r="H105" s="101"/>
      <c r="O105" s="101"/>
      <c r="AG105" s="101" t="str">
        <f t="shared" si="26"/>
        <v>0</v>
      </c>
      <c r="AH105" s="101">
        <f t="shared" si="18"/>
        <v>0</v>
      </c>
      <c r="AJ105" s="101">
        <f t="shared" si="20"/>
        <v>0</v>
      </c>
      <c r="AP105" s="101">
        <f t="shared" si="21"/>
        <v>0</v>
      </c>
      <c r="AS105" s="101">
        <f t="shared" si="27"/>
        <v>0</v>
      </c>
      <c r="AT105" s="101">
        <f t="shared" si="23"/>
        <v>0</v>
      </c>
      <c r="AV105" s="101" t="s">
        <v>92</v>
      </c>
      <c r="AW105" s="101">
        <v>38</v>
      </c>
      <c r="AX105" s="101">
        <v>22</v>
      </c>
      <c r="AY105" s="101">
        <v>2</v>
      </c>
      <c r="AZ105" s="102">
        <f t="shared" si="16"/>
        <v>0</v>
      </c>
      <c r="BA105" s="66"/>
      <c r="BE105" s="101">
        <v>4</v>
      </c>
      <c r="BH105" s="101" t="str">
        <f t="shared" si="24"/>
        <v>0</v>
      </c>
      <c r="BI105" s="94" t="str">
        <f t="shared" si="25"/>
        <v>0</v>
      </c>
      <c r="BJ105" s="101">
        <v>1</v>
      </c>
    </row>
    <row r="106" spans="1:62" x14ac:dyDescent="0.2">
      <c r="F106" s="101"/>
      <c r="G106" s="101"/>
      <c r="H106" s="101"/>
      <c r="O106" s="101"/>
      <c r="AG106" s="101" t="str">
        <f t="shared" si="26"/>
        <v>0</v>
      </c>
      <c r="AH106" s="101">
        <f t="shared" si="18"/>
        <v>0</v>
      </c>
      <c r="AJ106" s="101">
        <f t="shared" si="20"/>
        <v>0</v>
      </c>
      <c r="AP106" s="101">
        <f t="shared" si="21"/>
        <v>0</v>
      </c>
      <c r="AS106" s="101">
        <f t="shared" si="27"/>
        <v>0</v>
      </c>
      <c r="AT106" s="101">
        <f t="shared" si="23"/>
        <v>0</v>
      </c>
      <c r="AV106" s="101" t="s">
        <v>92</v>
      </c>
      <c r="AW106" s="101">
        <v>38</v>
      </c>
      <c r="AX106" s="101">
        <v>22</v>
      </c>
      <c r="AY106" s="101">
        <v>2</v>
      </c>
      <c r="AZ106" s="102">
        <f t="shared" si="16"/>
        <v>0</v>
      </c>
      <c r="BA106" s="66"/>
      <c r="BE106" s="101">
        <v>4</v>
      </c>
      <c r="BH106" s="101" t="str">
        <f t="shared" si="24"/>
        <v>0</v>
      </c>
      <c r="BI106" s="94" t="str">
        <f t="shared" si="25"/>
        <v>0</v>
      </c>
      <c r="BJ106" s="101">
        <v>1</v>
      </c>
    </row>
    <row r="107" spans="1:62" x14ac:dyDescent="0.2">
      <c r="F107" s="101"/>
      <c r="G107" s="101"/>
      <c r="H107" s="101"/>
      <c r="O107" s="101"/>
      <c r="AG107" s="101" t="str">
        <f t="shared" si="26"/>
        <v>0</v>
      </c>
      <c r="AH107" s="101">
        <f t="shared" ref="AH107:AH170" si="28">SUM(K107+AB107+AD107+AF107)</f>
        <v>0</v>
      </c>
      <c r="AJ107" s="101">
        <f t="shared" ref="AJ107:AJ157" si="29">SUM(AH107-Z107-AD107)</f>
        <v>0</v>
      </c>
      <c r="AP107" s="101">
        <f t="shared" ref="AP107:AP134" si="30">SUM(K107+AB107+AF107+AO107-BD107)</f>
        <v>0</v>
      </c>
      <c r="AS107" s="101">
        <f t="shared" si="27"/>
        <v>0</v>
      </c>
      <c r="AT107" s="101">
        <f t="shared" si="23"/>
        <v>0</v>
      </c>
      <c r="AV107" s="101" t="s">
        <v>92</v>
      </c>
      <c r="AW107" s="101">
        <v>38</v>
      </c>
      <c r="AX107" s="101">
        <v>22</v>
      </c>
      <c r="AY107" s="101">
        <v>2</v>
      </c>
      <c r="AZ107" s="102">
        <f t="shared" si="16"/>
        <v>0</v>
      </c>
      <c r="BA107" s="66"/>
      <c r="BE107" s="101">
        <v>4</v>
      </c>
      <c r="BH107" s="101" t="str">
        <f t="shared" si="24"/>
        <v>0</v>
      </c>
      <c r="BI107" s="94" t="str">
        <f t="shared" si="25"/>
        <v>0</v>
      </c>
      <c r="BJ107" s="101">
        <v>1</v>
      </c>
    </row>
    <row r="108" spans="1:62" x14ac:dyDescent="0.2">
      <c r="F108" s="101"/>
      <c r="G108" s="101"/>
      <c r="H108" s="101"/>
      <c r="O108" s="101"/>
      <c r="AG108" s="101" t="str">
        <f t="shared" si="26"/>
        <v>0</v>
      </c>
      <c r="AH108" s="101">
        <f t="shared" si="28"/>
        <v>0</v>
      </c>
      <c r="AJ108" s="101">
        <f t="shared" si="29"/>
        <v>0</v>
      </c>
      <c r="AP108" s="101">
        <f t="shared" si="30"/>
        <v>0</v>
      </c>
      <c r="AS108" s="101">
        <f t="shared" si="27"/>
        <v>0</v>
      </c>
      <c r="AT108" s="101">
        <f t="shared" si="23"/>
        <v>0</v>
      </c>
      <c r="AV108" s="101" t="s">
        <v>92</v>
      </c>
      <c r="AW108" s="101">
        <v>38</v>
      </c>
      <c r="AX108" s="101">
        <v>22</v>
      </c>
      <c r="AY108" s="101">
        <v>2</v>
      </c>
      <c r="AZ108" s="102">
        <f t="shared" si="16"/>
        <v>0</v>
      </c>
      <c r="BA108" s="66"/>
      <c r="BE108" s="101">
        <v>4</v>
      </c>
      <c r="BH108" s="101" t="str">
        <f t="shared" si="24"/>
        <v>0</v>
      </c>
      <c r="BI108" s="94" t="str">
        <f t="shared" si="25"/>
        <v>0</v>
      </c>
      <c r="BJ108" s="101">
        <v>1</v>
      </c>
    </row>
    <row r="109" spans="1:62" x14ac:dyDescent="0.2">
      <c r="O109" s="101"/>
      <c r="AG109" s="101" t="str">
        <f t="shared" si="26"/>
        <v>0</v>
      </c>
      <c r="AH109" s="101">
        <f t="shared" si="28"/>
        <v>0</v>
      </c>
      <c r="AJ109" s="101">
        <f t="shared" si="29"/>
        <v>0</v>
      </c>
      <c r="AP109" s="101">
        <f t="shared" si="30"/>
        <v>0</v>
      </c>
      <c r="AS109" s="101">
        <f t="shared" si="27"/>
        <v>0</v>
      </c>
      <c r="AT109" s="101">
        <f t="shared" si="23"/>
        <v>0</v>
      </c>
      <c r="AV109" s="101" t="s">
        <v>92</v>
      </c>
      <c r="AW109" s="101">
        <v>38</v>
      </c>
      <c r="AX109" s="101">
        <v>22</v>
      </c>
      <c r="AY109" s="101">
        <v>2</v>
      </c>
      <c r="AZ109" s="102">
        <f t="shared" si="16"/>
        <v>0</v>
      </c>
      <c r="BA109" s="66"/>
      <c r="BE109" s="101">
        <v>4</v>
      </c>
      <c r="BJ109" s="101">
        <v>1</v>
      </c>
    </row>
    <row r="110" spans="1:62" x14ac:dyDescent="0.2">
      <c r="O110" s="101"/>
      <c r="AG110" s="101" t="str">
        <f t="shared" si="26"/>
        <v>0</v>
      </c>
      <c r="AH110" s="101">
        <f t="shared" si="28"/>
        <v>0</v>
      </c>
      <c r="AJ110" s="101">
        <f t="shared" si="29"/>
        <v>0</v>
      </c>
      <c r="AP110" s="101">
        <f t="shared" si="30"/>
        <v>0</v>
      </c>
      <c r="AS110" s="101">
        <f t="shared" si="27"/>
        <v>0</v>
      </c>
      <c r="AT110" s="101">
        <f t="shared" si="23"/>
        <v>0</v>
      </c>
      <c r="AV110" s="101" t="s">
        <v>92</v>
      </c>
      <c r="AW110" s="101">
        <v>38</v>
      </c>
      <c r="AX110" s="101">
        <v>22</v>
      </c>
      <c r="AY110" s="101">
        <v>2</v>
      </c>
      <c r="AZ110" s="102">
        <f t="shared" si="16"/>
        <v>0</v>
      </c>
      <c r="BA110" s="66"/>
      <c r="BE110" s="101">
        <v>4</v>
      </c>
      <c r="BJ110" s="101">
        <v>1</v>
      </c>
    </row>
    <row r="111" spans="1:62" x14ac:dyDescent="0.2">
      <c r="O111" s="101"/>
      <c r="AG111" s="101" t="str">
        <f t="shared" si="26"/>
        <v>0</v>
      </c>
      <c r="AH111" s="101">
        <f t="shared" si="28"/>
        <v>0</v>
      </c>
      <c r="AJ111" s="101">
        <f t="shared" si="29"/>
        <v>0</v>
      </c>
      <c r="AP111" s="101">
        <f t="shared" si="30"/>
        <v>0</v>
      </c>
      <c r="AS111" s="101">
        <f t="shared" si="27"/>
        <v>0</v>
      </c>
      <c r="AT111" s="101">
        <f t="shared" si="23"/>
        <v>0</v>
      </c>
      <c r="AV111" s="101" t="s">
        <v>92</v>
      </c>
      <c r="AW111" s="101">
        <v>38</v>
      </c>
      <c r="AX111" s="101">
        <v>22</v>
      </c>
      <c r="AY111" s="101">
        <v>2</v>
      </c>
      <c r="AZ111" s="102">
        <f t="shared" si="16"/>
        <v>0</v>
      </c>
      <c r="BA111" s="66"/>
      <c r="BE111" s="101">
        <v>4</v>
      </c>
      <c r="BJ111" s="101">
        <v>1</v>
      </c>
    </row>
    <row r="112" spans="1:62" x14ac:dyDescent="0.2">
      <c r="O112" s="101"/>
      <c r="AG112" s="101" t="str">
        <f t="shared" si="26"/>
        <v>0</v>
      </c>
      <c r="AH112" s="101">
        <f t="shared" si="28"/>
        <v>0</v>
      </c>
      <c r="AJ112" s="101">
        <f t="shared" si="29"/>
        <v>0</v>
      </c>
      <c r="AP112" s="101">
        <f t="shared" si="30"/>
        <v>0</v>
      </c>
      <c r="AS112" s="101">
        <f t="shared" si="27"/>
        <v>0</v>
      </c>
      <c r="AT112" s="101">
        <f t="shared" si="23"/>
        <v>0</v>
      </c>
      <c r="AV112" s="101" t="s">
        <v>92</v>
      </c>
      <c r="AW112" s="101">
        <v>38</v>
      </c>
      <c r="AX112" s="101">
        <v>22</v>
      </c>
      <c r="AY112" s="101">
        <v>2</v>
      </c>
      <c r="AZ112" s="102">
        <f t="shared" si="16"/>
        <v>0</v>
      </c>
      <c r="BA112" s="66"/>
      <c r="BE112" s="101">
        <v>4</v>
      </c>
      <c r="BJ112" s="101">
        <v>1</v>
      </c>
    </row>
    <row r="113" spans="15:62" x14ac:dyDescent="0.2">
      <c r="O113" s="101"/>
      <c r="AG113" s="101" t="str">
        <f t="shared" si="26"/>
        <v>0</v>
      </c>
      <c r="AH113" s="101">
        <f t="shared" si="28"/>
        <v>0</v>
      </c>
      <c r="AJ113" s="101">
        <f t="shared" si="29"/>
        <v>0</v>
      </c>
      <c r="AP113" s="101">
        <f t="shared" si="30"/>
        <v>0</v>
      </c>
      <c r="AS113" s="101">
        <f t="shared" si="27"/>
        <v>0</v>
      </c>
      <c r="AT113" s="101">
        <f t="shared" si="23"/>
        <v>0</v>
      </c>
      <c r="AV113" s="101" t="s">
        <v>92</v>
      </c>
      <c r="AW113" s="101">
        <v>38</v>
      </c>
      <c r="AX113" s="101">
        <v>22</v>
      </c>
      <c r="AY113" s="101">
        <v>2</v>
      </c>
      <c r="AZ113" s="102">
        <f t="shared" si="16"/>
        <v>0</v>
      </c>
      <c r="BE113" s="101">
        <v>4</v>
      </c>
      <c r="BJ113" s="101">
        <v>1</v>
      </c>
    </row>
    <row r="114" spans="15:62" x14ac:dyDescent="0.2">
      <c r="O114" s="101"/>
      <c r="AG114" s="101" t="str">
        <f t="shared" si="26"/>
        <v>0</v>
      </c>
      <c r="AH114" s="101">
        <f t="shared" si="28"/>
        <v>0</v>
      </c>
      <c r="AJ114" s="101">
        <f t="shared" si="29"/>
        <v>0</v>
      </c>
      <c r="AP114" s="101">
        <f t="shared" si="30"/>
        <v>0</v>
      </c>
      <c r="AS114" s="101">
        <f t="shared" si="27"/>
        <v>0</v>
      </c>
      <c r="AT114" s="101">
        <f t="shared" si="23"/>
        <v>0</v>
      </c>
      <c r="AV114" s="101" t="s">
        <v>92</v>
      </c>
      <c r="AW114" s="101">
        <v>38</v>
      </c>
      <c r="AX114" s="101">
        <v>22</v>
      </c>
      <c r="AY114" s="101">
        <v>2</v>
      </c>
      <c r="AZ114" s="102">
        <f t="shared" si="16"/>
        <v>0</v>
      </c>
      <c r="BE114" s="101">
        <v>4</v>
      </c>
      <c r="BJ114" s="101">
        <v>1</v>
      </c>
    </row>
    <row r="115" spans="15:62" x14ac:dyDescent="0.2">
      <c r="O115" s="101"/>
      <c r="AG115" s="101" t="str">
        <f t="shared" si="26"/>
        <v>0</v>
      </c>
      <c r="AH115" s="101">
        <f t="shared" si="28"/>
        <v>0</v>
      </c>
      <c r="AJ115" s="101">
        <f t="shared" si="29"/>
        <v>0</v>
      </c>
      <c r="AP115" s="101">
        <f t="shared" si="30"/>
        <v>0</v>
      </c>
      <c r="AS115" s="101">
        <f t="shared" si="27"/>
        <v>0</v>
      </c>
      <c r="AT115" s="101">
        <f t="shared" si="23"/>
        <v>0</v>
      </c>
      <c r="AV115" s="101" t="s">
        <v>92</v>
      </c>
      <c r="AW115" s="101">
        <v>38</v>
      </c>
      <c r="AX115" s="101">
        <v>22</v>
      </c>
      <c r="AY115" s="101">
        <v>2</v>
      </c>
      <c r="AZ115" s="102">
        <f t="shared" si="16"/>
        <v>0</v>
      </c>
      <c r="BE115" s="101">
        <v>4</v>
      </c>
      <c r="BJ115" s="101">
        <v>1</v>
      </c>
    </row>
    <row r="116" spans="15:62" x14ac:dyDescent="0.2">
      <c r="O116" s="101"/>
      <c r="AG116" s="101" t="str">
        <f t="shared" si="26"/>
        <v>0</v>
      </c>
      <c r="AH116" s="101">
        <f t="shared" si="28"/>
        <v>0</v>
      </c>
      <c r="AJ116" s="101">
        <f t="shared" si="29"/>
        <v>0</v>
      </c>
      <c r="AP116" s="101">
        <f t="shared" si="30"/>
        <v>0</v>
      </c>
      <c r="AS116" s="101">
        <f t="shared" si="27"/>
        <v>0</v>
      </c>
      <c r="AT116" s="101">
        <f t="shared" si="23"/>
        <v>0</v>
      </c>
      <c r="AV116" s="101" t="s">
        <v>92</v>
      </c>
      <c r="AW116" s="101">
        <v>38</v>
      </c>
      <c r="AX116" s="101">
        <v>22</v>
      </c>
      <c r="AY116" s="101">
        <v>2</v>
      </c>
      <c r="AZ116" s="102">
        <f t="shared" si="16"/>
        <v>0</v>
      </c>
      <c r="BE116" s="101">
        <v>4</v>
      </c>
      <c r="BJ116" s="101">
        <v>1</v>
      </c>
    </row>
    <row r="117" spans="15:62" x14ac:dyDescent="0.2">
      <c r="O117" s="101"/>
      <c r="AG117" s="101" t="str">
        <f t="shared" si="26"/>
        <v>0</v>
      </c>
      <c r="AH117" s="101">
        <f t="shared" si="28"/>
        <v>0</v>
      </c>
      <c r="AJ117" s="101">
        <f t="shared" si="29"/>
        <v>0</v>
      </c>
      <c r="AP117" s="101">
        <f t="shared" si="30"/>
        <v>0</v>
      </c>
      <c r="AS117" s="101">
        <f t="shared" si="27"/>
        <v>0</v>
      </c>
      <c r="AT117" s="101">
        <f t="shared" si="23"/>
        <v>0</v>
      </c>
      <c r="AV117" s="101" t="s">
        <v>92</v>
      </c>
      <c r="AW117" s="101">
        <v>38</v>
      </c>
      <c r="AX117" s="101">
        <v>22</v>
      </c>
      <c r="AY117" s="101">
        <v>2</v>
      </c>
      <c r="AZ117" s="102">
        <f t="shared" si="16"/>
        <v>0</v>
      </c>
      <c r="BE117" s="101">
        <v>4</v>
      </c>
      <c r="BJ117" s="101">
        <v>1</v>
      </c>
    </row>
    <row r="118" spans="15:62" x14ac:dyDescent="0.2">
      <c r="O118" s="101"/>
      <c r="AG118" s="101" t="str">
        <f t="shared" si="26"/>
        <v>0</v>
      </c>
      <c r="AH118" s="101">
        <f t="shared" si="28"/>
        <v>0</v>
      </c>
      <c r="AJ118" s="101">
        <f t="shared" si="29"/>
        <v>0</v>
      </c>
      <c r="AP118" s="101">
        <f t="shared" si="30"/>
        <v>0</v>
      </c>
      <c r="AS118" s="101">
        <f t="shared" si="27"/>
        <v>0</v>
      </c>
      <c r="AT118" s="101">
        <f t="shared" si="23"/>
        <v>0</v>
      </c>
      <c r="AV118" s="101" t="s">
        <v>92</v>
      </c>
      <c r="AW118" s="101">
        <v>38</v>
      </c>
      <c r="AX118" s="101">
        <v>22</v>
      </c>
      <c r="AY118" s="101">
        <v>2</v>
      </c>
      <c r="AZ118" s="102">
        <f t="shared" si="16"/>
        <v>0</v>
      </c>
      <c r="BE118" s="101">
        <v>4</v>
      </c>
      <c r="BJ118" s="101">
        <v>1</v>
      </c>
    </row>
    <row r="119" spans="15:62" x14ac:dyDescent="0.2">
      <c r="O119" s="101"/>
      <c r="AG119" s="101" t="str">
        <f t="shared" si="26"/>
        <v>0</v>
      </c>
      <c r="AH119" s="101">
        <f t="shared" si="28"/>
        <v>0</v>
      </c>
      <c r="AJ119" s="101">
        <f t="shared" si="29"/>
        <v>0</v>
      </c>
      <c r="AP119" s="101">
        <f t="shared" si="30"/>
        <v>0</v>
      </c>
      <c r="AS119" s="101">
        <f t="shared" si="27"/>
        <v>0</v>
      </c>
      <c r="AT119" s="101">
        <f t="shared" si="23"/>
        <v>0</v>
      </c>
      <c r="AV119" s="101" t="s">
        <v>92</v>
      </c>
      <c r="AW119" s="101">
        <v>38</v>
      </c>
      <c r="AX119" s="101">
        <v>22</v>
      </c>
      <c r="AY119" s="101">
        <v>2</v>
      </c>
      <c r="AZ119" s="102">
        <f t="shared" si="16"/>
        <v>0</v>
      </c>
      <c r="BE119" s="101">
        <v>4</v>
      </c>
      <c r="BJ119" s="101">
        <v>1</v>
      </c>
    </row>
    <row r="120" spans="15:62" x14ac:dyDescent="0.2">
      <c r="O120" s="101"/>
      <c r="AG120" s="101" t="str">
        <f t="shared" si="26"/>
        <v>0</v>
      </c>
      <c r="AH120" s="101">
        <f t="shared" si="28"/>
        <v>0</v>
      </c>
      <c r="AJ120" s="101">
        <f t="shared" si="29"/>
        <v>0</v>
      </c>
      <c r="AP120" s="101">
        <f t="shared" si="30"/>
        <v>0</v>
      </c>
      <c r="AS120" s="101">
        <f t="shared" si="27"/>
        <v>0</v>
      </c>
      <c r="AT120" s="101">
        <f t="shared" si="23"/>
        <v>0</v>
      </c>
      <c r="AV120" s="101" t="s">
        <v>92</v>
      </c>
      <c r="AW120" s="101">
        <v>38</v>
      </c>
      <c r="AX120" s="101">
        <v>22</v>
      </c>
      <c r="AY120" s="101">
        <v>2</v>
      </c>
      <c r="AZ120" s="102">
        <f t="shared" si="16"/>
        <v>0</v>
      </c>
      <c r="BE120" s="101">
        <v>4</v>
      </c>
      <c r="BJ120" s="101">
        <v>1</v>
      </c>
    </row>
    <row r="121" spans="15:62" x14ac:dyDescent="0.2">
      <c r="AG121" s="101" t="str">
        <f t="shared" si="26"/>
        <v>0</v>
      </c>
      <c r="AH121" s="101">
        <f t="shared" si="28"/>
        <v>0</v>
      </c>
      <c r="AJ121" s="101">
        <f t="shared" si="29"/>
        <v>0</v>
      </c>
      <c r="AP121" s="101">
        <f t="shared" si="30"/>
        <v>0</v>
      </c>
      <c r="AS121" s="101">
        <f t="shared" si="27"/>
        <v>0</v>
      </c>
      <c r="AT121" s="101">
        <f t="shared" si="23"/>
        <v>0</v>
      </c>
      <c r="AV121" s="101" t="s">
        <v>92</v>
      </c>
      <c r="AW121" s="101">
        <v>38</v>
      </c>
      <c r="AX121" s="101">
        <v>22</v>
      </c>
      <c r="AY121" s="101">
        <v>2</v>
      </c>
      <c r="AZ121" s="102">
        <f t="shared" si="16"/>
        <v>0</v>
      </c>
      <c r="BE121" s="101">
        <v>4</v>
      </c>
      <c r="BJ121" s="101">
        <v>1</v>
      </c>
    </row>
    <row r="122" spans="15:62" x14ac:dyDescent="0.2">
      <c r="AG122" s="101" t="str">
        <f t="shared" si="26"/>
        <v>0</v>
      </c>
      <c r="AH122" s="101">
        <f t="shared" si="28"/>
        <v>0</v>
      </c>
      <c r="AJ122" s="101">
        <f t="shared" si="29"/>
        <v>0</v>
      </c>
      <c r="AP122" s="101">
        <f t="shared" si="30"/>
        <v>0</v>
      </c>
      <c r="AS122" s="101">
        <f t="shared" si="27"/>
        <v>0</v>
      </c>
      <c r="AT122" s="101">
        <f t="shared" si="23"/>
        <v>0</v>
      </c>
      <c r="AV122" s="101" t="s">
        <v>92</v>
      </c>
      <c r="AW122" s="101">
        <v>38</v>
      </c>
      <c r="AX122" s="101">
        <v>22</v>
      </c>
      <c r="AY122" s="101">
        <v>2</v>
      </c>
      <c r="AZ122" s="102">
        <f t="shared" si="16"/>
        <v>0</v>
      </c>
      <c r="BE122" s="101">
        <v>4</v>
      </c>
      <c r="BJ122" s="101">
        <v>1</v>
      </c>
    </row>
    <row r="123" spans="15:62" x14ac:dyDescent="0.2">
      <c r="AG123" s="101" t="str">
        <f t="shared" si="26"/>
        <v>0</v>
      </c>
      <c r="AH123" s="101">
        <f t="shared" si="28"/>
        <v>0</v>
      </c>
      <c r="AJ123" s="101">
        <f t="shared" si="29"/>
        <v>0</v>
      </c>
      <c r="AP123" s="101">
        <f t="shared" si="30"/>
        <v>0</v>
      </c>
      <c r="AS123" s="101">
        <f t="shared" si="27"/>
        <v>0</v>
      </c>
      <c r="AT123" s="101">
        <f t="shared" si="23"/>
        <v>0</v>
      </c>
      <c r="AV123" s="101" t="s">
        <v>92</v>
      </c>
      <c r="AW123" s="101">
        <v>38</v>
      </c>
      <c r="AX123" s="101">
        <v>22</v>
      </c>
      <c r="AY123" s="101">
        <v>2</v>
      </c>
      <c r="AZ123" s="102">
        <f t="shared" si="16"/>
        <v>0</v>
      </c>
      <c r="BE123" s="101">
        <v>4</v>
      </c>
      <c r="BJ123" s="101">
        <v>1</v>
      </c>
    </row>
    <row r="124" spans="15:62" x14ac:dyDescent="0.2">
      <c r="AG124" s="101" t="str">
        <f t="shared" si="26"/>
        <v>0</v>
      </c>
      <c r="AH124" s="101">
        <f t="shared" si="28"/>
        <v>0</v>
      </c>
      <c r="AJ124" s="101">
        <f t="shared" si="29"/>
        <v>0</v>
      </c>
      <c r="AP124" s="101">
        <f t="shared" si="30"/>
        <v>0</v>
      </c>
      <c r="AS124" s="101">
        <f t="shared" si="27"/>
        <v>0</v>
      </c>
      <c r="AT124" s="101">
        <f t="shared" si="23"/>
        <v>0</v>
      </c>
      <c r="AV124" s="101" t="s">
        <v>92</v>
      </c>
      <c r="AW124" s="101">
        <v>38</v>
      </c>
      <c r="AX124" s="101">
        <v>22</v>
      </c>
      <c r="AY124" s="101">
        <v>2</v>
      </c>
      <c r="AZ124" s="102">
        <f t="shared" si="16"/>
        <v>0</v>
      </c>
      <c r="BE124" s="101">
        <v>4</v>
      </c>
      <c r="BJ124" s="101">
        <v>1</v>
      </c>
    </row>
    <row r="125" spans="15:62" x14ac:dyDescent="0.2">
      <c r="AG125" s="101" t="str">
        <f t="shared" si="26"/>
        <v>0</v>
      </c>
      <c r="AH125" s="101">
        <f t="shared" si="28"/>
        <v>0</v>
      </c>
      <c r="AJ125" s="101">
        <f t="shared" si="29"/>
        <v>0</v>
      </c>
      <c r="AP125" s="101">
        <f t="shared" si="30"/>
        <v>0</v>
      </c>
      <c r="AS125" s="101">
        <f t="shared" si="27"/>
        <v>0</v>
      </c>
      <c r="AT125" s="101">
        <f t="shared" si="23"/>
        <v>0</v>
      </c>
      <c r="AV125" s="101" t="s">
        <v>92</v>
      </c>
      <c r="AW125" s="101">
        <v>38</v>
      </c>
      <c r="AX125" s="101">
        <v>22</v>
      </c>
      <c r="AY125" s="101">
        <v>2</v>
      </c>
      <c r="AZ125" s="102">
        <f t="shared" si="16"/>
        <v>0</v>
      </c>
      <c r="BE125" s="101">
        <v>4</v>
      </c>
      <c r="BJ125" s="101">
        <v>1</v>
      </c>
    </row>
    <row r="126" spans="15:62" x14ac:dyDescent="0.2">
      <c r="AG126" s="101" t="str">
        <f t="shared" si="26"/>
        <v>0</v>
      </c>
      <c r="AH126" s="101">
        <f t="shared" si="28"/>
        <v>0</v>
      </c>
      <c r="AJ126" s="101">
        <f t="shared" si="29"/>
        <v>0</v>
      </c>
      <c r="AP126" s="101">
        <f t="shared" si="30"/>
        <v>0</v>
      </c>
      <c r="AS126" s="101">
        <f t="shared" si="27"/>
        <v>0</v>
      </c>
      <c r="AT126" s="101">
        <f t="shared" si="23"/>
        <v>0</v>
      </c>
      <c r="AV126" s="101" t="s">
        <v>92</v>
      </c>
      <c r="AW126" s="101">
        <v>38</v>
      </c>
      <c r="AX126" s="101">
        <v>22</v>
      </c>
      <c r="AY126" s="101">
        <v>2</v>
      </c>
      <c r="AZ126" s="102">
        <f t="shared" si="16"/>
        <v>0</v>
      </c>
      <c r="BE126" s="101">
        <v>4</v>
      </c>
      <c r="BJ126" s="101">
        <v>1</v>
      </c>
    </row>
    <row r="127" spans="15:62" x14ac:dyDescent="0.2">
      <c r="AG127" s="101" t="str">
        <f t="shared" si="26"/>
        <v>0</v>
      </c>
      <c r="AH127" s="101">
        <f t="shared" si="28"/>
        <v>0</v>
      </c>
      <c r="AJ127" s="101">
        <f t="shared" si="29"/>
        <v>0</v>
      </c>
      <c r="AP127" s="101">
        <f t="shared" si="30"/>
        <v>0</v>
      </c>
      <c r="AS127" s="101">
        <f t="shared" si="27"/>
        <v>0</v>
      </c>
      <c r="AT127" s="101">
        <f t="shared" si="23"/>
        <v>0</v>
      </c>
      <c r="AV127" s="101" t="s">
        <v>92</v>
      </c>
      <c r="AW127" s="101">
        <v>38</v>
      </c>
      <c r="AX127" s="101">
        <v>22</v>
      </c>
      <c r="AY127" s="101">
        <v>2</v>
      </c>
      <c r="AZ127" s="102">
        <f t="shared" si="16"/>
        <v>0</v>
      </c>
      <c r="BE127" s="101">
        <v>4</v>
      </c>
      <c r="BJ127" s="101">
        <v>1</v>
      </c>
    </row>
    <row r="128" spans="15:62" x14ac:dyDescent="0.2">
      <c r="AG128" s="101" t="str">
        <f t="shared" si="26"/>
        <v>0</v>
      </c>
      <c r="AH128" s="101">
        <f t="shared" si="28"/>
        <v>0</v>
      </c>
      <c r="AJ128" s="101">
        <f t="shared" si="29"/>
        <v>0</v>
      </c>
      <c r="AP128" s="101">
        <f t="shared" si="30"/>
        <v>0</v>
      </c>
      <c r="AS128" s="101">
        <f t="shared" si="27"/>
        <v>0</v>
      </c>
      <c r="AT128" s="101">
        <f t="shared" si="23"/>
        <v>0</v>
      </c>
      <c r="AV128" s="101" t="s">
        <v>92</v>
      </c>
      <c r="AW128" s="101">
        <v>38</v>
      </c>
      <c r="AX128" s="101">
        <v>22</v>
      </c>
      <c r="AY128" s="101">
        <v>2</v>
      </c>
      <c r="AZ128" s="102">
        <f t="shared" si="16"/>
        <v>0</v>
      </c>
      <c r="BE128" s="101">
        <v>4</v>
      </c>
      <c r="BJ128" s="101">
        <v>1</v>
      </c>
    </row>
    <row r="129" spans="33:62" x14ac:dyDescent="0.2">
      <c r="AG129" s="101" t="str">
        <f t="shared" si="26"/>
        <v>0</v>
      </c>
      <c r="AH129" s="101">
        <f t="shared" si="28"/>
        <v>0</v>
      </c>
      <c r="AJ129" s="101">
        <f t="shared" si="29"/>
        <v>0</v>
      </c>
      <c r="AP129" s="101">
        <f t="shared" si="30"/>
        <v>0</v>
      </c>
      <c r="AS129" s="101">
        <f t="shared" si="27"/>
        <v>0</v>
      </c>
      <c r="AT129" s="101">
        <f t="shared" si="23"/>
        <v>0</v>
      </c>
      <c r="AV129" s="101" t="s">
        <v>92</v>
      </c>
      <c r="AW129" s="101">
        <v>38</v>
      </c>
      <c r="AX129" s="101">
        <v>22</v>
      </c>
      <c r="AY129" s="101">
        <v>2</v>
      </c>
      <c r="AZ129" s="102">
        <f t="shared" si="16"/>
        <v>0</v>
      </c>
      <c r="BE129" s="101">
        <v>4</v>
      </c>
      <c r="BJ129" s="101">
        <v>1</v>
      </c>
    </row>
    <row r="130" spans="33:62" x14ac:dyDescent="0.2">
      <c r="AG130" s="101" t="str">
        <f t="shared" si="26"/>
        <v>0</v>
      </c>
      <c r="AH130" s="101">
        <f t="shared" si="28"/>
        <v>0</v>
      </c>
      <c r="AJ130" s="101">
        <f t="shared" si="29"/>
        <v>0</v>
      </c>
      <c r="AP130" s="101">
        <f t="shared" si="30"/>
        <v>0</v>
      </c>
      <c r="AS130" s="101">
        <f t="shared" si="27"/>
        <v>0</v>
      </c>
      <c r="AT130" s="101">
        <f t="shared" si="23"/>
        <v>0</v>
      </c>
      <c r="AV130" s="101" t="s">
        <v>92</v>
      </c>
      <c r="AW130" s="101">
        <v>38</v>
      </c>
      <c r="AX130" s="101">
        <v>22</v>
      </c>
      <c r="AY130" s="101">
        <v>2</v>
      </c>
      <c r="AZ130" s="102">
        <f t="shared" si="16"/>
        <v>0</v>
      </c>
      <c r="BE130" s="101">
        <v>4</v>
      </c>
      <c r="BJ130" s="101">
        <v>1</v>
      </c>
    </row>
    <row r="131" spans="33:62" x14ac:dyDescent="0.2">
      <c r="AG131" s="101" t="str">
        <f t="shared" si="26"/>
        <v>0</v>
      </c>
      <c r="AH131" s="101">
        <f t="shared" si="28"/>
        <v>0</v>
      </c>
      <c r="AJ131" s="101">
        <f t="shared" si="29"/>
        <v>0</v>
      </c>
      <c r="AP131" s="101">
        <f t="shared" si="30"/>
        <v>0</v>
      </c>
      <c r="AS131" s="101">
        <f t="shared" si="27"/>
        <v>0</v>
      </c>
      <c r="AT131" s="101">
        <f t="shared" si="23"/>
        <v>0</v>
      </c>
      <c r="AV131" s="101" t="s">
        <v>92</v>
      </c>
      <c r="AW131" s="101">
        <v>38</v>
      </c>
      <c r="AX131" s="101">
        <v>22</v>
      </c>
      <c r="AY131" s="101">
        <v>2</v>
      </c>
      <c r="AZ131" s="102">
        <f t="shared" si="16"/>
        <v>0</v>
      </c>
      <c r="BE131" s="101">
        <v>4</v>
      </c>
      <c r="BJ131" s="101">
        <v>1</v>
      </c>
    </row>
    <row r="132" spans="33:62" x14ac:dyDescent="0.2">
      <c r="AG132" s="101" t="str">
        <f t="shared" si="26"/>
        <v>0</v>
      </c>
      <c r="AH132" s="101">
        <f t="shared" si="28"/>
        <v>0</v>
      </c>
      <c r="AJ132" s="101">
        <f t="shared" si="29"/>
        <v>0</v>
      </c>
      <c r="AP132" s="101">
        <f t="shared" si="30"/>
        <v>0</v>
      </c>
      <c r="AS132" s="101">
        <f t="shared" si="27"/>
        <v>0</v>
      </c>
      <c r="AT132" s="101">
        <f t="shared" si="23"/>
        <v>0</v>
      </c>
      <c r="AV132" s="101" t="s">
        <v>92</v>
      </c>
      <c r="AW132" s="101">
        <v>38</v>
      </c>
      <c r="AX132" s="101">
        <v>22</v>
      </c>
      <c r="AY132" s="101">
        <v>2</v>
      </c>
      <c r="AZ132" s="102">
        <f t="shared" si="16"/>
        <v>0</v>
      </c>
      <c r="BE132" s="101">
        <v>4</v>
      </c>
      <c r="BJ132" s="101">
        <v>1</v>
      </c>
    </row>
    <row r="133" spans="33:62" x14ac:dyDescent="0.2">
      <c r="AG133" s="101" t="str">
        <f t="shared" si="26"/>
        <v>0</v>
      </c>
      <c r="AH133" s="101">
        <f t="shared" si="28"/>
        <v>0</v>
      </c>
      <c r="AJ133" s="101">
        <f t="shared" si="29"/>
        <v>0</v>
      </c>
      <c r="AP133" s="101">
        <f t="shared" si="30"/>
        <v>0</v>
      </c>
      <c r="AS133" s="101">
        <f t="shared" si="27"/>
        <v>0</v>
      </c>
      <c r="AT133" s="101">
        <f t="shared" si="23"/>
        <v>0</v>
      </c>
      <c r="AV133" s="101" t="s">
        <v>92</v>
      </c>
      <c r="AW133" s="101">
        <v>38</v>
      </c>
      <c r="AX133" s="101">
        <v>22</v>
      </c>
      <c r="AY133" s="101">
        <v>2</v>
      </c>
      <c r="AZ133" s="102">
        <f t="shared" si="16"/>
        <v>0</v>
      </c>
      <c r="BE133" s="101">
        <v>4</v>
      </c>
      <c r="BJ133" s="101">
        <v>1</v>
      </c>
    </row>
    <row r="134" spans="33:62" x14ac:dyDescent="0.2">
      <c r="AG134" s="101" t="str">
        <f t="shared" si="26"/>
        <v>0</v>
      </c>
      <c r="AH134" s="101">
        <f t="shared" si="28"/>
        <v>0</v>
      </c>
      <c r="AJ134" s="101">
        <f t="shared" si="29"/>
        <v>0</v>
      </c>
      <c r="AP134" s="101">
        <f t="shared" si="30"/>
        <v>0</v>
      </c>
      <c r="AS134" s="101">
        <f t="shared" si="27"/>
        <v>0</v>
      </c>
      <c r="AT134" s="101">
        <f t="shared" si="23"/>
        <v>0</v>
      </c>
      <c r="AV134" s="101" t="s">
        <v>92</v>
      </c>
      <c r="AW134" s="101">
        <v>38</v>
      </c>
      <c r="AX134" s="101">
        <v>22</v>
      </c>
      <c r="AY134" s="101">
        <v>2</v>
      </c>
      <c r="AZ134" s="102">
        <f t="shared" si="16"/>
        <v>0</v>
      </c>
      <c r="BE134" s="101">
        <v>4</v>
      </c>
      <c r="BJ134" s="101">
        <v>1</v>
      </c>
    </row>
    <row r="135" spans="33:62" x14ac:dyDescent="0.2">
      <c r="AG135" s="101" t="str">
        <f t="shared" si="26"/>
        <v>0</v>
      </c>
      <c r="AH135" s="101">
        <f t="shared" si="28"/>
        <v>0</v>
      </c>
      <c r="AJ135" s="101">
        <f t="shared" si="29"/>
        <v>0</v>
      </c>
      <c r="AS135" s="101">
        <f t="shared" si="27"/>
        <v>0</v>
      </c>
      <c r="AT135" s="101">
        <f t="shared" si="23"/>
        <v>0</v>
      </c>
      <c r="AV135" s="101" t="s">
        <v>92</v>
      </c>
      <c r="AW135" s="101">
        <v>38</v>
      </c>
      <c r="AX135" s="101">
        <v>22</v>
      </c>
      <c r="AY135" s="101">
        <v>2</v>
      </c>
      <c r="AZ135" s="102">
        <f t="shared" si="16"/>
        <v>0</v>
      </c>
      <c r="BE135" s="101">
        <v>4</v>
      </c>
      <c r="BJ135" s="101">
        <v>1</v>
      </c>
    </row>
    <row r="136" spans="33:62" x14ac:dyDescent="0.2">
      <c r="AG136" s="101" t="str">
        <f t="shared" si="26"/>
        <v>0</v>
      </c>
      <c r="AH136" s="101">
        <f t="shared" si="28"/>
        <v>0</v>
      </c>
      <c r="AJ136" s="101">
        <f t="shared" si="29"/>
        <v>0</v>
      </c>
      <c r="AS136" s="101">
        <f t="shared" si="27"/>
        <v>0</v>
      </c>
      <c r="AT136" s="101">
        <f t="shared" si="23"/>
        <v>0</v>
      </c>
      <c r="AV136" s="101" t="s">
        <v>92</v>
      </c>
      <c r="AW136" s="101">
        <v>38</v>
      </c>
      <c r="AX136" s="101">
        <v>22</v>
      </c>
      <c r="AY136" s="101">
        <v>2</v>
      </c>
      <c r="AZ136" s="102">
        <f t="shared" si="16"/>
        <v>0</v>
      </c>
      <c r="BE136" s="101">
        <v>4</v>
      </c>
      <c r="BJ136" s="101">
        <v>1</v>
      </c>
    </row>
    <row r="137" spans="33:62" x14ac:dyDescent="0.2">
      <c r="AG137" s="101" t="str">
        <f t="shared" si="26"/>
        <v>0</v>
      </c>
      <c r="AH137" s="101">
        <f t="shared" si="28"/>
        <v>0</v>
      </c>
      <c r="AJ137" s="101">
        <f t="shared" si="29"/>
        <v>0</v>
      </c>
      <c r="AS137" s="101">
        <f t="shared" si="27"/>
        <v>0</v>
      </c>
      <c r="AT137" s="101">
        <f t="shared" si="23"/>
        <v>0</v>
      </c>
      <c r="AV137" s="101" t="s">
        <v>92</v>
      </c>
      <c r="AW137" s="101">
        <v>38</v>
      </c>
      <c r="AX137" s="101">
        <v>22</v>
      </c>
      <c r="AY137" s="101">
        <v>2</v>
      </c>
      <c r="AZ137" s="102">
        <f t="shared" si="16"/>
        <v>0</v>
      </c>
      <c r="BE137" s="101">
        <v>4</v>
      </c>
      <c r="BJ137" s="101">
        <v>1</v>
      </c>
    </row>
    <row r="138" spans="33:62" x14ac:dyDescent="0.2">
      <c r="AG138" s="101" t="str">
        <f t="shared" si="26"/>
        <v>0</v>
      </c>
      <c r="AH138" s="101">
        <f t="shared" si="28"/>
        <v>0</v>
      </c>
      <c r="AJ138" s="101">
        <f t="shared" si="29"/>
        <v>0</v>
      </c>
      <c r="AS138" s="101">
        <f t="shared" si="27"/>
        <v>0</v>
      </c>
      <c r="AT138" s="101">
        <f t="shared" si="23"/>
        <v>0</v>
      </c>
      <c r="AV138" s="101" t="s">
        <v>92</v>
      </c>
      <c r="AW138" s="101">
        <v>38</v>
      </c>
      <c r="AX138" s="101">
        <v>22</v>
      </c>
      <c r="AY138" s="101">
        <v>2</v>
      </c>
      <c r="AZ138" s="102">
        <f t="shared" ref="AZ138:AZ200" si="31">SUM(AI138)</f>
        <v>0</v>
      </c>
      <c r="BE138" s="101">
        <v>4</v>
      </c>
      <c r="BJ138" s="101">
        <v>1</v>
      </c>
    </row>
    <row r="139" spans="33:62" x14ac:dyDescent="0.2">
      <c r="AG139" s="101" t="str">
        <f t="shared" si="26"/>
        <v>0</v>
      </c>
      <c r="AH139" s="101">
        <f t="shared" si="28"/>
        <v>0</v>
      </c>
      <c r="AJ139" s="101">
        <f t="shared" si="29"/>
        <v>0</v>
      </c>
      <c r="AS139" s="101">
        <f t="shared" si="27"/>
        <v>0</v>
      </c>
      <c r="AT139" s="101">
        <f t="shared" ref="AT139:AT175" si="32">SUM(AQ139-Z139*2)</f>
        <v>0</v>
      </c>
      <c r="AV139" s="101" t="s">
        <v>92</v>
      </c>
      <c r="AW139" s="101">
        <v>38</v>
      </c>
      <c r="AX139" s="101">
        <v>22</v>
      </c>
      <c r="AY139" s="101">
        <v>2</v>
      </c>
      <c r="AZ139" s="102">
        <f t="shared" si="31"/>
        <v>0</v>
      </c>
      <c r="BE139" s="101">
        <v>4</v>
      </c>
      <c r="BJ139" s="101">
        <v>1</v>
      </c>
    </row>
    <row r="140" spans="33:62" x14ac:dyDescent="0.2">
      <c r="AG140" s="101" t="str">
        <f t="shared" si="26"/>
        <v>0</v>
      </c>
      <c r="AH140" s="101">
        <f t="shared" si="28"/>
        <v>0</v>
      </c>
      <c r="AJ140" s="101">
        <f t="shared" si="29"/>
        <v>0</v>
      </c>
      <c r="AS140" s="101">
        <f t="shared" si="27"/>
        <v>0</v>
      </c>
      <c r="AT140" s="101">
        <f t="shared" si="32"/>
        <v>0</v>
      </c>
      <c r="AV140" s="101" t="s">
        <v>92</v>
      </c>
      <c r="AW140" s="101">
        <v>38</v>
      </c>
      <c r="AX140" s="101">
        <v>22</v>
      </c>
      <c r="AY140" s="101">
        <v>2</v>
      </c>
      <c r="AZ140" s="102">
        <f t="shared" si="31"/>
        <v>0</v>
      </c>
      <c r="BE140" s="101">
        <v>4</v>
      </c>
      <c r="BJ140" s="101">
        <v>1</v>
      </c>
    </row>
    <row r="141" spans="33:62" x14ac:dyDescent="0.2">
      <c r="AG141" s="101" t="str">
        <f t="shared" si="26"/>
        <v>0</v>
      </c>
      <c r="AH141" s="101">
        <f t="shared" si="28"/>
        <v>0</v>
      </c>
      <c r="AJ141" s="101">
        <f t="shared" si="29"/>
        <v>0</v>
      </c>
      <c r="AS141" s="101">
        <f t="shared" si="27"/>
        <v>0</v>
      </c>
      <c r="AT141" s="101">
        <f t="shared" si="32"/>
        <v>0</v>
      </c>
      <c r="AV141" s="101" t="s">
        <v>92</v>
      </c>
      <c r="AW141" s="101">
        <v>38</v>
      </c>
      <c r="AX141" s="101">
        <v>22</v>
      </c>
      <c r="AY141" s="101">
        <v>2</v>
      </c>
      <c r="AZ141" s="102">
        <f t="shared" si="31"/>
        <v>0</v>
      </c>
      <c r="BE141" s="101">
        <v>4</v>
      </c>
      <c r="BJ141" s="101">
        <v>1</v>
      </c>
    </row>
    <row r="142" spans="33:62" x14ac:dyDescent="0.2">
      <c r="AG142" s="101" t="str">
        <f t="shared" si="26"/>
        <v>0</v>
      </c>
      <c r="AH142" s="101">
        <f t="shared" si="28"/>
        <v>0</v>
      </c>
      <c r="AJ142" s="101">
        <f t="shared" si="29"/>
        <v>0</v>
      </c>
      <c r="AS142" s="101">
        <f t="shared" si="27"/>
        <v>0</v>
      </c>
      <c r="AT142" s="101">
        <f t="shared" si="32"/>
        <v>0</v>
      </c>
      <c r="AV142" s="101" t="s">
        <v>92</v>
      </c>
      <c r="AW142" s="101">
        <v>38</v>
      </c>
      <c r="AX142" s="101">
        <v>22</v>
      </c>
      <c r="AY142" s="101">
        <v>2</v>
      </c>
      <c r="AZ142" s="102">
        <f t="shared" si="31"/>
        <v>0</v>
      </c>
      <c r="BE142" s="101">
        <v>4</v>
      </c>
      <c r="BJ142" s="101">
        <v>1</v>
      </c>
    </row>
    <row r="143" spans="33:62" x14ac:dyDescent="0.2">
      <c r="AG143" s="101" t="str">
        <f t="shared" si="26"/>
        <v>0</v>
      </c>
      <c r="AH143" s="101">
        <f t="shared" si="28"/>
        <v>0</v>
      </c>
      <c r="AJ143" s="101">
        <f t="shared" si="29"/>
        <v>0</v>
      </c>
      <c r="AS143" s="101">
        <f t="shared" si="27"/>
        <v>0</v>
      </c>
      <c r="AT143" s="101">
        <f t="shared" si="32"/>
        <v>0</v>
      </c>
      <c r="AV143" s="101" t="s">
        <v>92</v>
      </c>
      <c r="AW143" s="101">
        <v>38</v>
      </c>
      <c r="AX143" s="101">
        <v>22</v>
      </c>
      <c r="AY143" s="101">
        <v>2</v>
      </c>
      <c r="AZ143" s="102">
        <f t="shared" si="31"/>
        <v>0</v>
      </c>
      <c r="BE143" s="101">
        <v>4</v>
      </c>
      <c r="BJ143" s="101">
        <v>1</v>
      </c>
    </row>
    <row r="144" spans="33:62" x14ac:dyDescent="0.2">
      <c r="AG144" s="101" t="str">
        <f t="shared" si="26"/>
        <v>0</v>
      </c>
      <c r="AH144" s="101">
        <f t="shared" si="28"/>
        <v>0</v>
      </c>
      <c r="AJ144" s="101">
        <f t="shared" si="29"/>
        <v>0</v>
      </c>
      <c r="AS144" s="101">
        <f t="shared" si="27"/>
        <v>0</v>
      </c>
      <c r="AT144" s="101">
        <f t="shared" si="32"/>
        <v>0</v>
      </c>
      <c r="AV144" s="101" t="s">
        <v>92</v>
      </c>
      <c r="AW144" s="101">
        <v>38</v>
      </c>
      <c r="AX144" s="101">
        <v>22</v>
      </c>
      <c r="AY144" s="101">
        <v>2</v>
      </c>
      <c r="AZ144" s="102">
        <f t="shared" si="31"/>
        <v>0</v>
      </c>
      <c r="BE144" s="101">
        <v>4</v>
      </c>
      <c r="BJ144" s="101">
        <v>1</v>
      </c>
    </row>
    <row r="145" spans="33:62" x14ac:dyDescent="0.2">
      <c r="AG145" s="101" t="str">
        <f t="shared" si="26"/>
        <v>0</v>
      </c>
      <c r="AH145" s="101">
        <f t="shared" si="28"/>
        <v>0</v>
      </c>
      <c r="AJ145" s="101">
        <f t="shared" si="29"/>
        <v>0</v>
      </c>
      <c r="AS145" s="101">
        <f t="shared" si="27"/>
        <v>0</v>
      </c>
      <c r="AT145" s="101">
        <f t="shared" si="32"/>
        <v>0</v>
      </c>
      <c r="AV145" s="101" t="s">
        <v>92</v>
      </c>
      <c r="AW145" s="101">
        <v>38</v>
      </c>
      <c r="AX145" s="101">
        <v>22</v>
      </c>
      <c r="AY145" s="101">
        <v>2</v>
      </c>
      <c r="AZ145" s="102">
        <f t="shared" si="31"/>
        <v>0</v>
      </c>
      <c r="BE145" s="101">
        <v>4</v>
      </c>
      <c r="BJ145" s="101">
        <v>1</v>
      </c>
    </row>
    <row r="146" spans="33:62" x14ac:dyDescent="0.2">
      <c r="AG146" s="101" t="str">
        <f t="shared" si="26"/>
        <v>0</v>
      </c>
      <c r="AH146" s="101">
        <f t="shared" si="28"/>
        <v>0</v>
      </c>
      <c r="AJ146" s="101">
        <f t="shared" si="29"/>
        <v>0</v>
      </c>
      <c r="AS146" s="101">
        <f t="shared" si="27"/>
        <v>0</v>
      </c>
      <c r="AT146" s="101">
        <f t="shared" si="32"/>
        <v>0</v>
      </c>
      <c r="AV146" s="101" t="s">
        <v>92</v>
      </c>
      <c r="AW146" s="101">
        <v>38</v>
      </c>
      <c r="AX146" s="101">
        <v>22</v>
      </c>
      <c r="AY146" s="101">
        <v>2</v>
      </c>
      <c r="AZ146" s="102">
        <f t="shared" si="31"/>
        <v>0</v>
      </c>
      <c r="BE146" s="101">
        <v>4</v>
      </c>
      <c r="BJ146" s="101">
        <v>1</v>
      </c>
    </row>
    <row r="147" spans="33:62" x14ac:dyDescent="0.2">
      <c r="AG147" s="101" t="str">
        <f t="shared" si="26"/>
        <v>0</v>
      </c>
      <c r="AH147" s="101">
        <f t="shared" si="28"/>
        <v>0</v>
      </c>
      <c r="AJ147" s="101">
        <f t="shared" si="29"/>
        <v>0</v>
      </c>
      <c r="AS147" s="101">
        <f t="shared" si="27"/>
        <v>0</v>
      </c>
      <c r="AT147" s="101">
        <f t="shared" si="32"/>
        <v>0</v>
      </c>
      <c r="AV147" s="101" t="s">
        <v>92</v>
      </c>
      <c r="AW147" s="101">
        <v>38</v>
      </c>
      <c r="AX147" s="101">
        <v>22</v>
      </c>
      <c r="AY147" s="101">
        <v>2</v>
      </c>
      <c r="AZ147" s="102">
        <f t="shared" si="31"/>
        <v>0</v>
      </c>
      <c r="BE147" s="101">
        <v>4</v>
      </c>
      <c r="BJ147" s="101">
        <v>1</v>
      </c>
    </row>
    <row r="148" spans="33:62" x14ac:dyDescent="0.2">
      <c r="AG148" s="101" t="str">
        <f t="shared" si="26"/>
        <v>0</v>
      </c>
      <c r="AH148" s="101">
        <f t="shared" si="28"/>
        <v>0</v>
      </c>
      <c r="AJ148" s="101">
        <f t="shared" si="29"/>
        <v>0</v>
      </c>
      <c r="AS148" s="101">
        <f t="shared" si="27"/>
        <v>0</v>
      </c>
      <c r="AT148" s="101">
        <f t="shared" si="32"/>
        <v>0</v>
      </c>
      <c r="AV148" s="101" t="s">
        <v>92</v>
      </c>
      <c r="AW148" s="101">
        <v>38</v>
      </c>
      <c r="AX148" s="101">
        <v>22</v>
      </c>
      <c r="AY148" s="101">
        <v>2</v>
      </c>
      <c r="AZ148" s="102">
        <f t="shared" si="31"/>
        <v>0</v>
      </c>
      <c r="BE148" s="101">
        <v>4</v>
      </c>
      <c r="BJ148" s="101">
        <v>1</v>
      </c>
    </row>
    <row r="149" spans="33:62" x14ac:dyDescent="0.2">
      <c r="AG149" s="101" t="str">
        <f t="shared" si="26"/>
        <v>0</v>
      </c>
      <c r="AH149" s="101">
        <f t="shared" si="28"/>
        <v>0</v>
      </c>
      <c r="AJ149" s="101">
        <f t="shared" si="29"/>
        <v>0</v>
      </c>
      <c r="AS149" s="101">
        <f t="shared" si="27"/>
        <v>0</v>
      </c>
      <c r="AT149" s="101">
        <f t="shared" si="32"/>
        <v>0</v>
      </c>
      <c r="AV149" s="101" t="s">
        <v>92</v>
      </c>
      <c r="AW149" s="101">
        <v>38</v>
      </c>
      <c r="AX149" s="101">
        <v>22</v>
      </c>
      <c r="AY149" s="101">
        <v>2</v>
      </c>
      <c r="AZ149" s="102">
        <f t="shared" si="31"/>
        <v>0</v>
      </c>
      <c r="BE149" s="101">
        <v>4</v>
      </c>
      <c r="BJ149" s="101">
        <v>1</v>
      </c>
    </row>
    <row r="150" spans="33:62" x14ac:dyDescent="0.2">
      <c r="AG150" s="101" t="str">
        <f t="shared" si="26"/>
        <v>0</v>
      </c>
      <c r="AH150" s="101">
        <f t="shared" si="28"/>
        <v>0</v>
      </c>
      <c r="AJ150" s="101">
        <f t="shared" si="29"/>
        <v>0</v>
      </c>
      <c r="AS150" s="101">
        <f t="shared" si="27"/>
        <v>0</v>
      </c>
      <c r="AT150" s="101">
        <f t="shared" si="32"/>
        <v>0</v>
      </c>
      <c r="AV150" s="101" t="s">
        <v>92</v>
      </c>
      <c r="AW150" s="101">
        <v>38</v>
      </c>
      <c r="AX150" s="101">
        <v>22</v>
      </c>
      <c r="AY150" s="101">
        <v>2</v>
      </c>
      <c r="AZ150" s="102">
        <f t="shared" si="31"/>
        <v>0</v>
      </c>
      <c r="BE150" s="101">
        <v>4</v>
      </c>
      <c r="BJ150" s="101">
        <v>1</v>
      </c>
    </row>
    <row r="151" spans="33:62" x14ac:dyDescent="0.2">
      <c r="AG151" s="101" t="str">
        <f t="shared" si="26"/>
        <v>0</v>
      </c>
      <c r="AH151" s="101">
        <f t="shared" si="28"/>
        <v>0</v>
      </c>
      <c r="AJ151" s="101">
        <f t="shared" si="29"/>
        <v>0</v>
      </c>
      <c r="AS151" s="101">
        <f t="shared" si="27"/>
        <v>0</v>
      </c>
      <c r="AT151" s="101">
        <f t="shared" si="32"/>
        <v>0</v>
      </c>
      <c r="AV151" s="101" t="s">
        <v>92</v>
      </c>
      <c r="AW151" s="101">
        <v>38</v>
      </c>
      <c r="AX151" s="101">
        <v>22</v>
      </c>
      <c r="AY151" s="101">
        <v>2</v>
      </c>
      <c r="AZ151" s="102">
        <f t="shared" si="31"/>
        <v>0</v>
      </c>
      <c r="BE151" s="101">
        <v>4</v>
      </c>
      <c r="BJ151" s="101">
        <v>1</v>
      </c>
    </row>
    <row r="152" spans="33:62" x14ac:dyDescent="0.2">
      <c r="AG152" s="101" t="str">
        <f t="shared" si="26"/>
        <v>0</v>
      </c>
      <c r="AH152" s="101">
        <f t="shared" si="28"/>
        <v>0</v>
      </c>
      <c r="AJ152" s="101">
        <f t="shared" si="29"/>
        <v>0</v>
      </c>
      <c r="AS152" s="101">
        <f t="shared" si="27"/>
        <v>0</v>
      </c>
      <c r="AT152" s="101">
        <f t="shared" si="32"/>
        <v>0</v>
      </c>
      <c r="AV152" s="101" t="s">
        <v>92</v>
      </c>
      <c r="AW152" s="101">
        <v>38</v>
      </c>
      <c r="AX152" s="101">
        <v>22</v>
      </c>
      <c r="AY152" s="101">
        <v>2</v>
      </c>
      <c r="AZ152" s="102">
        <f t="shared" si="31"/>
        <v>0</v>
      </c>
      <c r="BE152" s="101">
        <v>4</v>
      </c>
      <c r="BJ152" s="101">
        <v>1</v>
      </c>
    </row>
    <row r="153" spans="33:62" x14ac:dyDescent="0.2">
      <c r="AG153" s="101" t="str">
        <f t="shared" si="26"/>
        <v>0</v>
      </c>
      <c r="AH153" s="101">
        <f t="shared" si="28"/>
        <v>0</v>
      </c>
      <c r="AJ153" s="101">
        <f t="shared" si="29"/>
        <v>0</v>
      </c>
      <c r="AS153" s="101">
        <f t="shared" si="27"/>
        <v>0</v>
      </c>
      <c r="AT153" s="101">
        <f t="shared" si="32"/>
        <v>0</v>
      </c>
      <c r="AV153" s="101" t="s">
        <v>92</v>
      </c>
      <c r="AW153" s="101">
        <v>38</v>
      </c>
      <c r="AX153" s="101">
        <v>22</v>
      </c>
      <c r="AY153" s="101">
        <v>2</v>
      </c>
      <c r="AZ153" s="102">
        <f t="shared" si="31"/>
        <v>0</v>
      </c>
      <c r="BE153" s="101">
        <v>4</v>
      </c>
      <c r="BJ153" s="101">
        <v>1</v>
      </c>
    </row>
    <row r="154" spans="33:62" x14ac:dyDescent="0.2">
      <c r="AG154" s="101" t="str">
        <f t="shared" si="26"/>
        <v>0</v>
      </c>
      <c r="AH154" s="101">
        <f t="shared" si="28"/>
        <v>0</v>
      </c>
      <c r="AJ154" s="101">
        <f t="shared" si="29"/>
        <v>0</v>
      </c>
      <c r="AS154" s="101">
        <f t="shared" si="27"/>
        <v>0</v>
      </c>
      <c r="AT154" s="101">
        <f t="shared" si="32"/>
        <v>0</v>
      </c>
      <c r="AV154" s="101" t="s">
        <v>92</v>
      </c>
      <c r="AW154" s="101">
        <v>38</v>
      </c>
      <c r="AX154" s="101">
        <v>22</v>
      </c>
      <c r="AY154" s="101">
        <v>2</v>
      </c>
      <c r="AZ154" s="102">
        <f t="shared" si="31"/>
        <v>0</v>
      </c>
      <c r="BE154" s="101">
        <v>4</v>
      </c>
      <c r="BJ154" s="101">
        <v>1</v>
      </c>
    </row>
    <row r="155" spans="33:62" x14ac:dyDescent="0.2">
      <c r="AG155" s="101" t="str">
        <f t="shared" si="26"/>
        <v>0</v>
      </c>
      <c r="AH155" s="101">
        <f t="shared" si="28"/>
        <v>0</v>
      </c>
      <c r="AJ155" s="101">
        <f t="shared" si="29"/>
        <v>0</v>
      </c>
      <c r="AS155" s="101">
        <f t="shared" si="27"/>
        <v>0</v>
      </c>
      <c r="AT155" s="101">
        <f t="shared" si="32"/>
        <v>0</v>
      </c>
      <c r="AV155" s="101" t="s">
        <v>92</v>
      </c>
      <c r="AW155" s="101">
        <v>38</v>
      </c>
      <c r="AX155" s="101">
        <v>22</v>
      </c>
      <c r="AY155" s="101">
        <v>2</v>
      </c>
      <c r="AZ155" s="102">
        <f t="shared" si="31"/>
        <v>0</v>
      </c>
      <c r="BE155" s="101">
        <v>4</v>
      </c>
      <c r="BJ155" s="101">
        <v>1</v>
      </c>
    </row>
    <row r="156" spans="33:62" x14ac:dyDescent="0.2">
      <c r="AG156" s="101" t="str">
        <f t="shared" si="26"/>
        <v>0</v>
      </c>
      <c r="AH156" s="101">
        <f t="shared" si="28"/>
        <v>0</v>
      </c>
      <c r="AJ156" s="101">
        <f t="shared" si="29"/>
        <v>0</v>
      </c>
      <c r="AS156" s="101">
        <f t="shared" si="27"/>
        <v>0</v>
      </c>
      <c r="AT156" s="101">
        <f t="shared" si="32"/>
        <v>0</v>
      </c>
      <c r="AV156" s="101" t="s">
        <v>92</v>
      </c>
      <c r="AW156" s="101">
        <v>38</v>
      </c>
      <c r="AX156" s="101">
        <v>22</v>
      </c>
      <c r="AY156" s="101">
        <v>2</v>
      </c>
      <c r="AZ156" s="102">
        <f t="shared" si="31"/>
        <v>0</v>
      </c>
      <c r="BE156" s="101">
        <v>4</v>
      </c>
      <c r="BJ156" s="101">
        <v>1</v>
      </c>
    </row>
    <row r="157" spans="33:62" x14ac:dyDescent="0.2">
      <c r="AG157" s="101" t="str">
        <f t="shared" si="26"/>
        <v>0</v>
      </c>
      <c r="AH157" s="101">
        <f t="shared" si="28"/>
        <v>0</v>
      </c>
      <c r="AJ157" s="101">
        <f t="shared" si="29"/>
        <v>0</v>
      </c>
      <c r="AS157" s="101">
        <f t="shared" si="27"/>
        <v>0</v>
      </c>
      <c r="AT157" s="101">
        <f t="shared" si="32"/>
        <v>0</v>
      </c>
      <c r="AV157" s="101" t="s">
        <v>92</v>
      </c>
      <c r="AW157" s="101">
        <v>38</v>
      </c>
      <c r="AX157" s="101">
        <v>22</v>
      </c>
      <c r="AY157" s="101">
        <v>2</v>
      </c>
      <c r="AZ157" s="102">
        <f t="shared" si="31"/>
        <v>0</v>
      </c>
      <c r="BJ157" s="101">
        <v>1</v>
      </c>
    </row>
    <row r="158" spans="33:62" x14ac:dyDescent="0.2">
      <c r="AH158" s="101">
        <f t="shared" si="28"/>
        <v>0</v>
      </c>
      <c r="AS158" s="101">
        <f t="shared" si="27"/>
        <v>0</v>
      </c>
      <c r="AT158" s="101">
        <f t="shared" si="32"/>
        <v>0</v>
      </c>
      <c r="AV158" s="101" t="s">
        <v>92</v>
      </c>
      <c r="AW158" s="101">
        <v>38</v>
      </c>
      <c r="AX158" s="101">
        <v>22</v>
      </c>
      <c r="AY158" s="101">
        <v>2</v>
      </c>
      <c r="AZ158" s="102">
        <f t="shared" si="31"/>
        <v>0</v>
      </c>
      <c r="BJ158" s="101">
        <v>1</v>
      </c>
    </row>
    <row r="159" spans="33:62" x14ac:dyDescent="0.2">
      <c r="AH159" s="101">
        <f t="shared" si="28"/>
        <v>0</v>
      </c>
      <c r="AS159" s="101">
        <f t="shared" si="27"/>
        <v>0</v>
      </c>
      <c r="AT159" s="101">
        <f t="shared" si="32"/>
        <v>0</v>
      </c>
      <c r="AV159" s="101" t="s">
        <v>92</v>
      </c>
      <c r="AW159" s="101">
        <v>38</v>
      </c>
      <c r="AX159" s="101">
        <v>22</v>
      </c>
      <c r="AY159" s="101">
        <v>2</v>
      </c>
      <c r="AZ159" s="102">
        <f t="shared" si="31"/>
        <v>0</v>
      </c>
      <c r="BJ159" s="101">
        <v>1</v>
      </c>
    </row>
    <row r="160" spans="33:62" x14ac:dyDescent="0.2">
      <c r="AH160" s="101">
        <f t="shared" si="28"/>
        <v>0</v>
      </c>
      <c r="AS160" s="101">
        <f t="shared" si="27"/>
        <v>0</v>
      </c>
      <c r="AT160" s="101">
        <f t="shared" si="32"/>
        <v>0</v>
      </c>
      <c r="AV160" s="101" t="s">
        <v>92</v>
      </c>
      <c r="AW160" s="101">
        <v>38</v>
      </c>
      <c r="AX160" s="101">
        <v>22</v>
      </c>
      <c r="AY160" s="101">
        <v>2</v>
      </c>
      <c r="AZ160" s="102">
        <f t="shared" si="31"/>
        <v>0</v>
      </c>
      <c r="BJ160" s="101">
        <v>1</v>
      </c>
    </row>
    <row r="161" spans="34:62" x14ac:dyDescent="0.2">
      <c r="AH161" s="101">
        <f t="shared" si="28"/>
        <v>0</v>
      </c>
      <c r="AS161" s="101">
        <f t="shared" si="27"/>
        <v>0</v>
      </c>
      <c r="AT161" s="101">
        <f t="shared" si="32"/>
        <v>0</v>
      </c>
      <c r="AV161" s="101" t="s">
        <v>92</v>
      </c>
      <c r="AW161" s="101">
        <v>38</v>
      </c>
      <c r="AX161" s="101">
        <v>22</v>
      </c>
      <c r="AY161" s="101">
        <v>2</v>
      </c>
      <c r="AZ161" s="102">
        <f t="shared" si="31"/>
        <v>0</v>
      </c>
      <c r="BJ161" s="101">
        <v>1</v>
      </c>
    </row>
    <row r="162" spans="34:62" x14ac:dyDescent="0.2">
      <c r="AH162" s="101">
        <f t="shared" si="28"/>
        <v>0</v>
      </c>
      <c r="AS162" s="101">
        <f t="shared" si="27"/>
        <v>0</v>
      </c>
      <c r="AT162" s="101">
        <f t="shared" si="32"/>
        <v>0</v>
      </c>
      <c r="AV162" s="101" t="s">
        <v>92</v>
      </c>
      <c r="AW162" s="101">
        <v>38</v>
      </c>
      <c r="AX162" s="101">
        <v>22</v>
      </c>
      <c r="AY162" s="101">
        <v>2</v>
      </c>
      <c r="AZ162" s="102">
        <f t="shared" si="31"/>
        <v>0</v>
      </c>
      <c r="BJ162" s="101">
        <v>1</v>
      </c>
    </row>
    <row r="163" spans="34:62" x14ac:dyDescent="0.2">
      <c r="AH163" s="101">
        <f t="shared" si="28"/>
        <v>0</v>
      </c>
      <c r="AS163" s="101">
        <f t="shared" si="27"/>
        <v>0</v>
      </c>
      <c r="AT163" s="101">
        <f t="shared" si="32"/>
        <v>0</v>
      </c>
      <c r="AV163" s="101" t="s">
        <v>92</v>
      </c>
      <c r="AW163" s="101">
        <v>38</v>
      </c>
      <c r="AX163" s="101">
        <v>22</v>
      </c>
      <c r="AY163" s="101">
        <v>2</v>
      </c>
      <c r="AZ163" s="102">
        <f t="shared" si="31"/>
        <v>0</v>
      </c>
      <c r="BJ163" s="101">
        <v>1</v>
      </c>
    </row>
    <row r="164" spans="34:62" x14ac:dyDescent="0.2">
      <c r="AH164" s="101">
        <f t="shared" si="28"/>
        <v>0</v>
      </c>
      <c r="AS164" s="101">
        <f t="shared" si="27"/>
        <v>0</v>
      </c>
      <c r="AT164" s="101">
        <f t="shared" si="32"/>
        <v>0</v>
      </c>
      <c r="AV164" s="101" t="s">
        <v>92</v>
      </c>
      <c r="AW164" s="101">
        <v>38</v>
      </c>
      <c r="AX164" s="101">
        <v>22</v>
      </c>
      <c r="AY164" s="101">
        <v>2</v>
      </c>
      <c r="AZ164" s="102">
        <f t="shared" si="31"/>
        <v>0</v>
      </c>
      <c r="BJ164" s="101">
        <v>1</v>
      </c>
    </row>
    <row r="165" spans="34:62" x14ac:dyDescent="0.2">
      <c r="AH165" s="101">
        <f t="shared" si="28"/>
        <v>0</v>
      </c>
      <c r="AS165" s="101">
        <f t="shared" ref="AS165:AS200" si="33">SUM(AP165-AA165)</f>
        <v>0</v>
      </c>
      <c r="AT165" s="101">
        <f t="shared" si="32"/>
        <v>0</v>
      </c>
      <c r="AV165" s="101" t="s">
        <v>92</v>
      </c>
      <c r="AW165" s="101">
        <v>38</v>
      </c>
      <c r="AX165" s="101">
        <v>22</v>
      </c>
      <c r="AY165" s="101">
        <v>2</v>
      </c>
      <c r="AZ165" s="102">
        <f t="shared" si="31"/>
        <v>0</v>
      </c>
      <c r="BJ165" s="101">
        <v>1</v>
      </c>
    </row>
    <row r="166" spans="34:62" x14ac:dyDescent="0.2">
      <c r="AH166" s="101">
        <f t="shared" si="28"/>
        <v>0</v>
      </c>
      <c r="AS166" s="101">
        <f t="shared" si="33"/>
        <v>0</v>
      </c>
      <c r="AT166" s="101">
        <f t="shared" si="32"/>
        <v>0</v>
      </c>
      <c r="AV166" s="101" t="s">
        <v>92</v>
      </c>
      <c r="AW166" s="101">
        <v>38</v>
      </c>
      <c r="AX166" s="101">
        <v>22</v>
      </c>
      <c r="AY166" s="101">
        <v>2</v>
      </c>
      <c r="AZ166" s="102">
        <f t="shared" si="31"/>
        <v>0</v>
      </c>
      <c r="BJ166" s="101">
        <v>1</v>
      </c>
    </row>
    <row r="167" spans="34:62" x14ac:dyDescent="0.2">
      <c r="AH167" s="101">
        <f t="shared" si="28"/>
        <v>0</v>
      </c>
      <c r="AS167" s="101">
        <f t="shared" si="33"/>
        <v>0</v>
      </c>
      <c r="AT167" s="101">
        <f t="shared" si="32"/>
        <v>0</v>
      </c>
      <c r="AV167" s="101" t="s">
        <v>92</v>
      </c>
      <c r="AW167" s="101">
        <v>38</v>
      </c>
      <c r="AX167" s="101">
        <v>22</v>
      </c>
      <c r="AY167" s="101">
        <v>2</v>
      </c>
      <c r="AZ167" s="102">
        <f t="shared" si="31"/>
        <v>0</v>
      </c>
      <c r="BJ167" s="101">
        <v>1</v>
      </c>
    </row>
    <row r="168" spans="34:62" x14ac:dyDescent="0.2">
      <c r="AH168" s="101">
        <f t="shared" si="28"/>
        <v>0</v>
      </c>
      <c r="AS168" s="101">
        <f t="shared" si="33"/>
        <v>0</v>
      </c>
      <c r="AT168" s="101">
        <f t="shared" si="32"/>
        <v>0</v>
      </c>
      <c r="AV168" s="101" t="s">
        <v>92</v>
      </c>
      <c r="AW168" s="101">
        <v>38</v>
      </c>
      <c r="AX168" s="101">
        <v>22</v>
      </c>
      <c r="AY168" s="101">
        <v>2</v>
      </c>
      <c r="AZ168" s="102">
        <f t="shared" si="31"/>
        <v>0</v>
      </c>
      <c r="BJ168" s="101">
        <v>1</v>
      </c>
    </row>
    <row r="169" spans="34:62" x14ac:dyDescent="0.2">
      <c r="AH169" s="101">
        <f t="shared" si="28"/>
        <v>0</v>
      </c>
      <c r="AS169" s="101">
        <f t="shared" si="33"/>
        <v>0</v>
      </c>
      <c r="AT169" s="101">
        <f t="shared" si="32"/>
        <v>0</v>
      </c>
      <c r="AV169" s="101" t="s">
        <v>92</v>
      </c>
      <c r="AW169" s="101">
        <v>38</v>
      </c>
      <c r="AX169" s="101">
        <v>22</v>
      </c>
      <c r="AY169" s="101">
        <v>2</v>
      </c>
      <c r="AZ169" s="102">
        <f t="shared" si="31"/>
        <v>0</v>
      </c>
      <c r="BJ169" s="101">
        <v>1</v>
      </c>
    </row>
    <row r="170" spans="34:62" x14ac:dyDescent="0.2">
      <c r="AH170" s="101">
        <f t="shared" si="28"/>
        <v>0</v>
      </c>
      <c r="AS170" s="101">
        <f t="shared" si="33"/>
        <v>0</v>
      </c>
      <c r="AT170" s="101">
        <f t="shared" si="32"/>
        <v>0</v>
      </c>
      <c r="AV170" s="101" t="s">
        <v>92</v>
      </c>
      <c r="AW170" s="101">
        <v>38</v>
      </c>
      <c r="AX170" s="101">
        <v>22</v>
      </c>
      <c r="AY170" s="101">
        <v>2</v>
      </c>
      <c r="AZ170" s="102">
        <f t="shared" si="31"/>
        <v>0</v>
      </c>
      <c r="BJ170" s="101">
        <v>1</v>
      </c>
    </row>
    <row r="171" spans="34:62" x14ac:dyDescent="0.2">
      <c r="AH171" s="101">
        <f t="shared" ref="AH171:AH200" si="34">SUM(K171+AB171+AD171+AF171)</f>
        <v>0</v>
      </c>
      <c r="AS171" s="101">
        <f t="shared" si="33"/>
        <v>0</v>
      </c>
      <c r="AT171" s="101">
        <f t="shared" si="32"/>
        <v>0</v>
      </c>
      <c r="AV171" s="101" t="s">
        <v>92</v>
      </c>
      <c r="AW171" s="101">
        <v>38</v>
      </c>
      <c r="AX171" s="101">
        <v>22</v>
      </c>
      <c r="AY171" s="101">
        <v>2</v>
      </c>
      <c r="AZ171" s="102">
        <f t="shared" si="31"/>
        <v>0</v>
      </c>
      <c r="BJ171" s="101">
        <v>1</v>
      </c>
    </row>
    <row r="172" spans="34:62" x14ac:dyDescent="0.2">
      <c r="AH172" s="101">
        <f t="shared" si="34"/>
        <v>0</v>
      </c>
      <c r="AS172" s="101">
        <f t="shared" si="33"/>
        <v>0</v>
      </c>
      <c r="AT172" s="101">
        <f t="shared" si="32"/>
        <v>0</v>
      </c>
      <c r="AV172" s="101" t="s">
        <v>92</v>
      </c>
      <c r="AW172" s="101">
        <v>38</v>
      </c>
      <c r="AX172" s="101">
        <v>22</v>
      </c>
      <c r="AY172" s="101">
        <v>2</v>
      </c>
      <c r="AZ172" s="102">
        <f t="shared" si="31"/>
        <v>0</v>
      </c>
      <c r="BJ172" s="101">
        <v>1</v>
      </c>
    </row>
    <row r="173" spans="34:62" x14ac:dyDescent="0.2">
      <c r="AH173" s="101">
        <f t="shared" si="34"/>
        <v>0</v>
      </c>
      <c r="AS173" s="101">
        <f t="shared" si="33"/>
        <v>0</v>
      </c>
      <c r="AT173" s="101">
        <f t="shared" si="32"/>
        <v>0</v>
      </c>
      <c r="AV173" s="101" t="s">
        <v>92</v>
      </c>
      <c r="AW173" s="101">
        <v>38</v>
      </c>
      <c r="AX173" s="101">
        <v>22</v>
      </c>
      <c r="AY173" s="101">
        <v>2</v>
      </c>
      <c r="AZ173" s="102">
        <f t="shared" si="31"/>
        <v>0</v>
      </c>
      <c r="BJ173" s="101">
        <v>1</v>
      </c>
    </row>
    <row r="174" spans="34:62" x14ac:dyDescent="0.2">
      <c r="AH174" s="101">
        <f t="shared" si="34"/>
        <v>0</v>
      </c>
      <c r="AS174" s="101">
        <f t="shared" si="33"/>
        <v>0</v>
      </c>
      <c r="AT174" s="101">
        <f t="shared" si="32"/>
        <v>0</v>
      </c>
      <c r="AV174" s="101" t="s">
        <v>92</v>
      </c>
      <c r="AW174" s="101">
        <v>38</v>
      </c>
      <c r="AX174" s="101">
        <v>22</v>
      </c>
      <c r="AY174" s="101">
        <v>2</v>
      </c>
      <c r="AZ174" s="102">
        <f t="shared" si="31"/>
        <v>0</v>
      </c>
      <c r="BJ174" s="101">
        <v>1</v>
      </c>
    </row>
    <row r="175" spans="34:62" x14ac:dyDescent="0.2">
      <c r="AH175" s="101">
        <f t="shared" si="34"/>
        <v>0</v>
      </c>
      <c r="AS175" s="101">
        <f t="shared" si="33"/>
        <v>0</v>
      </c>
      <c r="AT175" s="101">
        <f t="shared" si="32"/>
        <v>0</v>
      </c>
      <c r="AV175" s="101" t="s">
        <v>92</v>
      </c>
      <c r="AW175" s="101">
        <v>38</v>
      </c>
      <c r="AX175" s="101">
        <v>22</v>
      </c>
      <c r="AY175" s="101">
        <v>2</v>
      </c>
      <c r="AZ175" s="102">
        <f t="shared" si="31"/>
        <v>0</v>
      </c>
      <c r="BJ175" s="101">
        <v>1</v>
      </c>
    </row>
    <row r="176" spans="34:62" x14ac:dyDescent="0.2">
      <c r="AH176" s="101">
        <f t="shared" si="34"/>
        <v>0</v>
      </c>
      <c r="AS176" s="101">
        <f t="shared" si="33"/>
        <v>0</v>
      </c>
      <c r="AT176" s="101">
        <f t="shared" ref="AT176:AT200" si="35">SUM(AQ176-AA176*2)</f>
        <v>0</v>
      </c>
      <c r="AV176" s="101" t="s">
        <v>92</v>
      </c>
      <c r="AW176" s="101">
        <v>38</v>
      </c>
      <c r="AX176" s="101">
        <v>22</v>
      </c>
      <c r="AY176" s="101">
        <v>2</v>
      </c>
      <c r="AZ176" s="102">
        <f t="shared" si="31"/>
        <v>0</v>
      </c>
      <c r="BJ176" s="101">
        <v>1</v>
      </c>
    </row>
    <row r="177" spans="34:62" x14ac:dyDescent="0.2">
      <c r="AH177" s="101">
        <f t="shared" si="34"/>
        <v>0</v>
      </c>
      <c r="AS177" s="101">
        <f t="shared" si="33"/>
        <v>0</v>
      </c>
      <c r="AT177" s="101">
        <f t="shared" si="35"/>
        <v>0</v>
      </c>
      <c r="AV177" s="101" t="s">
        <v>92</v>
      </c>
      <c r="AW177" s="101">
        <v>38</v>
      </c>
      <c r="AX177" s="101">
        <v>22</v>
      </c>
      <c r="AY177" s="101">
        <v>2</v>
      </c>
      <c r="AZ177" s="102">
        <f t="shared" si="31"/>
        <v>0</v>
      </c>
      <c r="BJ177" s="101">
        <v>1</v>
      </c>
    </row>
    <row r="178" spans="34:62" x14ac:dyDescent="0.2">
      <c r="AH178" s="101">
        <f t="shared" si="34"/>
        <v>0</v>
      </c>
      <c r="AS178" s="101">
        <f t="shared" si="33"/>
        <v>0</v>
      </c>
      <c r="AT178" s="101">
        <f t="shared" si="35"/>
        <v>0</v>
      </c>
      <c r="AV178" s="101" t="s">
        <v>92</v>
      </c>
      <c r="AW178" s="101">
        <v>38</v>
      </c>
      <c r="AX178" s="101">
        <v>22</v>
      </c>
      <c r="AY178" s="101">
        <v>2</v>
      </c>
      <c r="AZ178" s="102">
        <f t="shared" si="31"/>
        <v>0</v>
      </c>
      <c r="BJ178" s="101">
        <v>1</v>
      </c>
    </row>
    <row r="179" spans="34:62" x14ac:dyDescent="0.2">
      <c r="AH179" s="101">
        <f t="shared" si="34"/>
        <v>0</v>
      </c>
      <c r="AS179" s="101">
        <f t="shared" si="33"/>
        <v>0</v>
      </c>
      <c r="AT179" s="101">
        <f t="shared" si="35"/>
        <v>0</v>
      </c>
      <c r="AV179" s="101" t="s">
        <v>92</v>
      </c>
      <c r="AW179" s="101">
        <v>38</v>
      </c>
      <c r="AX179" s="101">
        <v>22</v>
      </c>
      <c r="AY179" s="101">
        <v>2</v>
      </c>
      <c r="AZ179" s="102">
        <f t="shared" si="31"/>
        <v>0</v>
      </c>
      <c r="BJ179" s="101">
        <v>1</v>
      </c>
    </row>
    <row r="180" spans="34:62" x14ac:dyDescent="0.2">
      <c r="AH180" s="101">
        <f t="shared" si="34"/>
        <v>0</v>
      </c>
      <c r="AS180" s="101">
        <f t="shared" si="33"/>
        <v>0</v>
      </c>
      <c r="AT180" s="101">
        <f t="shared" si="35"/>
        <v>0</v>
      </c>
      <c r="AV180" s="101" t="s">
        <v>92</v>
      </c>
      <c r="AW180" s="101">
        <v>38</v>
      </c>
      <c r="AX180" s="101">
        <v>22</v>
      </c>
      <c r="AY180" s="101">
        <v>2</v>
      </c>
      <c r="AZ180" s="102">
        <f t="shared" si="31"/>
        <v>0</v>
      </c>
      <c r="BJ180" s="101">
        <v>1</v>
      </c>
    </row>
    <row r="181" spans="34:62" x14ac:dyDescent="0.2">
      <c r="AH181" s="101">
        <f t="shared" si="34"/>
        <v>0</v>
      </c>
      <c r="AS181" s="101">
        <f t="shared" si="33"/>
        <v>0</v>
      </c>
      <c r="AT181" s="101">
        <f t="shared" si="35"/>
        <v>0</v>
      </c>
      <c r="AV181" s="101" t="s">
        <v>92</v>
      </c>
      <c r="AW181" s="101">
        <v>38</v>
      </c>
      <c r="AX181" s="101">
        <v>22</v>
      </c>
      <c r="AY181" s="101">
        <v>2</v>
      </c>
      <c r="AZ181" s="102">
        <f t="shared" si="31"/>
        <v>0</v>
      </c>
      <c r="BJ181" s="101">
        <v>1</v>
      </c>
    </row>
    <row r="182" spans="34:62" x14ac:dyDescent="0.2">
      <c r="AH182" s="101">
        <f t="shared" si="34"/>
        <v>0</v>
      </c>
      <c r="AS182" s="101">
        <f t="shared" si="33"/>
        <v>0</v>
      </c>
      <c r="AT182" s="101">
        <f t="shared" si="35"/>
        <v>0</v>
      </c>
      <c r="AV182" s="101" t="s">
        <v>92</v>
      </c>
      <c r="AW182" s="101">
        <v>38</v>
      </c>
      <c r="AX182" s="101">
        <v>22</v>
      </c>
      <c r="AY182" s="101">
        <v>2</v>
      </c>
      <c r="AZ182" s="102">
        <f t="shared" si="31"/>
        <v>0</v>
      </c>
      <c r="BJ182" s="101">
        <v>1</v>
      </c>
    </row>
    <row r="183" spans="34:62" x14ac:dyDescent="0.2">
      <c r="AH183" s="101">
        <f t="shared" si="34"/>
        <v>0</v>
      </c>
      <c r="AS183" s="101">
        <f t="shared" si="33"/>
        <v>0</v>
      </c>
      <c r="AT183" s="101">
        <f t="shared" si="35"/>
        <v>0</v>
      </c>
      <c r="AV183" s="101" t="s">
        <v>92</v>
      </c>
      <c r="AW183" s="101">
        <v>38</v>
      </c>
      <c r="AX183" s="101">
        <v>22</v>
      </c>
      <c r="AY183" s="101">
        <v>2</v>
      </c>
      <c r="AZ183" s="102">
        <f t="shared" si="31"/>
        <v>0</v>
      </c>
      <c r="BJ183" s="101">
        <v>1</v>
      </c>
    </row>
    <row r="184" spans="34:62" x14ac:dyDescent="0.2">
      <c r="AH184" s="101">
        <f t="shared" si="34"/>
        <v>0</v>
      </c>
      <c r="AS184" s="101">
        <f t="shared" si="33"/>
        <v>0</v>
      </c>
      <c r="AT184" s="101">
        <f t="shared" si="35"/>
        <v>0</v>
      </c>
      <c r="AV184" s="101" t="s">
        <v>92</v>
      </c>
      <c r="AW184" s="101">
        <v>38</v>
      </c>
      <c r="AX184" s="101">
        <v>22</v>
      </c>
      <c r="AY184" s="101">
        <v>2</v>
      </c>
      <c r="AZ184" s="102">
        <f t="shared" si="31"/>
        <v>0</v>
      </c>
      <c r="BJ184" s="101">
        <v>1</v>
      </c>
    </row>
    <row r="185" spans="34:62" x14ac:dyDescent="0.2">
      <c r="AH185" s="101">
        <f t="shared" si="34"/>
        <v>0</v>
      </c>
      <c r="AS185" s="101">
        <f t="shared" si="33"/>
        <v>0</v>
      </c>
      <c r="AT185" s="101">
        <f t="shared" si="35"/>
        <v>0</v>
      </c>
      <c r="AV185" s="101" t="s">
        <v>92</v>
      </c>
      <c r="AW185" s="101">
        <v>38</v>
      </c>
      <c r="AX185" s="101">
        <v>22</v>
      </c>
      <c r="AY185" s="101">
        <v>2</v>
      </c>
      <c r="AZ185" s="102">
        <f t="shared" si="31"/>
        <v>0</v>
      </c>
      <c r="BJ185" s="101">
        <v>1</v>
      </c>
    </row>
    <row r="186" spans="34:62" x14ac:dyDescent="0.2">
      <c r="AH186" s="101">
        <f t="shared" si="34"/>
        <v>0</v>
      </c>
      <c r="AS186" s="101">
        <f t="shared" si="33"/>
        <v>0</v>
      </c>
      <c r="AT186" s="101">
        <f t="shared" si="35"/>
        <v>0</v>
      </c>
      <c r="AV186" s="101" t="s">
        <v>92</v>
      </c>
      <c r="AW186" s="101">
        <v>38</v>
      </c>
      <c r="AX186" s="101">
        <v>22</v>
      </c>
      <c r="AY186" s="101">
        <v>2</v>
      </c>
      <c r="AZ186" s="102">
        <f t="shared" si="31"/>
        <v>0</v>
      </c>
      <c r="BJ186" s="101">
        <v>1</v>
      </c>
    </row>
    <row r="187" spans="34:62" x14ac:dyDescent="0.2">
      <c r="AH187" s="101">
        <f t="shared" si="34"/>
        <v>0</v>
      </c>
      <c r="AS187" s="101">
        <f t="shared" si="33"/>
        <v>0</v>
      </c>
      <c r="AT187" s="101">
        <f t="shared" si="35"/>
        <v>0</v>
      </c>
      <c r="AV187" s="101" t="s">
        <v>92</v>
      </c>
      <c r="AW187" s="101">
        <v>38</v>
      </c>
      <c r="AX187" s="101">
        <v>22</v>
      </c>
      <c r="AY187" s="101">
        <v>2</v>
      </c>
      <c r="AZ187" s="102">
        <f t="shared" si="31"/>
        <v>0</v>
      </c>
      <c r="BJ187" s="101">
        <v>1</v>
      </c>
    </row>
    <row r="188" spans="34:62" x14ac:dyDescent="0.2">
      <c r="AH188" s="101">
        <f t="shared" si="34"/>
        <v>0</v>
      </c>
      <c r="AS188" s="101">
        <f t="shared" si="33"/>
        <v>0</v>
      </c>
      <c r="AT188" s="101">
        <f t="shared" si="35"/>
        <v>0</v>
      </c>
      <c r="AV188" s="101" t="s">
        <v>92</v>
      </c>
      <c r="AW188" s="101">
        <v>38</v>
      </c>
      <c r="AX188" s="101">
        <v>22</v>
      </c>
      <c r="AY188" s="101">
        <v>2</v>
      </c>
      <c r="AZ188" s="102">
        <f t="shared" si="31"/>
        <v>0</v>
      </c>
      <c r="BJ188" s="101">
        <v>1</v>
      </c>
    </row>
    <row r="189" spans="34:62" x14ac:dyDescent="0.2">
      <c r="AH189" s="101">
        <f t="shared" si="34"/>
        <v>0</v>
      </c>
      <c r="AS189" s="101">
        <f t="shared" si="33"/>
        <v>0</v>
      </c>
      <c r="AT189" s="101">
        <f t="shared" si="35"/>
        <v>0</v>
      </c>
      <c r="AV189" s="101" t="s">
        <v>92</v>
      </c>
      <c r="AW189" s="101">
        <v>38</v>
      </c>
      <c r="AX189" s="101">
        <v>22</v>
      </c>
      <c r="AY189" s="101">
        <v>2</v>
      </c>
      <c r="AZ189" s="102">
        <f t="shared" si="31"/>
        <v>0</v>
      </c>
      <c r="BJ189" s="101">
        <v>1</v>
      </c>
    </row>
    <row r="190" spans="34:62" x14ac:dyDescent="0.2">
      <c r="AH190" s="101">
        <f t="shared" si="34"/>
        <v>0</v>
      </c>
      <c r="AS190" s="101">
        <f t="shared" si="33"/>
        <v>0</v>
      </c>
      <c r="AT190" s="101">
        <f t="shared" si="35"/>
        <v>0</v>
      </c>
      <c r="AV190" s="101" t="s">
        <v>92</v>
      </c>
      <c r="AW190" s="101">
        <v>38</v>
      </c>
      <c r="AX190" s="101">
        <v>22</v>
      </c>
      <c r="AY190" s="101">
        <v>2</v>
      </c>
      <c r="AZ190" s="102">
        <f t="shared" si="31"/>
        <v>0</v>
      </c>
      <c r="BJ190" s="101">
        <v>1</v>
      </c>
    </row>
    <row r="191" spans="34:62" x14ac:dyDescent="0.2">
      <c r="AH191" s="101">
        <f t="shared" si="34"/>
        <v>0</v>
      </c>
      <c r="AS191" s="101">
        <f t="shared" si="33"/>
        <v>0</v>
      </c>
      <c r="AT191" s="101">
        <f t="shared" si="35"/>
        <v>0</v>
      </c>
      <c r="AV191" s="101" t="s">
        <v>92</v>
      </c>
      <c r="AW191" s="101">
        <v>38</v>
      </c>
      <c r="AX191" s="101">
        <v>22</v>
      </c>
      <c r="AY191" s="101">
        <v>2</v>
      </c>
      <c r="AZ191" s="102">
        <f t="shared" si="31"/>
        <v>0</v>
      </c>
      <c r="BJ191" s="101">
        <v>1</v>
      </c>
    </row>
    <row r="192" spans="34:62" x14ac:dyDescent="0.2">
      <c r="AH192" s="101">
        <f t="shared" si="34"/>
        <v>0</v>
      </c>
      <c r="AS192" s="101">
        <f t="shared" si="33"/>
        <v>0</v>
      </c>
      <c r="AT192" s="101">
        <f t="shared" si="35"/>
        <v>0</v>
      </c>
      <c r="AV192" s="101" t="s">
        <v>92</v>
      </c>
      <c r="AW192" s="101">
        <v>38</v>
      </c>
      <c r="AX192" s="101">
        <v>22</v>
      </c>
      <c r="AY192" s="101">
        <v>2</v>
      </c>
      <c r="AZ192" s="102">
        <f t="shared" si="31"/>
        <v>0</v>
      </c>
      <c r="BJ192" s="101">
        <v>1</v>
      </c>
    </row>
    <row r="193" spans="34:62" x14ac:dyDescent="0.2">
      <c r="AH193" s="101">
        <f t="shared" si="34"/>
        <v>0</v>
      </c>
      <c r="AS193" s="101">
        <f t="shared" si="33"/>
        <v>0</v>
      </c>
      <c r="AT193" s="101">
        <f t="shared" si="35"/>
        <v>0</v>
      </c>
      <c r="AV193" s="101" t="s">
        <v>92</v>
      </c>
      <c r="AW193" s="101">
        <v>38</v>
      </c>
      <c r="AX193" s="101">
        <v>22</v>
      </c>
      <c r="AY193" s="101">
        <v>2</v>
      </c>
      <c r="AZ193" s="102">
        <f t="shared" si="31"/>
        <v>0</v>
      </c>
      <c r="BJ193" s="101">
        <v>1</v>
      </c>
    </row>
    <row r="194" spans="34:62" x14ac:dyDescent="0.2">
      <c r="AH194" s="101">
        <f t="shared" si="34"/>
        <v>0</v>
      </c>
      <c r="AS194" s="101">
        <f t="shared" si="33"/>
        <v>0</v>
      </c>
      <c r="AT194" s="101">
        <f t="shared" si="35"/>
        <v>0</v>
      </c>
      <c r="AV194" s="101" t="s">
        <v>92</v>
      </c>
      <c r="AW194" s="101">
        <v>38</v>
      </c>
      <c r="AX194" s="101">
        <v>22</v>
      </c>
      <c r="AY194" s="101">
        <v>2</v>
      </c>
      <c r="AZ194" s="102">
        <f t="shared" si="31"/>
        <v>0</v>
      </c>
      <c r="BJ194" s="101">
        <v>1</v>
      </c>
    </row>
    <row r="195" spans="34:62" x14ac:dyDescent="0.2">
      <c r="AH195" s="101">
        <f t="shared" si="34"/>
        <v>0</v>
      </c>
      <c r="AS195" s="101">
        <f t="shared" si="33"/>
        <v>0</v>
      </c>
      <c r="AT195" s="101">
        <f t="shared" si="35"/>
        <v>0</v>
      </c>
      <c r="AV195" s="101" t="s">
        <v>92</v>
      </c>
      <c r="AW195" s="101">
        <v>38</v>
      </c>
      <c r="AX195" s="101">
        <v>22</v>
      </c>
      <c r="AY195" s="101">
        <v>2</v>
      </c>
      <c r="AZ195" s="102">
        <f t="shared" si="31"/>
        <v>0</v>
      </c>
      <c r="BJ195" s="101">
        <v>1</v>
      </c>
    </row>
    <row r="196" spans="34:62" x14ac:dyDescent="0.2">
      <c r="AH196" s="101">
        <f t="shared" si="34"/>
        <v>0</v>
      </c>
      <c r="AS196" s="101">
        <f t="shared" si="33"/>
        <v>0</v>
      </c>
      <c r="AT196" s="101">
        <f t="shared" si="35"/>
        <v>0</v>
      </c>
      <c r="AV196" s="101" t="s">
        <v>92</v>
      </c>
      <c r="AW196" s="101">
        <v>38</v>
      </c>
      <c r="AX196" s="101">
        <v>22</v>
      </c>
      <c r="AY196" s="101">
        <v>2</v>
      </c>
      <c r="AZ196" s="102">
        <f t="shared" si="31"/>
        <v>0</v>
      </c>
      <c r="BJ196" s="101">
        <v>1</v>
      </c>
    </row>
    <row r="197" spans="34:62" x14ac:dyDescent="0.2">
      <c r="AH197" s="101">
        <f t="shared" si="34"/>
        <v>0</v>
      </c>
      <c r="AS197" s="101">
        <f t="shared" si="33"/>
        <v>0</v>
      </c>
      <c r="AT197" s="101">
        <f t="shared" si="35"/>
        <v>0</v>
      </c>
      <c r="AV197" s="101" t="s">
        <v>92</v>
      </c>
      <c r="AW197" s="101">
        <v>38</v>
      </c>
      <c r="AX197" s="101">
        <v>22</v>
      </c>
      <c r="AY197" s="101">
        <v>2</v>
      </c>
      <c r="AZ197" s="102">
        <f t="shared" si="31"/>
        <v>0</v>
      </c>
      <c r="BJ197" s="101">
        <v>1</v>
      </c>
    </row>
    <row r="198" spans="34:62" x14ac:dyDescent="0.2">
      <c r="AH198" s="101">
        <f t="shared" si="34"/>
        <v>0</v>
      </c>
      <c r="AS198" s="101">
        <f t="shared" si="33"/>
        <v>0</v>
      </c>
      <c r="AT198" s="101">
        <f t="shared" si="35"/>
        <v>0</v>
      </c>
      <c r="AV198" s="101" t="s">
        <v>92</v>
      </c>
      <c r="AW198" s="101">
        <v>38</v>
      </c>
      <c r="AX198" s="101">
        <v>22</v>
      </c>
      <c r="AY198" s="101">
        <v>2</v>
      </c>
      <c r="AZ198" s="102">
        <f t="shared" si="31"/>
        <v>0</v>
      </c>
      <c r="BJ198" s="101">
        <v>1</v>
      </c>
    </row>
    <row r="199" spans="34:62" x14ac:dyDescent="0.2">
      <c r="AH199" s="101">
        <f t="shared" si="34"/>
        <v>0</v>
      </c>
      <c r="AS199" s="101">
        <f t="shared" si="33"/>
        <v>0</v>
      </c>
      <c r="AT199" s="101">
        <f t="shared" si="35"/>
        <v>0</v>
      </c>
      <c r="AV199" s="101" t="s">
        <v>92</v>
      </c>
      <c r="AW199" s="101">
        <v>38</v>
      </c>
      <c r="AX199" s="101">
        <v>22</v>
      </c>
      <c r="AY199" s="101">
        <v>2</v>
      </c>
      <c r="AZ199" s="102">
        <f t="shared" si="31"/>
        <v>0</v>
      </c>
      <c r="BJ199" s="101">
        <v>1</v>
      </c>
    </row>
    <row r="200" spans="34:62" x14ac:dyDescent="0.2">
      <c r="AH200" s="101">
        <f t="shared" si="34"/>
        <v>0</v>
      </c>
      <c r="AS200" s="101">
        <f t="shared" si="33"/>
        <v>0</v>
      </c>
      <c r="AT200" s="101">
        <f t="shared" si="35"/>
        <v>0</v>
      </c>
      <c r="AV200" s="101" t="s">
        <v>92</v>
      </c>
      <c r="AW200" s="101">
        <v>38</v>
      </c>
      <c r="AX200" s="101">
        <v>22</v>
      </c>
      <c r="AY200" s="101">
        <v>2</v>
      </c>
      <c r="AZ200" s="102">
        <f t="shared" si="31"/>
        <v>0</v>
      </c>
      <c r="BJ200" s="101">
        <v>1</v>
      </c>
    </row>
  </sheetData>
  <sheetProtection selectLockedCells="1"/>
  <autoFilter ref="A9:AI201" xr:uid="{00000000-0009-0000-0000-000001000000}"/>
  <dataValidations disablePrompts="1" count="1">
    <dataValidation allowBlank="1" showInputMessage="1" showErrorMessage="1" sqref="L89:L97 U89:U90 L10:L72 U10:U72 Y10:Y72" xr:uid="{7E5A7832-4019-412D-B92F-63A356CA70FE}"/>
  </dataValidations>
  <pageMargins left="0.75" right="0.75" top="0" bottom="0" header="0.50902777777777797" footer="0.50902777777777797"/>
  <pageSetup paperSize="9" scale="20" fitToHeight="0" orientation="landscape" r:id="rId1"/>
  <headerFooter>
    <oddHeader>&amp;CTIMBER</oddHead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E200"/>
  <sheetViews>
    <sheetView showGridLines="0" zoomScaleNormal="100" workbookViewId="0">
      <pane ySplit="3" topLeftCell="A4" activePane="bottomLeft" state="frozen"/>
      <selection pane="bottomLeft" activeCell="A2" sqref="A2"/>
    </sheetView>
  </sheetViews>
  <sheetFormatPr defaultColWidth="9" defaultRowHeight="12" x14ac:dyDescent="0.2"/>
  <cols>
    <col min="1" max="1" width="30.83203125" style="14" customWidth="1"/>
    <col min="2" max="2" width="30.83203125" customWidth="1"/>
    <col min="3" max="4" width="30.83203125" style="42" customWidth="1"/>
    <col min="5" max="5" width="55.33203125" style="15" customWidth="1"/>
  </cols>
  <sheetData>
    <row r="1" spans="1:5" ht="63.95" customHeight="1" x14ac:dyDescent="0.25">
      <c r="A1" s="16"/>
      <c r="C1" s="40"/>
      <c r="D1" s="40"/>
      <c r="E1" s="16"/>
    </row>
    <row r="2" spans="1:5" ht="32.1" customHeight="1" x14ac:dyDescent="0.2">
      <c r="A2" s="3" t="str">
        <f>"Exceptions " &amp;COUNTA(A4:A9985)</f>
        <v>Exceptions 0</v>
      </c>
      <c r="C2" s="3"/>
      <c r="D2" s="3"/>
      <c r="E2" s="19"/>
    </row>
    <row r="3" spans="1:5" x14ac:dyDescent="0.2">
      <c r="A3" s="17" t="s">
        <v>3</v>
      </c>
      <c r="B3" s="23" t="s">
        <v>4</v>
      </c>
      <c r="C3" s="41" t="s">
        <v>5</v>
      </c>
      <c r="D3" s="41" t="s">
        <v>6</v>
      </c>
      <c r="E3" s="18"/>
    </row>
    <row r="4" spans="1:5" x14ac:dyDescent="0.2">
      <c r="B4" s="43"/>
    </row>
    <row r="5" spans="1:5" x14ac:dyDescent="0.2">
      <c r="B5" s="43"/>
    </row>
    <row r="6" spans="1:5" x14ac:dyDescent="0.2">
      <c r="B6" s="43"/>
    </row>
    <row r="7" spans="1:5" x14ac:dyDescent="0.2">
      <c r="B7" s="43"/>
    </row>
    <row r="8" spans="1:5" x14ac:dyDescent="0.2">
      <c r="B8" s="43"/>
    </row>
    <row r="9" spans="1:5" x14ac:dyDescent="0.2">
      <c r="B9" s="43"/>
    </row>
    <row r="10" spans="1:5" x14ac:dyDescent="0.2">
      <c r="B10" s="43"/>
    </row>
    <row r="11" spans="1:5" x14ac:dyDescent="0.2">
      <c r="B11" s="43"/>
    </row>
    <row r="12" spans="1:5" x14ac:dyDescent="0.2">
      <c r="B12" s="43"/>
    </row>
    <row r="13" spans="1:5" x14ac:dyDescent="0.2">
      <c r="B13" s="43"/>
    </row>
    <row r="14" spans="1:5" x14ac:dyDescent="0.2">
      <c r="B14" s="43"/>
    </row>
    <row r="15" spans="1:5" x14ac:dyDescent="0.2">
      <c r="B15" s="43"/>
    </row>
    <row r="16" spans="1:5" x14ac:dyDescent="0.2">
      <c r="B16" s="43"/>
    </row>
    <row r="17" spans="2:2" x14ac:dyDescent="0.2">
      <c r="B17" s="43"/>
    </row>
    <row r="18" spans="2:2" x14ac:dyDescent="0.2">
      <c r="B18" s="43"/>
    </row>
    <row r="19" spans="2:2" x14ac:dyDescent="0.2">
      <c r="B19" s="43"/>
    </row>
    <row r="20" spans="2:2" x14ac:dyDescent="0.2">
      <c r="B20" s="43"/>
    </row>
    <row r="21" spans="2:2" x14ac:dyDescent="0.2">
      <c r="B21" s="43"/>
    </row>
    <row r="22" spans="2:2" x14ac:dyDescent="0.2">
      <c r="B22" s="43"/>
    </row>
    <row r="23" spans="2:2" x14ac:dyDescent="0.2">
      <c r="B23" s="43"/>
    </row>
    <row r="24" spans="2:2" x14ac:dyDescent="0.2">
      <c r="B24" s="43"/>
    </row>
    <row r="25" spans="2:2" x14ac:dyDescent="0.2">
      <c r="B25" s="43"/>
    </row>
    <row r="26" spans="2:2" x14ac:dyDescent="0.2">
      <c r="B26" s="43"/>
    </row>
    <row r="27" spans="2:2" x14ac:dyDescent="0.2">
      <c r="B27" s="43"/>
    </row>
    <row r="28" spans="2:2" x14ac:dyDescent="0.2">
      <c r="B28" s="43"/>
    </row>
    <row r="29" spans="2:2" x14ac:dyDescent="0.2">
      <c r="B29" s="43"/>
    </row>
    <row r="30" spans="2:2" x14ac:dyDescent="0.2">
      <c r="B30" s="43"/>
    </row>
    <row r="31" spans="2:2" x14ac:dyDescent="0.2">
      <c r="B31" s="43"/>
    </row>
    <row r="32" spans="2:2" x14ac:dyDescent="0.2">
      <c r="B32" s="43"/>
    </row>
    <row r="33" spans="2:2" x14ac:dyDescent="0.2">
      <c r="B33" s="43"/>
    </row>
    <row r="34" spans="2:2" x14ac:dyDescent="0.2">
      <c r="B34" s="43"/>
    </row>
    <row r="35" spans="2:2" x14ac:dyDescent="0.2">
      <c r="B35" s="43"/>
    </row>
    <row r="36" spans="2:2" x14ac:dyDescent="0.2">
      <c r="B36" s="43"/>
    </row>
    <row r="37" spans="2:2" x14ac:dyDescent="0.2">
      <c r="B37" s="43"/>
    </row>
    <row r="38" spans="2:2" x14ac:dyDescent="0.2">
      <c r="B38" s="43"/>
    </row>
    <row r="39" spans="2:2" x14ac:dyDescent="0.2">
      <c r="B39" s="43"/>
    </row>
    <row r="40" spans="2:2" x14ac:dyDescent="0.2">
      <c r="B40" s="43"/>
    </row>
    <row r="41" spans="2:2" x14ac:dyDescent="0.2">
      <c r="B41" s="43"/>
    </row>
    <row r="42" spans="2:2" x14ac:dyDescent="0.2">
      <c r="B42" s="43"/>
    </row>
    <row r="43" spans="2:2" x14ac:dyDescent="0.2">
      <c r="B43" s="43"/>
    </row>
    <row r="44" spans="2:2" x14ac:dyDescent="0.2">
      <c r="B44" s="43"/>
    </row>
    <row r="45" spans="2:2" x14ac:dyDescent="0.2">
      <c r="B45" s="43"/>
    </row>
    <row r="46" spans="2:2" x14ac:dyDescent="0.2">
      <c r="B46" s="43"/>
    </row>
    <row r="47" spans="2:2" x14ac:dyDescent="0.2">
      <c r="B47" s="43"/>
    </row>
    <row r="48" spans="2:2" x14ac:dyDescent="0.2">
      <c r="B48" s="43"/>
    </row>
    <row r="49" spans="2:2" x14ac:dyDescent="0.2">
      <c r="B49" s="43"/>
    </row>
    <row r="50" spans="2:2" x14ac:dyDescent="0.2">
      <c r="B50" s="43"/>
    </row>
    <row r="51" spans="2:2" x14ac:dyDescent="0.2">
      <c r="B51" s="43"/>
    </row>
    <row r="52" spans="2:2" x14ac:dyDescent="0.2">
      <c r="B52" s="43"/>
    </row>
    <row r="53" spans="2:2" x14ac:dyDescent="0.2">
      <c r="B53" s="43"/>
    </row>
    <row r="54" spans="2:2" x14ac:dyDescent="0.2">
      <c r="B54" s="43"/>
    </row>
    <row r="55" spans="2:2" x14ac:dyDescent="0.2">
      <c r="B55" s="43"/>
    </row>
    <row r="56" spans="2:2" x14ac:dyDescent="0.2">
      <c r="B56" s="43"/>
    </row>
    <row r="57" spans="2:2" x14ac:dyDescent="0.2">
      <c r="B57" s="43"/>
    </row>
    <row r="58" spans="2:2" x14ac:dyDescent="0.2">
      <c r="B58" s="43"/>
    </row>
    <row r="59" spans="2:2" x14ac:dyDescent="0.2">
      <c r="B59" s="43"/>
    </row>
    <row r="60" spans="2:2" x14ac:dyDescent="0.2">
      <c r="B60" s="43"/>
    </row>
    <row r="61" spans="2:2" x14ac:dyDescent="0.2">
      <c r="B61" s="43"/>
    </row>
    <row r="62" spans="2:2" x14ac:dyDescent="0.2">
      <c r="B62" s="43"/>
    </row>
    <row r="63" spans="2:2" x14ac:dyDescent="0.2">
      <c r="B63" s="43"/>
    </row>
    <row r="64" spans="2:2" x14ac:dyDescent="0.2">
      <c r="B64" s="43"/>
    </row>
    <row r="65" spans="2:2" x14ac:dyDescent="0.2">
      <c r="B65" s="43"/>
    </row>
    <row r="66" spans="2:2" x14ac:dyDescent="0.2">
      <c r="B66" s="43"/>
    </row>
    <row r="67" spans="2:2" x14ac:dyDescent="0.2">
      <c r="B67" s="43"/>
    </row>
    <row r="68" spans="2:2" x14ac:dyDescent="0.2">
      <c r="B68" s="43"/>
    </row>
    <row r="69" spans="2:2" x14ac:dyDescent="0.2">
      <c r="B69" s="43"/>
    </row>
    <row r="70" spans="2:2" x14ac:dyDescent="0.2">
      <c r="B70" s="43"/>
    </row>
    <row r="71" spans="2:2" x14ac:dyDescent="0.2">
      <c r="B71" s="43"/>
    </row>
    <row r="72" spans="2:2" x14ac:dyDescent="0.2">
      <c r="B72" s="43"/>
    </row>
    <row r="73" spans="2:2" x14ac:dyDescent="0.2">
      <c r="B73" s="43"/>
    </row>
    <row r="74" spans="2:2" x14ac:dyDescent="0.2">
      <c r="B74" s="43"/>
    </row>
    <row r="75" spans="2:2" x14ac:dyDescent="0.2">
      <c r="B75" s="43"/>
    </row>
    <row r="76" spans="2:2" x14ac:dyDescent="0.2">
      <c r="B76" s="43"/>
    </row>
    <row r="77" spans="2:2" x14ac:dyDescent="0.2">
      <c r="B77" s="43"/>
    </row>
    <row r="78" spans="2:2" x14ac:dyDescent="0.2">
      <c r="B78" s="43"/>
    </row>
    <row r="79" spans="2:2" x14ac:dyDescent="0.2">
      <c r="B79" s="43"/>
    </row>
    <row r="80" spans="2:2" x14ac:dyDescent="0.2">
      <c r="B80" s="43"/>
    </row>
    <row r="81" spans="2:2" x14ac:dyDescent="0.2">
      <c r="B81" s="43"/>
    </row>
    <row r="82" spans="2:2" x14ac:dyDescent="0.2">
      <c r="B82" s="43"/>
    </row>
    <row r="83" spans="2:2" x14ac:dyDescent="0.2">
      <c r="B83" s="43"/>
    </row>
    <row r="84" spans="2:2" x14ac:dyDescent="0.2">
      <c r="B84" s="43"/>
    </row>
    <row r="85" spans="2:2" x14ac:dyDescent="0.2">
      <c r="B85" s="43"/>
    </row>
    <row r="86" spans="2:2" x14ac:dyDescent="0.2">
      <c r="B86" s="43"/>
    </row>
    <row r="87" spans="2:2" x14ac:dyDescent="0.2">
      <c r="B87" s="43"/>
    </row>
    <row r="88" spans="2:2" x14ac:dyDescent="0.2">
      <c r="B88" s="43"/>
    </row>
    <row r="89" spans="2:2" x14ac:dyDescent="0.2">
      <c r="B89" s="43"/>
    </row>
    <row r="90" spans="2:2" x14ac:dyDescent="0.2">
      <c r="B90" s="43"/>
    </row>
    <row r="91" spans="2:2" x14ac:dyDescent="0.2">
      <c r="B91" s="43"/>
    </row>
    <row r="92" spans="2:2" x14ac:dyDescent="0.2">
      <c r="B92" s="43"/>
    </row>
    <row r="93" spans="2:2" x14ac:dyDescent="0.2">
      <c r="B93" s="43"/>
    </row>
    <row r="94" spans="2:2" x14ac:dyDescent="0.2">
      <c r="B94" s="43"/>
    </row>
    <row r="95" spans="2:2" x14ac:dyDescent="0.2">
      <c r="B95" s="43"/>
    </row>
    <row r="96" spans="2:2" x14ac:dyDescent="0.2">
      <c r="B96" s="43"/>
    </row>
    <row r="97" spans="2:2" x14ac:dyDescent="0.2">
      <c r="B97" s="43"/>
    </row>
    <row r="98" spans="2:2" x14ac:dyDescent="0.2">
      <c r="B98" s="43"/>
    </row>
    <row r="99" spans="2:2" x14ac:dyDescent="0.2">
      <c r="B99" s="43"/>
    </row>
    <row r="100" spans="2:2" x14ac:dyDescent="0.2">
      <c r="B100" s="43"/>
    </row>
    <row r="101" spans="2:2" x14ac:dyDescent="0.2">
      <c r="B101" s="43"/>
    </row>
    <row r="102" spans="2:2" x14ac:dyDescent="0.2">
      <c r="B102" s="43"/>
    </row>
    <row r="103" spans="2:2" x14ac:dyDescent="0.2">
      <c r="B103" s="43"/>
    </row>
    <row r="200" spans="1:5" s="9" customFormat="1" x14ac:dyDescent="0.2">
      <c r="A200" s="14"/>
      <c r="B200"/>
      <c r="C200" s="42"/>
      <c r="D200" s="42"/>
      <c r="E200" s="15"/>
    </row>
  </sheetData>
  <pageMargins left="0.7" right="0.7" top="0.75" bottom="0.75" header="0.3" footer="0.3"/>
  <pageSetup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dimension ref="A1:M218"/>
  <sheetViews>
    <sheetView showGridLines="0" workbookViewId="0">
      <pane ySplit="3" topLeftCell="A4" activePane="bottomLeft" state="frozen"/>
      <selection pane="bottomLeft"/>
    </sheetView>
  </sheetViews>
  <sheetFormatPr defaultColWidth="9" defaultRowHeight="12" x14ac:dyDescent="0.2"/>
  <cols>
    <col min="1" max="1" width="37.83203125" bestFit="1" customWidth="1"/>
  </cols>
  <sheetData>
    <row r="1" spans="1:13" ht="63.95" customHeight="1" x14ac:dyDescent="0.2"/>
    <row r="2" spans="1:13" s="5" customFormat="1" ht="32.1" customHeight="1" x14ac:dyDescent="0.2">
      <c r="A2" s="22" t="str">
        <f>oeFilename &amp; " v" &amp;TEXT(oeReleaseNumber,"0.00")</f>
        <v>Redwells v0.11</v>
      </c>
      <c r="B2" s="4"/>
      <c r="M2" s="26"/>
    </row>
    <row r="3" spans="1:13" ht="15" x14ac:dyDescent="0.25">
      <c r="A3" s="1" t="s">
        <v>13</v>
      </c>
      <c r="B3" s="2" t="s">
        <v>14</v>
      </c>
      <c r="M3" s="27"/>
    </row>
    <row r="4" spans="1:13" ht="15" x14ac:dyDescent="0.25">
      <c r="A4" s="6" t="s">
        <v>432</v>
      </c>
      <c r="B4" s="7" t="s">
        <v>427</v>
      </c>
      <c r="M4" s="27"/>
    </row>
    <row r="5" spans="1:13" ht="15" x14ac:dyDescent="0.25">
      <c r="A5" s="6" t="s">
        <v>431</v>
      </c>
      <c r="B5" s="7" t="s">
        <v>427</v>
      </c>
      <c r="M5" s="27"/>
    </row>
    <row r="6" spans="1:13" ht="15" x14ac:dyDescent="0.25">
      <c r="A6" s="6" t="s">
        <v>426</v>
      </c>
      <c r="B6" s="7" t="s">
        <v>427</v>
      </c>
      <c r="M6" s="27"/>
    </row>
    <row r="7" spans="1:13" ht="15" x14ac:dyDescent="0.25">
      <c r="A7" s="6" t="s">
        <v>413</v>
      </c>
      <c r="B7" s="7" t="s">
        <v>414</v>
      </c>
      <c r="M7" s="27"/>
    </row>
    <row r="8" spans="1:13" ht="15" x14ac:dyDescent="0.25">
      <c r="A8" s="6" t="s">
        <v>401</v>
      </c>
      <c r="B8" s="7" t="s">
        <v>393</v>
      </c>
      <c r="M8" s="27"/>
    </row>
    <row r="9" spans="1:13" ht="15" x14ac:dyDescent="0.25">
      <c r="A9" s="6" t="s">
        <v>392</v>
      </c>
      <c r="B9" s="7" t="s">
        <v>393</v>
      </c>
      <c r="M9" s="27"/>
    </row>
    <row r="10" spans="1:13" ht="15" x14ac:dyDescent="0.25">
      <c r="A10" s="6" t="s">
        <v>356</v>
      </c>
      <c r="B10" s="7" t="s">
        <v>357</v>
      </c>
      <c r="M10" s="27"/>
    </row>
    <row r="11" spans="1:13" ht="15" x14ac:dyDescent="0.25">
      <c r="A11" s="6" t="s">
        <v>264</v>
      </c>
      <c r="B11" s="7" t="s">
        <v>249</v>
      </c>
      <c r="M11" s="27"/>
    </row>
    <row r="12" spans="1:13" ht="15" x14ac:dyDescent="0.25">
      <c r="A12" s="6" t="s">
        <v>248</v>
      </c>
      <c r="B12" s="7" t="s">
        <v>249</v>
      </c>
      <c r="M12" s="27"/>
    </row>
    <row r="13" spans="1:13" ht="15" x14ac:dyDescent="0.25">
      <c r="A13" s="6" t="s">
        <v>194</v>
      </c>
      <c r="B13" s="7" t="s">
        <v>195</v>
      </c>
      <c r="M13" s="27"/>
    </row>
    <row r="14" spans="1:13" ht="15" x14ac:dyDescent="0.25">
      <c r="A14" s="6" t="s">
        <v>122</v>
      </c>
      <c r="B14" s="7" t="s">
        <v>123</v>
      </c>
      <c r="M14" s="27"/>
    </row>
    <row r="15" spans="1:13" ht="15" x14ac:dyDescent="0.25">
      <c r="A15" s="6" t="s">
        <v>0</v>
      </c>
      <c r="B15" s="7" t="s">
        <v>121</v>
      </c>
      <c r="M15" s="27"/>
    </row>
    <row r="16" spans="1:13" ht="15" x14ac:dyDescent="0.25">
      <c r="A16" s="6"/>
      <c r="B16" s="7"/>
      <c r="M16" s="27"/>
    </row>
    <row r="17" spans="1:13" ht="15" x14ac:dyDescent="0.25">
      <c r="A17" s="6"/>
      <c r="B17" s="10"/>
      <c r="M17" s="27"/>
    </row>
    <row r="18" spans="1:13" ht="15" x14ac:dyDescent="0.25">
      <c r="A18" s="6"/>
      <c r="B18" s="7"/>
      <c r="M18" s="27"/>
    </row>
    <row r="19" spans="1:13" ht="15" x14ac:dyDescent="0.25">
      <c r="A19" s="6"/>
      <c r="B19" s="10"/>
      <c r="M19" s="27"/>
    </row>
    <row r="20" spans="1:13" ht="15" x14ac:dyDescent="0.25">
      <c r="A20" s="6"/>
      <c r="B20" s="10"/>
      <c r="M20" s="27"/>
    </row>
    <row r="21" spans="1:13" ht="15" x14ac:dyDescent="0.25">
      <c r="A21" s="6"/>
      <c r="B21" s="7"/>
      <c r="M21" s="27"/>
    </row>
    <row r="22" spans="1:13" ht="15" x14ac:dyDescent="0.25">
      <c r="A22" s="6"/>
      <c r="B22" s="7"/>
      <c r="M22" s="27"/>
    </row>
    <row r="23" spans="1:13" ht="15" x14ac:dyDescent="0.25">
      <c r="A23" s="6"/>
      <c r="B23" s="7"/>
      <c r="M23" s="27"/>
    </row>
    <row r="24" spans="1:13" ht="15" x14ac:dyDescent="0.25">
      <c r="A24" s="6"/>
      <c r="B24" s="10"/>
      <c r="M24" s="27"/>
    </row>
    <row r="25" spans="1:13" ht="15" x14ac:dyDescent="0.25">
      <c r="A25" s="6"/>
      <c r="B25" s="7"/>
      <c r="M25" s="27"/>
    </row>
    <row r="26" spans="1:13" ht="15" x14ac:dyDescent="0.25">
      <c r="A26" s="6"/>
      <c r="B26" s="10"/>
      <c r="M26" s="27"/>
    </row>
    <row r="27" spans="1:13" ht="15" x14ac:dyDescent="0.25">
      <c r="A27" s="6"/>
      <c r="B27" s="10"/>
      <c r="M27" s="27"/>
    </row>
    <row r="28" spans="1:13" ht="15" x14ac:dyDescent="0.25">
      <c r="A28" s="6"/>
      <c r="B28" s="7"/>
      <c r="M28" s="27"/>
    </row>
    <row r="29" spans="1:13" ht="15" x14ac:dyDescent="0.25">
      <c r="A29" s="6"/>
      <c r="B29" s="10"/>
      <c r="M29" s="27"/>
    </row>
    <row r="30" spans="1:13" ht="15" x14ac:dyDescent="0.25">
      <c r="A30" s="6"/>
      <c r="B30" s="10"/>
      <c r="M30" s="27"/>
    </row>
    <row r="31" spans="1:13" ht="15" x14ac:dyDescent="0.25">
      <c r="A31" s="6"/>
      <c r="B31" s="7"/>
      <c r="M31" s="27"/>
    </row>
    <row r="32" spans="1:13" ht="15" x14ac:dyDescent="0.25">
      <c r="A32" s="6"/>
      <c r="B32" s="10"/>
      <c r="M32" s="27"/>
    </row>
    <row r="33" spans="1:13" ht="15" x14ac:dyDescent="0.25">
      <c r="A33" s="6"/>
      <c r="B33" s="7"/>
      <c r="M33" s="27"/>
    </row>
    <row r="34" spans="1:13" ht="15" x14ac:dyDescent="0.25">
      <c r="A34" s="6"/>
      <c r="B34" s="10"/>
      <c r="M34" s="27"/>
    </row>
    <row r="35" spans="1:13" ht="15" x14ac:dyDescent="0.25">
      <c r="A35" s="6"/>
      <c r="B35" s="10"/>
      <c r="M35" s="27"/>
    </row>
    <row r="36" spans="1:13" ht="15" x14ac:dyDescent="0.25">
      <c r="A36" s="6"/>
      <c r="B36" s="7"/>
      <c r="M36" s="27"/>
    </row>
    <row r="37" spans="1:13" ht="15" x14ac:dyDescent="0.25">
      <c r="A37" s="6"/>
      <c r="B37" s="10"/>
      <c r="M37" s="27"/>
    </row>
    <row r="38" spans="1:13" ht="15" x14ac:dyDescent="0.25">
      <c r="A38" s="11"/>
      <c r="B38" s="12"/>
      <c r="M38" s="27"/>
    </row>
    <row r="39" spans="1:13" ht="15" x14ac:dyDescent="0.25">
      <c r="A39" s="6"/>
      <c r="B39" s="7"/>
      <c r="M39" s="27"/>
    </row>
    <row r="40" spans="1:13" ht="15" x14ac:dyDescent="0.25">
      <c r="A40" s="6"/>
      <c r="B40" s="10" t="s">
        <v>12</v>
      </c>
      <c r="M40" s="27"/>
    </row>
    <row r="41" spans="1:13" ht="15" x14ac:dyDescent="0.25">
      <c r="A41" s="11"/>
      <c r="B41" s="12"/>
      <c r="M41" s="27"/>
    </row>
    <row r="42" spans="1:13" ht="15" x14ac:dyDescent="0.25">
      <c r="A42" s="6"/>
      <c r="B42" s="7"/>
      <c r="M42" s="27"/>
    </row>
    <row r="43" spans="1:13" ht="15" x14ac:dyDescent="0.25">
      <c r="A43" s="6"/>
      <c r="B43" s="7"/>
      <c r="M43" s="27"/>
    </row>
    <row r="44" spans="1:13" ht="15" x14ac:dyDescent="0.25">
      <c r="A44" s="6"/>
      <c r="B44" s="10"/>
      <c r="M44" s="27"/>
    </row>
    <row r="45" spans="1:13" ht="15" x14ac:dyDescent="0.25">
      <c r="A45" s="6"/>
      <c r="B45" s="7"/>
      <c r="M45" s="27"/>
    </row>
    <row r="46" spans="1:13" ht="15" x14ac:dyDescent="0.25">
      <c r="A46" s="6"/>
      <c r="B46" s="7"/>
      <c r="M46" s="27"/>
    </row>
    <row r="47" spans="1:13" ht="15" x14ac:dyDescent="0.25">
      <c r="A47" s="6"/>
      <c r="B47" s="10"/>
      <c r="M47" s="27"/>
    </row>
    <row r="48" spans="1:13" ht="15" x14ac:dyDescent="0.25">
      <c r="A48" s="6"/>
      <c r="B48" s="10"/>
      <c r="M48" s="27"/>
    </row>
    <row r="49" spans="1:13" ht="15" x14ac:dyDescent="0.25">
      <c r="A49" s="6"/>
      <c r="B49" s="7"/>
      <c r="M49" s="27"/>
    </row>
    <row r="50" spans="1:13" ht="15" x14ac:dyDescent="0.25">
      <c r="A50" s="6"/>
      <c r="B50" s="7"/>
      <c r="M50" s="27"/>
    </row>
    <row r="51" spans="1:13" ht="15" x14ac:dyDescent="0.25">
      <c r="A51" s="6"/>
      <c r="B51" s="7"/>
      <c r="M51" s="27"/>
    </row>
    <row r="52" spans="1:13" ht="15" x14ac:dyDescent="0.25">
      <c r="A52" s="6"/>
      <c r="B52" s="7"/>
      <c r="M52" s="27"/>
    </row>
    <row r="53" spans="1:13" ht="15" x14ac:dyDescent="0.25">
      <c r="A53" s="6"/>
      <c r="B53" s="7"/>
      <c r="M53" s="27"/>
    </row>
    <row r="54" spans="1:13" ht="15" x14ac:dyDescent="0.25">
      <c r="A54" s="6"/>
      <c r="B54" s="7"/>
      <c r="M54" s="27"/>
    </row>
    <row r="55" spans="1:13" ht="15" x14ac:dyDescent="0.25">
      <c r="A55" s="6"/>
      <c r="B55" s="7"/>
      <c r="M55" s="27"/>
    </row>
    <row r="56" spans="1:13" ht="15" x14ac:dyDescent="0.25">
      <c r="A56" s="6"/>
      <c r="B56" s="7"/>
      <c r="M56" s="27"/>
    </row>
    <row r="57" spans="1:13" ht="15" x14ac:dyDescent="0.25">
      <c r="A57" s="6"/>
      <c r="B57" s="10"/>
      <c r="M57" s="27"/>
    </row>
    <row r="58" spans="1:13" ht="15" x14ac:dyDescent="0.25">
      <c r="A58" s="6"/>
      <c r="B58" s="7"/>
      <c r="M58" s="27"/>
    </row>
    <row r="59" spans="1:13" ht="15" x14ac:dyDescent="0.25">
      <c r="A59" s="6"/>
      <c r="B59" s="7"/>
      <c r="M59" s="27"/>
    </row>
    <row r="60" spans="1:13" ht="15" x14ac:dyDescent="0.25">
      <c r="A60" s="6"/>
      <c r="B60" s="7"/>
      <c r="M60" s="27"/>
    </row>
    <row r="61" spans="1:13" ht="15" x14ac:dyDescent="0.25">
      <c r="A61" s="6"/>
      <c r="B61" s="7"/>
      <c r="M61" s="27"/>
    </row>
    <row r="62" spans="1:13" ht="15" x14ac:dyDescent="0.25">
      <c r="A62" s="6"/>
      <c r="B62" s="7"/>
      <c r="M62" s="27"/>
    </row>
    <row r="63" spans="1:13" ht="15" x14ac:dyDescent="0.25">
      <c r="A63" s="6"/>
      <c r="B63" s="10"/>
      <c r="M63" s="27"/>
    </row>
    <row r="64" spans="1:13" ht="15" x14ac:dyDescent="0.25">
      <c r="A64" s="6"/>
      <c r="B64" s="7"/>
      <c r="M64" s="27"/>
    </row>
    <row r="65" spans="1:13" ht="15" x14ac:dyDescent="0.25">
      <c r="A65" s="6"/>
      <c r="B65" s="10"/>
      <c r="M65" s="27"/>
    </row>
    <row r="66" spans="1:13" ht="15" x14ac:dyDescent="0.25">
      <c r="A66" s="6"/>
      <c r="B66" s="7"/>
      <c r="M66" s="27"/>
    </row>
    <row r="67" spans="1:13" ht="15" x14ac:dyDescent="0.25">
      <c r="A67" s="6"/>
      <c r="B67" s="10"/>
      <c r="M67" s="27"/>
    </row>
    <row r="68" spans="1:13" ht="15" x14ac:dyDescent="0.25">
      <c r="A68" s="11"/>
      <c r="B68" s="12"/>
      <c r="M68" s="27"/>
    </row>
    <row r="69" spans="1:13" ht="15" x14ac:dyDescent="0.25">
      <c r="A69" s="11"/>
      <c r="B69" s="10"/>
      <c r="M69" s="27"/>
    </row>
    <row r="70" spans="1:13" ht="15" x14ac:dyDescent="0.25">
      <c r="A70" s="6"/>
      <c r="B70" s="7"/>
      <c r="M70" s="27"/>
    </row>
    <row r="71" spans="1:13" ht="15" x14ac:dyDescent="0.25">
      <c r="A71" s="6"/>
      <c r="B71" s="10"/>
      <c r="M71" s="27"/>
    </row>
    <row r="72" spans="1:13" ht="15" x14ac:dyDescent="0.25">
      <c r="A72" s="6"/>
      <c r="B72" s="7"/>
      <c r="M72" s="27"/>
    </row>
    <row r="73" spans="1:13" ht="15" x14ac:dyDescent="0.25">
      <c r="A73" s="6"/>
      <c r="B73" s="10"/>
      <c r="M73" s="27"/>
    </row>
    <row r="74" spans="1:13" ht="15" x14ac:dyDescent="0.25">
      <c r="A74" s="6"/>
      <c r="B74" s="7"/>
      <c r="M74" s="27"/>
    </row>
    <row r="75" spans="1:13" ht="15" x14ac:dyDescent="0.25">
      <c r="A75" s="6"/>
      <c r="B75" s="10"/>
      <c r="M75" s="27"/>
    </row>
    <row r="76" spans="1:13" ht="15" x14ac:dyDescent="0.25">
      <c r="A76" s="11"/>
      <c r="B76" s="12"/>
      <c r="M76" s="27"/>
    </row>
    <row r="77" spans="1:13" ht="15" x14ac:dyDescent="0.25">
      <c r="A77" s="11"/>
      <c r="B77" s="10"/>
    </row>
    <row r="78" spans="1:13" ht="15" x14ac:dyDescent="0.25">
      <c r="A78" s="11"/>
      <c r="B78" s="10"/>
    </row>
    <row r="79" spans="1:13" ht="15" x14ac:dyDescent="0.25">
      <c r="A79" s="11"/>
      <c r="B79" s="10"/>
    </row>
    <row r="80" spans="1:13" ht="15" x14ac:dyDescent="0.25">
      <c r="A80" s="11"/>
      <c r="B80" s="10"/>
    </row>
    <row r="81" spans="1:2" ht="15" x14ac:dyDescent="0.25">
      <c r="A81" s="11"/>
      <c r="B81" s="10"/>
    </row>
    <row r="82" spans="1:2" ht="15" x14ac:dyDescent="0.25">
      <c r="A82" s="11"/>
      <c r="B82" s="10"/>
    </row>
    <row r="83" spans="1:2" ht="15" x14ac:dyDescent="0.25">
      <c r="A83" s="6"/>
      <c r="B83" s="7"/>
    </row>
    <row r="84" spans="1:2" ht="15" x14ac:dyDescent="0.25">
      <c r="A84" s="6"/>
      <c r="B84" s="7"/>
    </row>
    <row r="85" spans="1:2" ht="15" x14ac:dyDescent="0.25">
      <c r="A85" s="6"/>
      <c r="B85" s="10"/>
    </row>
    <row r="86" spans="1:2" ht="15" x14ac:dyDescent="0.25">
      <c r="A86" s="6"/>
      <c r="B86" s="7"/>
    </row>
    <row r="87" spans="1:2" ht="15" x14ac:dyDescent="0.25">
      <c r="A87" s="6"/>
      <c r="B87" s="7"/>
    </row>
    <row r="88" spans="1:2" ht="15" x14ac:dyDescent="0.25">
      <c r="A88" s="6"/>
      <c r="B88" s="7"/>
    </row>
    <row r="89" spans="1:2" ht="15" x14ac:dyDescent="0.25">
      <c r="A89" s="6"/>
      <c r="B89" s="10"/>
    </row>
    <row r="90" spans="1:2" ht="15" x14ac:dyDescent="0.25">
      <c r="A90" s="6"/>
      <c r="B90" s="7"/>
    </row>
    <row r="91" spans="1:2" ht="15" x14ac:dyDescent="0.25">
      <c r="A91" s="11"/>
      <c r="B91" s="12"/>
    </row>
    <row r="92" spans="1:2" ht="15" x14ac:dyDescent="0.25">
      <c r="A92" s="11"/>
      <c r="B92" s="10"/>
    </row>
    <row r="93" spans="1:2" ht="15" x14ac:dyDescent="0.25">
      <c r="A93" s="6"/>
      <c r="B93" s="7"/>
    </row>
    <row r="94" spans="1:2" ht="15" x14ac:dyDescent="0.25">
      <c r="A94" s="11"/>
      <c r="B94" s="12"/>
    </row>
    <row r="95" spans="1:2" ht="15" x14ac:dyDescent="0.25">
      <c r="A95" s="11"/>
      <c r="B95" s="10"/>
    </row>
    <row r="96" spans="1:2" ht="15" x14ac:dyDescent="0.25">
      <c r="A96" s="6"/>
      <c r="B96" s="7"/>
    </row>
    <row r="97" spans="1:2" ht="15" x14ac:dyDescent="0.25">
      <c r="A97" s="6"/>
      <c r="B97" s="7"/>
    </row>
    <row r="98" spans="1:2" ht="15" x14ac:dyDescent="0.25">
      <c r="A98" s="6"/>
      <c r="B98" s="10"/>
    </row>
    <row r="99" spans="1:2" ht="15" x14ac:dyDescent="0.25">
      <c r="A99" s="11"/>
      <c r="B99" s="12"/>
    </row>
    <row r="100" spans="1:2" ht="15" x14ac:dyDescent="0.25">
      <c r="A100" s="11"/>
      <c r="B100" s="7"/>
    </row>
    <row r="101" spans="1:2" ht="15" x14ac:dyDescent="0.25">
      <c r="A101" s="6"/>
      <c r="B101" s="7"/>
    </row>
    <row r="102" spans="1:2" ht="15" x14ac:dyDescent="0.25">
      <c r="A102" s="6"/>
      <c r="B102" s="10"/>
    </row>
    <row r="103" spans="1:2" ht="15" x14ac:dyDescent="0.25">
      <c r="A103" s="6"/>
      <c r="B103" s="7"/>
    </row>
    <row r="104" spans="1:2" ht="15" x14ac:dyDescent="0.25">
      <c r="A104" s="6"/>
      <c r="B104" s="10"/>
    </row>
    <row r="105" spans="1:2" ht="15" x14ac:dyDescent="0.25">
      <c r="A105" s="6"/>
      <c r="B105" s="7"/>
    </row>
    <row r="106" spans="1:2" ht="15" x14ac:dyDescent="0.25">
      <c r="A106" s="6"/>
      <c r="B106" s="10"/>
    </row>
    <row r="107" spans="1:2" ht="15" x14ac:dyDescent="0.25">
      <c r="A107" s="6"/>
      <c r="B107" s="7"/>
    </row>
    <row r="108" spans="1:2" ht="15" x14ac:dyDescent="0.25">
      <c r="A108" s="6"/>
      <c r="B108" s="10"/>
    </row>
    <row r="109" spans="1:2" ht="15" x14ac:dyDescent="0.25">
      <c r="A109" s="6"/>
      <c r="B109" s="7"/>
    </row>
    <row r="110" spans="1:2" ht="15" x14ac:dyDescent="0.25">
      <c r="A110" s="6"/>
      <c r="B110" s="10"/>
    </row>
    <row r="111" spans="1:2" ht="15" x14ac:dyDescent="0.25">
      <c r="A111" s="6"/>
      <c r="B111" s="7"/>
    </row>
    <row r="112" spans="1:2" ht="15" x14ac:dyDescent="0.25">
      <c r="A112" s="6"/>
      <c r="B112" s="10"/>
    </row>
    <row r="113" spans="1:2" ht="15" x14ac:dyDescent="0.25">
      <c r="A113" s="6"/>
      <c r="B113" s="7"/>
    </row>
    <row r="114" spans="1:2" ht="15" x14ac:dyDescent="0.25">
      <c r="A114" s="6"/>
      <c r="B114" s="10"/>
    </row>
    <row r="115" spans="1:2" ht="15" x14ac:dyDescent="0.25">
      <c r="A115" s="6"/>
      <c r="B115" s="7"/>
    </row>
    <row r="116" spans="1:2" ht="15" x14ac:dyDescent="0.25">
      <c r="A116" s="6"/>
      <c r="B116" s="10"/>
    </row>
    <row r="117" spans="1:2" ht="15" x14ac:dyDescent="0.25">
      <c r="A117" s="6"/>
      <c r="B117" s="7"/>
    </row>
    <row r="118" spans="1:2" ht="15" x14ac:dyDescent="0.25">
      <c r="A118" s="6"/>
      <c r="B118" s="10"/>
    </row>
    <row r="119" spans="1:2" ht="15" x14ac:dyDescent="0.25">
      <c r="A119" s="6"/>
      <c r="B119" s="7"/>
    </row>
    <row r="120" spans="1:2" ht="15" x14ac:dyDescent="0.25">
      <c r="A120" s="6"/>
      <c r="B120" s="10"/>
    </row>
    <row r="121" spans="1:2" ht="15" x14ac:dyDescent="0.25">
      <c r="A121" s="6"/>
      <c r="B121" s="7"/>
    </row>
    <row r="122" spans="1:2" ht="15" x14ac:dyDescent="0.25">
      <c r="A122" s="6"/>
      <c r="B122" s="10"/>
    </row>
    <row r="123" spans="1:2" ht="15" x14ac:dyDescent="0.25">
      <c r="A123" s="11"/>
      <c r="B123" s="12"/>
    </row>
    <row r="124" spans="1:2" ht="15" x14ac:dyDescent="0.25">
      <c r="A124" s="11"/>
      <c r="B124" s="10"/>
    </row>
    <row r="125" spans="1:2" ht="15" x14ac:dyDescent="0.25">
      <c r="A125" s="6"/>
      <c r="B125" s="7"/>
    </row>
    <row r="126" spans="1:2" ht="15" x14ac:dyDescent="0.25">
      <c r="A126" s="6"/>
      <c r="B126" s="10"/>
    </row>
    <row r="127" spans="1:2" ht="15" x14ac:dyDescent="0.25">
      <c r="A127" s="6"/>
      <c r="B127" s="7"/>
    </row>
    <row r="128" spans="1:2" ht="15" x14ac:dyDescent="0.25">
      <c r="A128" s="6"/>
      <c r="B128" s="10"/>
    </row>
    <row r="129" spans="1:2" ht="15" x14ac:dyDescent="0.25">
      <c r="A129" s="6"/>
      <c r="B129" s="7"/>
    </row>
    <row r="130" spans="1:2" ht="15" x14ac:dyDescent="0.25">
      <c r="A130" s="6"/>
      <c r="B130" s="7"/>
    </row>
    <row r="131" spans="1:2" ht="15" x14ac:dyDescent="0.25">
      <c r="A131" s="6"/>
      <c r="B131" s="10"/>
    </row>
    <row r="132" spans="1:2" ht="15" x14ac:dyDescent="0.25">
      <c r="A132" s="6"/>
      <c r="B132" s="7"/>
    </row>
    <row r="133" spans="1:2" ht="15" x14ac:dyDescent="0.25">
      <c r="A133" s="6"/>
      <c r="B133" s="10"/>
    </row>
    <row r="134" spans="1:2" ht="15" x14ac:dyDescent="0.25">
      <c r="A134" s="11"/>
      <c r="B134" s="12"/>
    </row>
    <row r="135" spans="1:2" ht="15" x14ac:dyDescent="0.25">
      <c r="A135" s="11"/>
      <c r="B135" s="10"/>
    </row>
    <row r="136" spans="1:2" ht="15" x14ac:dyDescent="0.25">
      <c r="A136" s="11"/>
      <c r="B136" s="10"/>
    </row>
    <row r="137" spans="1:2" ht="15" x14ac:dyDescent="0.25">
      <c r="A137" s="6"/>
      <c r="B137" s="7"/>
    </row>
    <row r="138" spans="1:2" ht="15" x14ac:dyDescent="0.25">
      <c r="A138" s="6"/>
      <c r="B138" s="10"/>
    </row>
    <row r="139" spans="1:2" ht="15" x14ac:dyDescent="0.25">
      <c r="A139" s="6"/>
      <c r="B139" s="7"/>
    </row>
    <row r="140" spans="1:2" ht="15" x14ac:dyDescent="0.25">
      <c r="A140" s="6"/>
      <c r="B140" s="10"/>
    </row>
    <row r="141" spans="1:2" ht="15" x14ac:dyDescent="0.25">
      <c r="A141" s="6"/>
      <c r="B141" s="7"/>
    </row>
    <row r="142" spans="1:2" ht="15" x14ac:dyDescent="0.25">
      <c r="A142" s="6"/>
      <c r="B142" s="10"/>
    </row>
    <row r="143" spans="1:2" ht="15" x14ac:dyDescent="0.25">
      <c r="A143" s="6"/>
      <c r="B143" s="7"/>
    </row>
    <row r="144" spans="1:2" ht="15" x14ac:dyDescent="0.25">
      <c r="A144" s="6"/>
      <c r="B144" s="10"/>
    </row>
    <row r="145" spans="1:2" ht="15" x14ac:dyDescent="0.25">
      <c r="A145" s="6"/>
      <c r="B145" s="7"/>
    </row>
    <row r="146" spans="1:2" ht="15" x14ac:dyDescent="0.25">
      <c r="A146" s="6"/>
      <c r="B146" s="10"/>
    </row>
    <row r="147" spans="1:2" ht="15" x14ac:dyDescent="0.25">
      <c r="A147" s="6"/>
      <c r="B147" s="7"/>
    </row>
    <row r="148" spans="1:2" ht="15" x14ac:dyDescent="0.25">
      <c r="A148" s="6"/>
      <c r="B148" s="10"/>
    </row>
    <row r="149" spans="1:2" ht="15" x14ac:dyDescent="0.25">
      <c r="A149" s="6"/>
      <c r="B149" s="7"/>
    </row>
    <row r="150" spans="1:2" ht="15" x14ac:dyDescent="0.25">
      <c r="A150" s="6"/>
      <c r="B150" s="10"/>
    </row>
    <row r="151" spans="1:2" ht="15" x14ac:dyDescent="0.25">
      <c r="A151" s="11"/>
      <c r="B151" s="12"/>
    </row>
    <row r="152" spans="1:2" ht="15" x14ac:dyDescent="0.25">
      <c r="A152" s="11"/>
      <c r="B152" s="10"/>
    </row>
    <row r="153" spans="1:2" ht="15" x14ac:dyDescent="0.25">
      <c r="A153" s="11"/>
      <c r="B153" s="12"/>
    </row>
    <row r="154" spans="1:2" ht="15" x14ac:dyDescent="0.25">
      <c r="A154" s="11"/>
      <c r="B154" s="10"/>
    </row>
    <row r="155" spans="1:2" ht="15" x14ac:dyDescent="0.25">
      <c r="A155" s="6"/>
      <c r="B155" s="7"/>
    </row>
    <row r="156" spans="1:2" ht="15" x14ac:dyDescent="0.25">
      <c r="A156" s="6"/>
      <c r="B156" s="7"/>
    </row>
    <row r="157" spans="1:2" ht="15" x14ac:dyDescent="0.25">
      <c r="A157" s="6"/>
      <c r="B157" s="7"/>
    </row>
    <row r="158" spans="1:2" ht="15" x14ac:dyDescent="0.25">
      <c r="A158" s="6"/>
      <c r="B158" s="10"/>
    </row>
    <row r="159" spans="1:2" ht="15" x14ac:dyDescent="0.25">
      <c r="A159" s="6"/>
      <c r="B159" s="10"/>
    </row>
    <row r="160" spans="1:2" ht="15" x14ac:dyDescent="0.25">
      <c r="A160" s="6"/>
      <c r="B160" s="7"/>
    </row>
    <row r="161" spans="1:2" ht="15" x14ac:dyDescent="0.25">
      <c r="A161" s="6"/>
      <c r="B161" s="10"/>
    </row>
    <row r="162" spans="1:2" ht="15" x14ac:dyDescent="0.25">
      <c r="A162" s="6"/>
      <c r="B162" s="7"/>
    </row>
    <row r="163" spans="1:2" ht="15" x14ac:dyDescent="0.25">
      <c r="A163" s="6"/>
      <c r="B163" s="10"/>
    </row>
    <row r="164" spans="1:2" ht="15" x14ac:dyDescent="0.25">
      <c r="A164" s="6"/>
      <c r="B164" s="7"/>
    </row>
    <row r="165" spans="1:2" ht="15" x14ac:dyDescent="0.25">
      <c r="A165" s="6"/>
      <c r="B165" s="10"/>
    </row>
    <row r="166" spans="1:2" ht="15" x14ac:dyDescent="0.25">
      <c r="A166" s="6"/>
      <c r="B166" s="7"/>
    </row>
    <row r="167" spans="1:2" ht="15" x14ac:dyDescent="0.25">
      <c r="A167" s="6"/>
      <c r="B167" s="10"/>
    </row>
    <row r="168" spans="1:2" ht="15" x14ac:dyDescent="0.25">
      <c r="A168" s="11"/>
      <c r="B168" s="12"/>
    </row>
    <row r="169" spans="1:2" ht="15" x14ac:dyDescent="0.25">
      <c r="A169" s="11"/>
      <c r="B169" s="10"/>
    </row>
    <row r="170" spans="1:2" ht="15" x14ac:dyDescent="0.25">
      <c r="A170" s="6"/>
      <c r="B170" s="7"/>
    </row>
    <row r="171" spans="1:2" ht="15" x14ac:dyDescent="0.25">
      <c r="A171" s="6"/>
      <c r="B171" s="10"/>
    </row>
    <row r="172" spans="1:2" ht="15" x14ac:dyDescent="0.25">
      <c r="A172" s="6"/>
      <c r="B172" s="10"/>
    </row>
    <row r="173" spans="1:2" ht="15" x14ac:dyDescent="0.25">
      <c r="A173" s="6"/>
      <c r="B173" s="10"/>
    </row>
    <row r="174" spans="1:2" ht="15" x14ac:dyDescent="0.25">
      <c r="A174" s="6"/>
      <c r="B174" s="7"/>
    </row>
    <row r="175" spans="1:2" ht="15" x14ac:dyDescent="0.25">
      <c r="A175" s="6"/>
      <c r="B175" s="10"/>
    </row>
    <row r="176" spans="1:2" ht="15" x14ac:dyDescent="0.25">
      <c r="A176" s="6"/>
      <c r="B176" s="7"/>
    </row>
    <row r="177" spans="1:2" ht="15" x14ac:dyDescent="0.25">
      <c r="A177" s="6"/>
      <c r="B177" s="7"/>
    </row>
    <row r="178" spans="1:2" ht="15" x14ac:dyDescent="0.25">
      <c r="A178" s="6"/>
      <c r="B178" s="10"/>
    </row>
    <row r="179" spans="1:2" ht="15" x14ac:dyDescent="0.25">
      <c r="A179" s="6"/>
      <c r="B179" s="10"/>
    </row>
    <row r="180" spans="1:2" ht="15" x14ac:dyDescent="0.25">
      <c r="A180" s="11"/>
      <c r="B180" s="12"/>
    </row>
    <row r="181" spans="1:2" ht="15" x14ac:dyDescent="0.25">
      <c r="A181" s="11"/>
      <c r="B181" s="10"/>
    </row>
    <row r="182" spans="1:2" ht="15" x14ac:dyDescent="0.25">
      <c r="A182" s="6"/>
      <c r="B182" s="7"/>
    </row>
    <row r="183" spans="1:2" ht="15" x14ac:dyDescent="0.25">
      <c r="A183" s="6"/>
      <c r="B183" s="10"/>
    </row>
    <row r="184" spans="1:2" ht="15" x14ac:dyDescent="0.25">
      <c r="A184" s="6"/>
      <c r="B184" s="7"/>
    </row>
    <row r="185" spans="1:2" ht="15" x14ac:dyDescent="0.25">
      <c r="A185" s="6"/>
      <c r="B185" s="10"/>
    </row>
    <row r="186" spans="1:2" ht="15" x14ac:dyDescent="0.25">
      <c r="A186" s="6"/>
      <c r="B186" s="7"/>
    </row>
    <row r="187" spans="1:2" ht="15" x14ac:dyDescent="0.25">
      <c r="A187" s="6"/>
      <c r="B187" s="10"/>
    </row>
    <row r="188" spans="1:2" ht="15" x14ac:dyDescent="0.25">
      <c r="A188" s="6"/>
      <c r="B188" s="10"/>
    </row>
    <row r="189" spans="1:2" ht="15" x14ac:dyDescent="0.25">
      <c r="A189" s="6"/>
      <c r="B189" s="10"/>
    </row>
    <row r="190" spans="1:2" ht="15" x14ac:dyDescent="0.25">
      <c r="A190" s="6"/>
      <c r="B190" s="10"/>
    </row>
    <row r="191" spans="1:2" ht="15" x14ac:dyDescent="0.25">
      <c r="A191" s="6"/>
      <c r="B191" s="7"/>
    </row>
    <row r="192" spans="1:2" ht="15" x14ac:dyDescent="0.25">
      <c r="A192" s="6"/>
      <c r="B192" s="10"/>
    </row>
    <row r="193" spans="1:2" ht="15" x14ac:dyDescent="0.25">
      <c r="A193" s="6"/>
      <c r="B193" s="7"/>
    </row>
    <row r="194" spans="1:2" ht="15" x14ac:dyDescent="0.25">
      <c r="A194" s="6"/>
      <c r="B194" s="10"/>
    </row>
    <row r="195" spans="1:2" ht="15" x14ac:dyDescent="0.25">
      <c r="A195" s="6"/>
      <c r="B195" s="7"/>
    </row>
    <row r="196" spans="1:2" ht="15" x14ac:dyDescent="0.25">
      <c r="A196" s="6"/>
      <c r="B196" s="10"/>
    </row>
    <row r="197" spans="1:2" ht="15" x14ac:dyDescent="0.25">
      <c r="A197" s="6"/>
      <c r="B197" s="10"/>
    </row>
    <row r="198" spans="1:2" ht="15" x14ac:dyDescent="0.25">
      <c r="A198" s="6"/>
      <c r="B198" s="10"/>
    </row>
    <row r="199" spans="1:2" ht="15" x14ac:dyDescent="0.25">
      <c r="A199" s="6"/>
      <c r="B199" s="7"/>
    </row>
    <row r="200" spans="1:2" ht="15" x14ac:dyDescent="0.25">
      <c r="A200" s="6"/>
      <c r="B200" s="10"/>
    </row>
    <row r="201" spans="1:2" ht="15" x14ac:dyDescent="0.25">
      <c r="A201" s="6"/>
      <c r="B201" s="7"/>
    </row>
    <row r="202" spans="1:2" ht="15" x14ac:dyDescent="0.25">
      <c r="A202" s="6"/>
      <c r="B202" s="10"/>
    </row>
    <row r="203" spans="1:2" ht="15" x14ac:dyDescent="0.25">
      <c r="A203" s="6"/>
      <c r="B203" s="7"/>
    </row>
    <row r="204" spans="1:2" ht="15" x14ac:dyDescent="0.25">
      <c r="A204" s="6"/>
      <c r="B204" s="10"/>
    </row>
    <row r="205" spans="1:2" ht="15" x14ac:dyDescent="0.25">
      <c r="A205" s="6"/>
      <c r="B205" s="10"/>
    </row>
    <row r="206" spans="1:2" ht="15" x14ac:dyDescent="0.25">
      <c r="A206" s="6"/>
      <c r="B206" s="7"/>
    </row>
    <row r="207" spans="1:2" ht="15" x14ac:dyDescent="0.25">
      <c r="A207" s="6"/>
      <c r="B207" s="10"/>
    </row>
    <row r="208" spans="1:2" ht="15" x14ac:dyDescent="0.25">
      <c r="A208" s="6"/>
      <c r="B208" s="10"/>
    </row>
    <row r="209" spans="1:2" ht="15" x14ac:dyDescent="0.25">
      <c r="A209" s="6"/>
      <c r="B209" s="10"/>
    </row>
    <row r="210" spans="1:2" ht="15" x14ac:dyDescent="0.25">
      <c r="A210" s="6"/>
      <c r="B210" s="7"/>
    </row>
    <row r="211" spans="1:2" ht="15" x14ac:dyDescent="0.25">
      <c r="A211" s="6"/>
      <c r="B211" s="10"/>
    </row>
    <row r="212" spans="1:2" ht="15" x14ac:dyDescent="0.25">
      <c r="A212" s="6"/>
      <c r="B212" s="7"/>
    </row>
    <row r="213" spans="1:2" ht="15" x14ac:dyDescent="0.25">
      <c r="A213" s="6"/>
      <c r="B213" s="10"/>
    </row>
    <row r="214" spans="1:2" ht="15" x14ac:dyDescent="0.25">
      <c r="A214" s="6"/>
      <c r="B214" s="7"/>
    </row>
    <row r="215" spans="1:2" ht="15" x14ac:dyDescent="0.25">
      <c r="A215" s="6"/>
      <c r="B215" s="7"/>
    </row>
    <row r="216" spans="1:2" ht="15" x14ac:dyDescent="0.25">
      <c r="A216" s="6"/>
      <c r="B216" s="7"/>
    </row>
    <row r="217" spans="1:2" ht="15" x14ac:dyDescent="0.25">
      <c r="A217" s="6"/>
      <c r="B217" s="7"/>
    </row>
    <row r="218" spans="1:2" ht="15" x14ac:dyDescent="0.25">
      <c r="A218" s="6"/>
      <c r="B218" s="7"/>
    </row>
  </sheetData>
  <pageMargins left="0.7" right="0.7" top="0.75" bottom="0.75" header="0.3" footer="0.3"/>
  <pageSetup paperSize="9"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21E83-CD3D-4B82-B0F6-C4362BFBB3BA}">
  <sheetPr codeName="Sheet9"/>
  <dimension ref="A1:Y201"/>
  <sheetViews>
    <sheetView showGridLines="0" zoomScaleNormal="100" workbookViewId="0">
      <pane ySplit="2" topLeftCell="A3" activePane="bottomLeft" state="frozen"/>
      <selection pane="bottomLeft" activeCell="AA9" sqref="AA9"/>
    </sheetView>
  </sheetViews>
  <sheetFormatPr defaultColWidth="9" defaultRowHeight="12" x14ac:dyDescent="0.2"/>
  <cols>
    <col min="1" max="1" width="13.33203125" style="14" bestFit="1" customWidth="1"/>
    <col min="2" max="2" width="3.6640625" customWidth="1"/>
    <col min="3" max="3" width="26.6640625" style="42" bestFit="1" customWidth="1"/>
    <col min="4" max="4" width="3.6640625" style="42" customWidth="1"/>
    <col min="5" max="5" width="17.33203125" style="15" bestFit="1" customWidth="1"/>
    <col min="6" max="6" width="3.5" customWidth="1"/>
    <col min="7" max="7" width="27.6640625" bestFit="1" customWidth="1"/>
    <col min="8" max="8" width="3.5" customWidth="1"/>
    <col min="9" max="9" width="16.5" bestFit="1" customWidth="1"/>
    <col min="10" max="10" width="3.5" customWidth="1"/>
    <col min="11" max="11" width="10.6640625" bestFit="1" customWidth="1"/>
    <col min="12" max="12" width="3.5" customWidth="1"/>
    <col min="13" max="13" width="18.5" bestFit="1" customWidth="1"/>
    <col min="14" max="14" width="3.5" customWidth="1"/>
    <col min="15" max="15" width="18.5" customWidth="1"/>
    <col min="16" max="16" width="3.5" customWidth="1"/>
    <col min="17" max="17" width="16.1640625" bestFit="1" customWidth="1"/>
    <col min="18" max="18" width="3.5" customWidth="1"/>
    <col min="19" max="19" width="16.1640625" bestFit="1" customWidth="1"/>
    <col min="20" max="20" width="3.5" customWidth="1"/>
    <col min="21" max="21" width="19.33203125" bestFit="1" customWidth="1"/>
    <col min="22" max="22" width="3.5" customWidth="1"/>
    <col min="23" max="23" width="22.1640625" bestFit="1" customWidth="1"/>
    <col min="24" max="24" width="3.5" customWidth="1"/>
    <col min="25" max="25" width="9.6640625" bestFit="1" customWidth="1"/>
    <col min="26" max="26" width="3.5" customWidth="1"/>
    <col min="28" max="28" width="3.5" customWidth="1"/>
    <col min="30" max="30" width="3.5" customWidth="1"/>
    <col min="32" max="32" width="3.5" customWidth="1"/>
    <col min="34" max="34" width="3.5" customWidth="1"/>
    <col min="36" max="36" width="3.5" customWidth="1"/>
  </cols>
  <sheetData>
    <row r="1" spans="1:25" ht="63.95" customHeight="1" x14ac:dyDescent="0.25">
      <c r="A1" s="16"/>
      <c r="C1" s="40"/>
      <c r="D1" s="40"/>
      <c r="E1" s="16"/>
    </row>
    <row r="2" spans="1:25" ht="32.1" customHeight="1" x14ac:dyDescent="0.2">
      <c r="A2" s="3" t="s">
        <v>124</v>
      </c>
      <c r="C2" s="3"/>
      <c r="D2" s="3"/>
      <c r="E2" s="19"/>
    </row>
    <row r="3" spans="1:25" ht="12" customHeight="1" x14ac:dyDescent="0.2">
      <c r="A3" s="14" t="s">
        <v>158</v>
      </c>
      <c r="C3" s="14" t="s">
        <v>168</v>
      </c>
      <c r="D3"/>
      <c r="E3" s="161" t="s">
        <v>169</v>
      </c>
      <c r="F3" s="43"/>
      <c r="G3" s="161" t="s">
        <v>166</v>
      </c>
      <c r="H3" s="161"/>
      <c r="I3" s="162" t="s">
        <v>39</v>
      </c>
      <c r="J3" s="161"/>
      <c r="K3" t="s">
        <v>45</v>
      </c>
      <c r="L3" s="161"/>
      <c r="M3" t="s">
        <v>176</v>
      </c>
      <c r="O3" t="s">
        <v>180</v>
      </c>
      <c r="Q3" t="s">
        <v>179</v>
      </c>
      <c r="S3" t="s">
        <v>30</v>
      </c>
      <c r="U3" t="s">
        <v>181</v>
      </c>
      <c r="W3" t="s">
        <v>182</v>
      </c>
      <c r="Y3" t="s">
        <v>31</v>
      </c>
    </row>
    <row r="4" spans="1:25" ht="12" customHeight="1" x14ac:dyDescent="0.2">
      <c r="A4" s="14" t="s">
        <v>159</v>
      </c>
      <c r="C4" s="178" t="s">
        <v>167</v>
      </c>
      <c r="D4"/>
      <c r="E4" s="174" t="s">
        <v>165</v>
      </c>
      <c r="F4" s="43"/>
      <c r="G4" s="174" t="s">
        <v>187</v>
      </c>
      <c r="H4" s="174"/>
      <c r="I4" s="162" t="s">
        <v>95</v>
      </c>
      <c r="J4" s="174"/>
      <c r="K4" t="s">
        <v>125</v>
      </c>
      <c r="L4" s="174"/>
      <c r="M4" s="176">
        <v>0</v>
      </c>
      <c r="O4" t="s">
        <v>177</v>
      </c>
      <c r="Q4" s="176">
        <v>0</v>
      </c>
      <c r="S4" t="s">
        <v>103</v>
      </c>
      <c r="U4" s="176">
        <v>0</v>
      </c>
      <c r="W4" s="176">
        <v>0</v>
      </c>
      <c r="Y4" s="5" t="s">
        <v>106</v>
      </c>
    </row>
    <row r="5" spans="1:25" ht="12" customHeight="1" x14ac:dyDescent="0.2">
      <c r="A5" s="14" t="s">
        <v>160</v>
      </c>
      <c r="C5" s="178" t="s">
        <v>93</v>
      </c>
      <c r="D5"/>
      <c r="E5" s="14" t="s">
        <v>162</v>
      </c>
      <c r="F5" s="43"/>
      <c r="G5" s="174" t="s">
        <v>173</v>
      </c>
      <c r="H5" s="14"/>
      <c r="I5" s="162" t="s">
        <v>98</v>
      </c>
      <c r="J5" s="14"/>
      <c r="K5" t="s">
        <v>126</v>
      </c>
      <c r="L5" s="14"/>
      <c r="M5" s="176">
        <v>1</v>
      </c>
      <c r="O5" t="s">
        <v>178</v>
      </c>
      <c r="Q5" s="176">
        <v>1</v>
      </c>
      <c r="S5" t="s">
        <v>185</v>
      </c>
      <c r="U5" s="176">
        <v>1</v>
      </c>
      <c r="W5" s="176">
        <v>1</v>
      </c>
      <c r="Y5" s="5" t="s">
        <v>188</v>
      </c>
    </row>
    <row r="6" spans="1:25" ht="12" customHeight="1" x14ac:dyDescent="0.2">
      <c r="A6" s="14" t="s">
        <v>161</v>
      </c>
      <c r="C6" s="178" t="s">
        <v>96</v>
      </c>
      <c r="D6"/>
      <c r="E6" s="174" t="s">
        <v>164</v>
      </c>
      <c r="F6" s="43"/>
      <c r="G6" s="14" t="s">
        <v>174</v>
      </c>
      <c r="H6" s="42"/>
      <c r="I6" s="15"/>
      <c r="J6" s="174"/>
      <c r="K6" t="s">
        <v>127</v>
      </c>
      <c r="L6" s="174"/>
      <c r="M6" s="176">
        <v>2</v>
      </c>
      <c r="O6" s="42"/>
      <c r="Q6" s="176">
        <v>2</v>
      </c>
      <c r="S6" t="s">
        <v>186</v>
      </c>
      <c r="U6" s="176">
        <v>2</v>
      </c>
      <c r="W6" s="176">
        <v>2</v>
      </c>
      <c r="Y6" s="5" t="s">
        <v>189</v>
      </c>
    </row>
    <row r="7" spans="1:25" ht="12" customHeight="1" x14ac:dyDescent="0.2">
      <c r="A7"/>
      <c r="C7" s="174"/>
      <c r="D7"/>
      <c r="E7" s="14" t="s">
        <v>163</v>
      </c>
      <c r="F7" s="43"/>
      <c r="G7" s="42"/>
      <c r="H7" s="42"/>
      <c r="I7" s="15"/>
      <c r="J7" s="14"/>
      <c r="L7" s="14"/>
      <c r="M7" s="176">
        <v>3</v>
      </c>
      <c r="O7" s="42"/>
      <c r="Q7" s="176">
        <v>3</v>
      </c>
      <c r="U7" s="176">
        <v>3</v>
      </c>
      <c r="W7" s="176">
        <v>3</v>
      </c>
      <c r="Y7" s="5" t="s">
        <v>190</v>
      </c>
    </row>
    <row r="8" spans="1:25" ht="12" customHeight="1" x14ac:dyDescent="0.2">
      <c r="A8"/>
      <c r="C8"/>
      <c r="D8"/>
      <c r="E8" s="174" t="s">
        <v>316</v>
      </c>
      <c r="F8" s="43"/>
      <c r="G8" s="42"/>
      <c r="H8" s="42"/>
      <c r="I8" s="15"/>
      <c r="J8" s="174"/>
      <c r="L8" s="174"/>
      <c r="M8" s="176">
        <v>4</v>
      </c>
      <c r="O8" s="42"/>
      <c r="Q8" s="176">
        <v>4</v>
      </c>
      <c r="U8" s="176">
        <v>4</v>
      </c>
      <c r="W8" s="176">
        <v>4</v>
      </c>
      <c r="Y8" s="5" t="s">
        <v>108</v>
      </c>
    </row>
    <row r="9" spans="1:25" ht="12" customHeight="1" x14ac:dyDescent="0.2">
      <c r="A9"/>
      <c r="C9"/>
      <c r="D9"/>
      <c r="E9" s="174" t="s">
        <v>317</v>
      </c>
      <c r="F9" s="43"/>
      <c r="G9" s="42"/>
      <c r="H9" s="42"/>
      <c r="I9" s="15"/>
      <c r="J9" s="174"/>
      <c r="L9" s="174"/>
      <c r="M9" s="176">
        <v>5</v>
      </c>
      <c r="O9" s="42"/>
      <c r="Q9" s="176">
        <v>5</v>
      </c>
      <c r="S9" s="42"/>
      <c r="U9" s="176">
        <v>5</v>
      </c>
      <c r="W9" s="176">
        <v>5</v>
      </c>
      <c r="Y9" s="5" t="s">
        <v>191</v>
      </c>
    </row>
    <row r="10" spans="1:25" ht="12" customHeight="1" x14ac:dyDescent="0.2">
      <c r="A10"/>
      <c r="C10"/>
      <c r="D10"/>
      <c r="E10" s="174" t="s">
        <v>318</v>
      </c>
      <c r="F10" s="43"/>
      <c r="G10" s="42"/>
      <c r="H10" s="42"/>
      <c r="I10" s="42"/>
      <c r="J10" s="42"/>
      <c r="K10" s="42"/>
      <c r="L10" s="42"/>
      <c r="M10" s="176">
        <v>6</v>
      </c>
      <c r="N10" s="42"/>
      <c r="O10" s="42"/>
      <c r="P10" s="15"/>
      <c r="Q10" s="177">
        <v>6</v>
      </c>
      <c r="R10" s="42"/>
      <c r="S10" s="42"/>
      <c r="U10" s="177">
        <v>6</v>
      </c>
      <c r="W10" s="177">
        <v>6</v>
      </c>
      <c r="Y10" s="5" t="s">
        <v>192</v>
      </c>
    </row>
    <row r="11" spans="1:25" x14ac:dyDescent="0.2">
      <c r="A11"/>
      <c r="C11"/>
      <c r="D11"/>
      <c r="E11" s="174" t="s">
        <v>315</v>
      </c>
      <c r="F11" s="43"/>
      <c r="G11" s="42"/>
      <c r="H11" s="42"/>
      <c r="I11" s="42"/>
      <c r="J11" s="42"/>
      <c r="K11" s="42"/>
      <c r="L11" s="42"/>
      <c r="M11" s="177">
        <v>7</v>
      </c>
      <c r="N11" s="42"/>
      <c r="O11" s="42"/>
      <c r="P11" s="15"/>
      <c r="Q11" s="177">
        <v>7</v>
      </c>
      <c r="R11" s="42"/>
      <c r="S11" s="42"/>
      <c r="U11" s="177">
        <v>7</v>
      </c>
      <c r="W11" s="177">
        <v>7</v>
      </c>
    </row>
    <row r="12" spans="1:25" x14ac:dyDescent="0.2">
      <c r="A12"/>
      <c r="C12"/>
      <c r="D12"/>
      <c r="E12" s="14"/>
      <c r="F12" s="43"/>
      <c r="G12" s="42"/>
      <c r="H12" s="42"/>
      <c r="I12" s="42"/>
      <c r="J12" s="42"/>
      <c r="K12" s="42"/>
      <c r="L12" s="42"/>
      <c r="M12" s="177">
        <v>8</v>
      </c>
      <c r="N12" s="42"/>
      <c r="O12" s="42"/>
      <c r="P12" s="15"/>
      <c r="Q12" s="177">
        <v>8</v>
      </c>
      <c r="R12" s="42"/>
      <c r="S12" s="42"/>
      <c r="U12" s="177">
        <v>8</v>
      </c>
      <c r="W12" s="177">
        <v>8</v>
      </c>
      <c r="Y12" s="42"/>
    </row>
    <row r="13" spans="1:25" x14ac:dyDescent="0.2">
      <c r="A13"/>
      <c r="C13"/>
      <c r="D13"/>
      <c r="E13" s="14"/>
      <c r="F13" s="43"/>
      <c r="G13" s="42"/>
      <c r="H13" s="42"/>
      <c r="I13" s="42"/>
      <c r="J13" s="42"/>
      <c r="K13" s="42"/>
      <c r="L13" s="42"/>
      <c r="M13" s="177">
        <v>9</v>
      </c>
      <c r="N13" s="42"/>
      <c r="O13" s="42"/>
      <c r="P13" s="15"/>
      <c r="Q13" s="177">
        <v>9</v>
      </c>
      <c r="R13" s="42"/>
      <c r="S13" s="42"/>
      <c r="U13" s="177">
        <v>9</v>
      </c>
      <c r="W13" s="177">
        <v>9</v>
      </c>
      <c r="Y13" s="42"/>
    </row>
    <row r="14" spans="1:25" x14ac:dyDescent="0.2">
      <c r="A14" s="42"/>
      <c r="C14"/>
      <c r="D14"/>
      <c r="E14" s="14"/>
      <c r="F14" s="43"/>
      <c r="G14" s="42"/>
      <c r="H14" s="42"/>
      <c r="I14" s="42"/>
      <c r="J14" s="42"/>
      <c r="K14" s="42"/>
      <c r="L14" s="42"/>
      <c r="M14" s="177">
        <v>10</v>
      </c>
      <c r="N14" s="42"/>
      <c r="O14" s="42"/>
      <c r="P14" s="15"/>
      <c r="Q14" s="177">
        <v>10</v>
      </c>
      <c r="R14" s="42"/>
      <c r="S14" s="42"/>
      <c r="U14" s="177">
        <v>10</v>
      </c>
      <c r="W14" s="177">
        <v>10</v>
      </c>
      <c r="Y14" s="42"/>
    </row>
    <row r="15" spans="1:25" x14ac:dyDescent="0.2">
      <c r="A15" s="42"/>
      <c r="D15"/>
      <c r="E15" s="14"/>
      <c r="F15" s="43"/>
      <c r="G15" s="42"/>
      <c r="H15" s="42"/>
      <c r="I15" s="42"/>
      <c r="J15" s="42"/>
      <c r="K15" s="42"/>
      <c r="L15" s="42"/>
      <c r="M15" s="42"/>
      <c r="N15" s="42"/>
      <c r="O15" s="42"/>
      <c r="P15" s="15"/>
      <c r="S15" s="42"/>
      <c r="Y15" s="42"/>
    </row>
    <row r="16" spans="1:25" s="42" customFormat="1" x14ac:dyDescent="0.2">
      <c r="E16" s="14"/>
      <c r="F16" s="43"/>
      <c r="P16" s="15"/>
      <c r="Q16"/>
      <c r="R16"/>
    </row>
    <row r="17" spans="1:16" s="42" customFormat="1" x14ac:dyDescent="0.2">
      <c r="E17" s="14"/>
      <c r="F17" s="43"/>
      <c r="P17" s="15"/>
    </row>
    <row r="18" spans="1:16" s="42" customFormat="1" ht="15" x14ac:dyDescent="0.2">
      <c r="E18" s="217"/>
      <c r="F18" s="43"/>
      <c r="P18" s="15"/>
    </row>
    <row r="19" spans="1:16" s="42" customFormat="1" ht="15" x14ac:dyDescent="0.2">
      <c r="E19" s="217"/>
      <c r="F19" s="43"/>
      <c r="P19" s="15"/>
    </row>
    <row r="20" spans="1:16" s="42" customFormat="1" ht="15" x14ac:dyDescent="0.2">
      <c r="A20" s="14"/>
      <c r="E20" s="217"/>
      <c r="F20" s="43"/>
      <c r="P20" s="15"/>
    </row>
    <row r="21" spans="1:16" s="42" customFormat="1" ht="15" x14ac:dyDescent="0.2">
      <c r="A21" s="14"/>
      <c r="E21" s="217"/>
      <c r="F21" s="43"/>
      <c r="P21" s="15"/>
    </row>
    <row r="22" spans="1:16" s="42" customFormat="1" ht="15" x14ac:dyDescent="0.2">
      <c r="A22" s="14"/>
      <c r="B22" s="43"/>
      <c r="E22" s="217"/>
    </row>
    <row r="23" spans="1:16" s="42" customFormat="1" ht="15" x14ac:dyDescent="0.2">
      <c r="A23" s="14"/>
      <c r="B23" s="43"/>
      <c r="E23" s="217"/>
    </row>
    <row r="24" spans="1:16" s="42" customFormat="1" ht="15" x14ac:dyDescent="0.2">
      <c r="A24" s="14"/>
      <c r="B24" s="43"/>
      <c r="E24" s="217"/>
    </row>
    <row r="25" spans="1:16" s="42" customFormat="1" ht="15" x14ac:dyDescent="0.2">
      <c r="A25" s="14"/>
      <c r="B25" s="43"/>
      <c r="E25" s="217"/>
    </row>
    <row r="26" spans="1:16" s="42" customFormat="1" ht="15" x14ac:dyDescent="0.2">
      <c r="A26" s="14"/>
      <c r="B26" s="43"/>
      <c r="E26" s="217"/>
    </row>
    <row r="27" spans="1:16" s="42" customFormat="1" x14ac:dyDescent="0.2">
      <c r="A27" s="14"/>
      <c r="B27" s="43"/>
      <c r="E27" s="15"/>
    </row>
    <row r="28" spans="1:16" s="42" customFormat="1" x14ac:dyDescent="0.2">
      <c r="A28" s="14"/>
      <c r="B28" s="43"/>
      <c r="E28" s="15"/>
    </row>
    <row r="29" spans="1:16" s="42" customFormat="1" x14ac:dyDescent="0.2">
      <c r="A29" s="14"/>
      <c r="B29" s="43"/>
      <c r="E29" s="15"/>
    </row>
    <row r="30" spans="1:16" s="42" customFormat="1" x14ac:dyDescent="0.2">
      <c r="A30" s="14"/>
      <c r="B30" s="43"/>
      <c r="E30" s="15"/>
    </row>
    <row r="31" spans="1:16" s="42" customFormat="1" x14ac:dyDescent="0.2">
      <c r="A31" s="14"/>
      <c r="B31" s="43"/>
      <c r="E31" s="15"/>
    </row>
    <row r="32" spans="1:16" s="42" customFormat="1" x14ac:dyDescent="0.2">
      <c r="A32" s="14"/>
      <c r="B32" s="43"/>
      <c r="E32" s="15"/>
    </row>
    <row r="33" spans="1:5" s="42" customFormat="1" x14ac:dyDescent="0.2">
      <c r="A33" s="14"/>
      <c r="B33" s="43"/>
      <c r="E33" s="15"/>
    </row>
    <row r="34" spans="1:5" s="42" customFormat="1" x14ac:dyDescent="0.2">
      <c r="A34" s="14"/>
      <c r="B34" s="43"/>
      <c r="E34" s="15"/>
    </row>
    <row r="35" spans="1:5" s="42" customFormat="1" x14ac:dyDescent="0.2">
      <c r="A35" s="14"/>
      <c r="B35" s="43"/>
      <c r="E35" s="15"/>
    </row>
    <row r="36" spans="1:5" s="42" customFormat="1" x14ac:dyDescent="0.2">
      <c r="A36" s="14"/>
      <c r="B36" s="43"/>
      <c r="E36" s="15"/>
    </row>
    <row r="37" spans="1:5" s="42" customFormat="1" x14ac:dyDescent="0.2">
      <c r="A37" s="14"/>
      <c r="B37" s="43"/>
      <c r="E37" s="15"/>
    </row>
    <row r="38" spans="1:5" s="42" customFormat="1" x14ac:dyDescent="0.2">
      <c r="A38" s="14"/>
      <c r="B38" s="43"/>
      <c r="E38" s="15"/>
    </row>
    <row r="39" spans="1:5" s="42" customFormat="1" x14ac:dyDescent="0.2">
      <c r="A39" s="14"/>
      <c r="B39" s="43"/>
      <c r="E39" s="15"/>
    </row>
    <row r="40" spans="1:5" s="42" customFormat="1" x14ac:dyDescent="0.2">
      <c r="A40" s="14"/>
      <c r="B40" s="43"/>
      <c r="E40" s="15"/>
    </row>
    <row r="41" spans="1:5" s="42" customFormat="1" x14ac:dyDescent="0.2">
      <c r="A41" s="14"/>
      <c r="B41" s="43"/>
      <c r="E41" s="15"/>
    </row>
    <row r="42" spans="1:5" s="42" customFormat="1" x14ac:dyDescent="0.2">
      <c r="A42" s="14"/>
      <c r="B42" s="43"/>
      <c r="E42" s="15"/>
    </row>
    <row r="43" spans="1:5" s="42" customFormat="1" x14ac:dyDescent="0.2">
      <c r="A43" s="14"/>
      <c r="B43" s="43"/>
      <c r="E43" s="15"/>
    </row>
    <row r="44" spans="1:5" s="42" customFormat="1" x14ac:dyDescent="0.2">
      <c r="A44" s="14"/>
      <c r="B44" s="43"/>
      <c r="E44" s="15"/>
    </row>
    <row r="45" spans="1:5" s="42" customFormat="1" x14ac:dyDescent="0.2">
      <c r="A45" s="14"/>
      <c r="B45" s="43"/>
      <c r="E45" s="15"/>
    </row>
    <row r="46" spans="1:5" s="42" customFormat="1" x14ac:dyDescent="0.2">
      <c r="A46" s="14"/>
      <c r="B46" s="43"/>
      <c r="E46" s="15"/>
    </row>
    <row r="47" spans="1:5" s="42" customFormat="1" x14ac:dyDescent="0.2">
      <c r="A47" s="14"/>
      <c r="B47" s="43"/>
      <c r="E47" s="15"/>
    </row>
    <row r="48" spans="1:5" s="42" customFormat="1" x14ac:dyDescent="0.2">
      <c r="A48" s="14"/>
      <c r="B48" s="43"/>
      <c r="E48" s="15"/>
    </row>
    <row r="49" spans="1:5" s="42" customFormat="1" x14ac:dyDescent="0.2">
      <c r="A49" s="14"/>
      <c r="B49" s="43"/>
      <c r="E49" s="15"/>
    </row>
    <row r="50" spans="1:5" s="42" customFormat="1" x14ac:dyDescent="0.2">
      <c r="A50" s="14"/>
      <c r="B50" s="43"/>
      <c r="E50" s="15"/>
    </row>
    <row r="51" spans="1:5" s="42" customFormat="1" x14ac:dyDescent="0.2">
      <c r="A51" s="14"/>
      <c r="B51" s="43"/>
      <c r="E51" s="15"/>
    </row>
    <row r="52" spans="1:5" s="42" customFormat="1" x14ac:dyDescent="0.2">
      <c r="A52" s="14"/>
      <c r="B52" s="43"/>
      <c r="E52" s="15"/>
    </row>
    <row r="53" spans="1:5" s="42" customFormat="1" x14ac:dyDescent="0.2">
      <c r="A53" s="14"/>
      <c r="B53" s="43"/>
      <c r="E53" s="15"/>
    </row>
    <row r="54" spans="1:5" s="42" customFormat="1" x14ac:dyDescent="0.2">
      <c r="A54" s="14"/>
      <c r="B54" s="43"/>
      <c r="E54" s="15"/>
    </row>
    <row r="55" spans="1:5" s="42" customFormat="1" x14ac:dyDescent="0.2">
      <c r="A55" s="14"/>
      <c r="B55" s="43"/>
      <c r="E55" s="15"/>
    </row>
    <row r="56" spans="1:5" s="42" customFormat="1" x14ac:dyDescent="0.2">
      <c r="A56" s="14"/>
      <c r="B56" s="43"/>
      <c r="E56" s="15"/>
    </row>
    <row r="57" spans="1:5" s="42" customFormat="1" x14ac:dyDescent="0.2">
      <c r="A57" s="14"/>
      <c r="B57" s="43"/>
      <c r="E57" s="15"/>
    </row>
    <row r="58" spans="1:5" s="42" customFormat="1" x14ac:dyDescent="0.2">
      <c r="A58" s="14"/>
      <c r="B58" s="43"/>
      <c r="E58" s="15"/>
    </row>
    <row r="59" spans="1:5" s="42" customFormat="1" x14ac:dyDescent="0.2">
      <c r="A59" s="14"/>
      <c r="B59" s="43"/>
      <c r="E59" s="15"/>
    </row>
    <row r="60" spans="1:5" s="42" customFormat="1" x14ac:dyDescent="0.2">
      <c r="A60" s="14"/>
      <c r="B60" s="43"/>
      <c r="E60" s="15"/>
    </row>
    <row r="61" spans="1:5" s="42" customFormat="1" x14ac:dyDescent="0.2">
      <c r="A61" s="14"/>
      <c r="B61" s="43"/>
      <c r="E61" s="15"/>
    </row>
    <row r="62" spans="1:5" s="42" customFormat="1" x14ac:dyDescent="0.2">
      <c r="A62" s="14"/>
      <c r="B62" s="43"/>
      <c r="E62" s="15"/>
    </row>
    <row r="63" spans="1:5" s="42" customFormat="1" x14ac:dyDescent="0.2">
      <c r="A63" s="14"/>
      <c r="B63" s="43"/>
      <c r="E63" s="15"/>
    </row>
    <row r="64" spans="1:5" s="42" customFormat="1" x14ac:dyDescent="0.2">
      <c r="A64" s="14"/>
      <c r="B64" s="43"/>
      <c r="E64" s="15"/>
    </row>
    <row r="65" spans="1:5" s="42" customFormat="1" x14ac:dyDescent="0.2">
      <c r="A65" s="14"/>
      <c r="B65" s="43"/>
      <c r="E65" s="15"/>
    </row>
    <row r="66" spans="1:5" s="42" customFormat="1" x14ac:dyDescent="0.2">
      <c r="A66" s="14"/>
      <c r="B66" s="43"/>
      <c r="E66" s="15"/>
    </row>
    <row r="67" spans="1:5" s="42" customFormat="1" x14ac:dyDescent="0.2">
      <c r="A67" s="14"/>
      <c r="B67" s="43"/>
      <c r="E67" s="15"/>
    </row>
    <row r="68" spans="1:5" s="42" customFormat="1" x14ac:dyDescent="0.2">
      <c r="A68" s="14"/>
      <c r="B68" s="43"/>
      <c r="E68" s="15"/>
    </row>
    <row r="69" spans="1:5" s="42" customFormat="1" x14ac:dyDescent="0.2">
      <c r="A69" s="14"/>
      <c r="B69" s="43"/>
      <c r="E69" s="15"/>
    </row>
    <row r="70" spans="1:5" s="42" customFormat="1" x14ac:dyDescent="0.2">
      <c r="A70" s="14"/>
      <c r="B70" s="43"/>
      <c r="E70" s="15"/>
    </row>
    <row r="71" spans="1:5" s="42" customFormat="1" x14ac:dyDescent="0.2">
      <c r="A71" s="14"/>
      <c r="B71" s="43"/>
      <c r="E71" s="15"/>
    </row>
    <row r="72" spans="1:5" s="42" customFormat="1" x14ac:dyDescent="0.2">
      <c r="A72" s="14"/>
      <c r="B72" s="43"/>
      <c r="E72" s="15"/>
    </row>
    <row r="73" spans="1:5" s="42" customFormat="1" x14ac:dyDescent="0.2">
      <c r="A73" s="14"/>
      <c r="B73" s="43"/>
      <c r="E73" s="15"/>
    </row>
    <row r="74" spans="1:5" s="42" customFormat="1" x14ac:dyDescent="0.2">
      <c r="A74" s="14"/>
      <c r="B74" s="43"/>
      <c r="E74" s="15"/>
    </row>
    <row r="75" spans="1:5" s="42" customFormat="1" x14ac:dyDescent="0.2">
      <c r="A75" s="14"/>
      <c r="B75" s="43"/>
      <c r="E75" s="15"/>
    </row>
    <row r="76" spans="1:5" s="42" customFormat="1" x14ac:dyDescent="0.2">
      <c r="A76" s="14"/>
      <c r="B76" s="43"/>
      <c r="E76" s="15"/>
    </row>
    <row r="77" spans="1:5" s="42" customFormat="1" x14ac:dyDescent="0.2">
      <c r="A77" s="14"/>
      <c r="B77" s="43"/>
      <c r="E77" s="15"/>
    </row>
    <row r="78" spans="1:5" s="42" customFormat="1" x14ac:dyDescent="0.2">
      <c r="A78" s="14"/>
      <c r="B78" s="43"/>
      <c r="E78" s="15"/>
    </row>
    <row r="79" spans="1:5" s="42" customFormat="1" x14ac:dyDescent="0.2">
      <c r="A79" s="14"/>
      <c r="B79" s="43"/>
      <c r="E79" s="15"/>
    </row>
    <row r="80" spans="1:5" s="42" customFormat="1" x14ac:dyDescent="0.2">
      <c r="A80" s="14"/>
      <c r="B80" s="43"/>
      <c r="E80" s="15"/>
    </row>
    <row r="81" spans="1:19" s="42" customFormat="1" x14ac:dyDescent="0.2">
      <c r="A81" s="14"/>
      <c r="B81" s="43"/>
      <c r="E81" s="15"/>
    </row>
    <row r="82" spans="1:19" s="42" customFormat="1" x14ac:dyDescent="0.2">
      <c r="A82" s="14"/>
      <c r="B82" s="43"/>
      <c r="E82" s="15"/>
    </row>
    <row r="83" spans="1:19" s="42" customFormat="1" x14ac:dyDescent="0.2">
      <c r="A83" s="14"/>
      <c r="B83" s="43"/>
      <c r="E83" s="15"/>
    </row>
    <row r="84" spans="1:19" s="42" customFormat="1" x14ac:dyDescent="0.2">
      <c r="A84" s="14"/>
      <c r="B84" s="43"/>
      <c r="E84" s="15"/>
    </row>
    <row r="85" spans="1:19" s="42" customFormat="1" x14ac:dyDescent="0.2">
      <c r="A85" s="14"/>
      <c r="B85" s="43"/>
      <c r="E85" s="15"/>
    </row>
    <row r="86" spans="1:19" s="42" customFormat="1" x14ac:dyDescent="0.2">
      <c r="A86" s="14"/>
      <c r="B86" s="43"/>
      <c r="E86" s="15"/>
    </row>
    <row r="87" spans="1:19" s="42" customFormat="1" x14ac:dyDescent="0.2">
      <c r="A87" s="14"/>
      <c r="B87" s="43"/>
      <c r="E87" s="15"/>
    </row>
    <row r="88" spans="1:19" s="42" customFormat="1" x14ac:dyDescent="0.2">
      <c r="A88" s="14"/>
      <c r="B88" s="43"/>
      <c r="E88" s="15"/>
    </row>
    <row r="89" spans="1:19" s="42" customFormat="1" x14ac:dyDescent="0.2">
      <c r="A89" s="14"/>
      <c r="B89" s="43"/>
      <c r="E89" s="15"/>
    </row>
    <row r="90" spans="1:19" s="42" customFormat="1" x14ac:dyDescent="0.2">
      <c r="A90" s="14"/>
      <c r="B90" s="43"/>
      <c r="E90" s="15"/>
    </row>
    <row r="91" spans="1:19" s="42" customFormat="1" x14ac:dyDescent="0.2">
      <c r="A91" s="14"/>
      <c r="B91" s="43"/>
      <c r="E91" s="15"/>
    </row>
    <row r="92" spans="1:19" s="42" customFormat="1" x14ac:dyDescent="0.2">
      <c r="A92" s="14"/>
      <c r="B92" s="43"/>
      <c r="E92" s="15"/>
    </row>
    <row r="93" spans="1:19" s="42" customFormat="1" x14ac:dyDescent="0.2">
      <c r="A93" s="14"/>
      <c r="B93" s="43"/>
      <c r="E93" s="15"/>
      <c r="O93"/>
    </row>
    <row r="94" spans="1:19" s="42" customFormat="1" x14ac:dyDescent="0.2">
      <c r="A94" s="14"/>
      <c r="B94" s="43"/>
      <c r="E94" s="15"/>
      <c r="O94"/>
    </row>
    <row r="95" spans="1:19" s="42" customFormat="1" x14ac:dyDescent="0.2">
      <c r="A95" s="14"/>
      <c r="B95" s="43"/>
      <c r="E95" s="15"/>
      <c r="O95"/>
    </row>
    <row r="96" spans="1:19" s="42" customFormat="1" x14ac:dyDescent="0.2">
      <c r="A96" s="14"/>
      <c r="B96" s="43"/>
      <c r="E96" s="15"/>
      <c r="O96"/>
      <c r="S96"/>
    </row>
    <row r="97" spans="1:25" s="42" customFormat="1" x14ac:dyDescent="0.2">
      <c r="A97" s="14"/>
      <c r="B97" s="43"/>
      <c r="E97" s="15"/>
      <c r="O97"/>
      <c r="S97"/>
    </row>
    <row r="98" spans="1:25" s="42" customFormat="1" x14ac:dyDescent="0.2">
      <c r="A98" s="14"/>
      <c r="B98" s="43"/>
      <c r="E98" s="15"/>
      <c r="O98"/>
      <c r="S98"/>
    </row>
    <row r="99" spans="1:25" s="42" customFormat="1" x14ac:dyDescent="0.2">
      <c r="A99" s="14"/>
      <c r="B99" s="43"/>
      <c r="E99" s="15"/>
      <c r="M99"/>
      <c r="O99"/>
      <c r="S99"/>
      <c r="Y99"/>
    </row>
    <row r="100" spans="1:25" s="42" customFormat="1" x14ac:dyDescent="0.2">
      <c r="A100" s="14"/>
      <c r="B100" s="43"/>
      <c r="E100" s="15"/>
      <c r="M100"/>
      <c r="O100"/>
      <c r="S100"/>
      <c r="Y100"/>
    </row>
    <row r="101" spans="1:25" s="42" customFormat="1" x14ac:dyDescent="0.2">
      <c r="A101" s="14"/>
      <c r="B101" s="43"/>
      <c r="E101" s="15"/>
      <c r="H101"/>
      <c r="M101"/>
      <c r="O101"/>
      <c r="S101"/>
      <c r="Y101"/>
    </row>
    <row r="102" spans="1:25" s="42" customFormat="1" x14ac:dyDescent="0.2">
      <c r="A102" s="14"/>
      <c r="B102" s="43"/>
      <c r="E102" s="15"/>
      <c r="G102"/>
      <c r="H102"/>
      <c r="M102"/>
      <c r="N102"/>
      <c r="O102"/>
      <c r="S102"/>
      <c r="Y102"/>
    </row>
    <row r="103" spans="1:25" x14ac:dyDescent="0.2">
      <c r="I103" s="42"/>
      <c r="J103" s="42"/>
      <c r="K103" s="42"/>
      <c r="L103" s="42"/>
      <c r="Q103" s="42"/>
      <c r="R103" s="42"/>
    </row>
    <row r="104" spans="1:25" x14ac:dyDescent="0.2">
      <c r="I104" s="42"/>
      <c r="J104" s="42"/>
      <c r="K104" s="42"/>
      <c r="L104" s="42"/>
    </row>
    <row r="189" spans="15:19" x14ac:dyDescent="0.2">
      <c r="O189" s="9"/>
    </row>
    <row r="192" spans="15:19" x14ac:dyDescent="0.2">
      <c r="S192" s="9"/>
    </row>
    <row r="195" spans="1:25" x14ac:dyDescent="0.2">
      <c r="M195" s="9"/>
      <c r="Y195" s="9"/>
    </row>
    <row r="197" spans="1:25" x14ac:dyDescent="0.2">
      <c r="H197" s="9"/>
    </row>
    <row r="198" spans="1:25" x14ac:dyDescent="0.2">
      <c r="G198" s="9"/>
      <c r="N198" s="9"/>
    </row>
    <row r="199" spans="1:25" s="9" customFormat="1" x14ac:dyDescent="0.2">
      <c r="A199" s="14"/>
      <c r="B199"/>
      <c r="C199" s="42"/>
      <c r="D199" s="42"/>
      <c r="E199" s="15"/>
      <c r="G199"/>
      <c r="H199"/>
      <c r="I199"/>
      <c r="J199"/>
      <c r="K199"/>
      <c r="L199"/>
      <c r="M199"/>
      <c r="N199"/>
      <c r="O199"/>
      <c r="Q199"/>
      <c r="R199"/>
      <c r="S199"/>
      <c r="Y199"/>
    </row>
    <row r="200" spans="1:25" x14ac:dyDescent="0.2">
      <c r="Q200" s="9"/>
      <c r="R200" s="9"/>
    </row>
    <row r="201" spans="1:25" x14ac:dyDescent="0.2">
      <c r="I201" s="9"/>
      <c r="J201" s="9"/>
      <c r="K201" s="9"/>
      <c r="L201" s="9"/>
    </row>
  </sheetData>
  <pageMargins left="0.7" right="0.7" top="0.75" bottom="0.75" header="0.3" footer="0.3"/>
  <pageSetup orientation="portrait" r:id="rId1"/>
  <drawing r:id="rId2"/>
  <tableParts count="13">
    <tablePart r:id="rId3"/>
    <tablePart r:id="rId4"/>
    <tablePart r:id="rId5"/>
    <tablePart r:id="rId6"/>
    <tablePart r:id="rId7"/>
    <tablePart r:id="rId8"/>
    <tablePart r:id="rId9"/>
    <tablePart r:id="rId10"/>
    <tablePart r:id="rId11"/>
    <tablePart r:id="rId12"/>
    <tablePart r:id="rId13"/>
    <tablePart r:id="rId14"/>
    <tablePart r:id="rId15"/>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CE0998-317B-4A0E-A08E-8867408EAA6B}">
  <sheetPr codeName="Sheet4"/>
  <dimension ref="A1:B101"/>
  <sheetViews>
    <sheetView topLeftCell="A88" workbookViewId="0">
      <selection activeCell="A105" sqref="A105"/>
    </sheetView>
  </sheetViews>
  <sheetFormatPr defaultRowHeight="12" x14ac:dyDescent="0.2"/>
  <cols>
    <col min="1" max="1" width="141.33203125" customWidth="1"/>
  </cols>
  <sheetData>
    <row r="1" spans="1:2" x14ac:dyDescent="0.2">
      <c r="A1" t="s">
        <v>138</v>
      </c>
      <c r="B1" t="s">
        <v>196</v>
      </c>
    </row>
    <row r="2" spans="1:2" x14ac:dyDescent="0.2">
      <c r="A2" t="s">
        <v>147</v>
      </c>
      <c r="B2" t="s">
        <v>196</v>
      </c>
    </row>
    <row r="3" spans="1:2" x14ac:dyDescent="0.2">
      <c r="A3" t="s">
        <v>129</v>
      </c>
      <c r="B3" t="s">
        <v>196</v>
      </c>
    </row>
    <row r="4" spans="1:2" x14ac:dyDescent="0.2">
      <c r="A4" t="s">
        <v>130</v>
      </c>
      <c r="B4" t="s">
        <v>196</v>
      </c>
    </row>
    <row r="5" spans="1:2" x14ac:dyDescent="0.2">
      <c r="A5" t="s">
        <v>131</v>
      </c>
      <c r="B5" t="s">
        <v>196</v>
      </c>
    </row>
    <row r="6" spans="1:2" x14ac:dyDescent="0.2">
      <c r="A6" t="s">
        <v>132</v>
      </c>
      <c r="B6" t="s">
        <v>196</v>
      </c>
    </row>
    <row r="7" spans="1:2" x14ac:dyDescent="0.2">
      <c r="A7" t="s">
        <v>133</v>
      </c>
      <c r="B7" t="s">
        <v>196</v>
      </c>
    </row>
    <row r="8" spans="1:2" x14ac:dyDescent="0.2">
      <c r="A8" t="s">
        <v>134</v>
      </c>
      <c r="B8" t="s">
        <v>196</v>
      </c>
    </row>
    <row r="9" spans="1:2" x14ac:dyDescent="0.2">
      <c r="A9" t="s">
        <v>135</v>
      </c>
    </row>
    <row r="10" spans="1:2" x14ac:dyDescent="0.2">
      <c r="A10" t="s">
        <v>136</v>
      </c>
    </row>
    <row r="11" spans="1:2" x14ac:dyDescent="0.2">
      <c r="A11" t="s">
        <v>150</v>
      </c>
      <c r="B11" t="s">
        <v>196</v>
      </c>
    </row>
    <row r="12" spans="1:2" x14ac:dyDescent="0.2">
      <c r="A12" t="s">
        <v>151</v>
      </c>
      <c r="B12" t="s">
        <v>196</v>
      </c>
    </row>
    <row r="14" spans="1:2" x14ac:dyDescent="0.2">
      <c r="A14" t="s">
        <v>137</v>
      </c>
    </row>
    <row r="15" spans="1:2" x14ac:dyDescent="0.2">
      <c r="A15" t="s">
        <v>139</v>
      </c>
    </row>
    <row r="16" spans="1:2" x14ac:dyDescent="0.2">
      <c r="A16" t="s">
        <v>140</v>
      </c>
    </row>
    <row r="17" spans="1:2" x14ac:dyDescent="0.2">
      <c r="A17" t="s">
        <v>141</v>
      </c>
    </row>
    <row r="19" spans="1:2" x14ac:dyDescent="0.2">
      <c r="A19" t="s">
        <v>144</v>
      </c>
    </row>
    <row r="21" spans="1:2" x14ac:dyDescent="0.2">
      <c r="A21" t="s">
        <v>142</v>
      </c>
    </row>
    <row r="22" spans="1:2" x14ac:dyDescent="0.2">
      <c r="A22" t="s">
        <v>143</v>
      </c>
    </row>
    <row r="23" spans="1:2" x14ac:dyDescent="0.2">
      <c r="A23" t="s">
        <v>145</v>
      </c>
    </row>
    <row r="24" spans="1:2" x14ac:dyDescent="0.2">
      <c r="A24" t="s">
        <v>146</v>
      </c>
    </row>
    <row r="26" spans="1:2" x14ac:dyDescent="0.2">
      <c r="A26" t="s">
        <v>261</v>
      </c>
    </row>
    <row r="27" spans="1:2" x14ac:dyDescent="0.2">
      <c r="A27" t="s">
        <v>260</v>
      </c>
    </row>
    <row r="30" spans="1:2" x14ac:dyDescent="0.2">
      <c r="A30" t="s">
        <v>244</v>
      </c>
    </row>
    <row r="31" spans="1:2" x14ac:dyDescent="0.2">
      <c r="A31" t="s">
        <v>243</v>
      </c>
      <c r="B31" t="s">
        <v>196</v>
      </c>
    </row>
    <row r="32" spans="1:2" x14ac:dyDescent="0.2">
      <c r="A32" t="s">
        <v>258</v>
      </c>
      <c r="B32" t="s">
        <v>196</v>
      </c>
    </row>
    <row r="33" spans="1:2" x14ac:dyDescent="0.2">
      <c r="A33" t="s">
        <v>246</v>
      </c>
      <c r="B33" t="s">
        <v>196</v>
      </c>
    </row>
    <row r="34" spans="1:2" x14ac:dyDescent="0.2">
      <c r="A34" t="s">
        <v>247</v>
      </c>
      <c r="B34" t="s">
        <v>196</v>
      </c>
    </row>
    <row r="35" spans="1:2" x14ac:dyDescent="0.2">
      <c r="A35" t="s">
        <v>253</v>
      </c>
      <c r="B35" t="s">
        <v>196</v>
      </c>
    </row>
    <row r="36" spans="1:2" x14ac:dyDescent="0.2">
      <c r="A36" t="s">
        <v>254</v>
      </c>
      <c r="B36" t="s">
        <v>196</v>
      </c>
    </row>
    <row r="37" spans="1:2" x14ac:dyDescent="0.2">
      <c r="A37" t="s">
        <v>263</v>
      </c>
      <c r="B37" t="s">
        <v>196</v>
      </c>
    </row>
    <row r="38" spans="1:2" x14ac:dyDescent="0.2">
      <c r="A38" t="s">
        <v>256</v>
      </c>
      <c r="B38" t="s">
        <v>196</v>
      </c>
    </row>
    <row r="39" spans="1:2" x14ac:dyDescent="0.2">
      <c r="A39" t="s">
        <v>257</v>
      </c>
      <c r="B39" t="s">
        <v>196</v>
      </c>
    </row>
    <row r="40" spans="1:2" x14ac:dyDescent="0.2">
      <c r="A40" t="s">
        <v>251</v>
      </c>
    </row>
    <row r="41" spans="1:2" x14ac:dyDescent="0.2">
      <c r="A41" t="s">
        <v>259</v>
      </c>
      <c r="B41" t="s">
        <v>196</v>
      </c>
    </row>
    <row r="43" spans="1:2" x14ac:dyDescent="0.2">
      <c r="A43" t="s">
        <v>149</v>
      </c>
    </row>
    <row r="44" spans="1:2" x14ac:dyDescent="0.2">
      <c r="A44" t="s">
        <v>148</v>
      </c>
    </row>
    <row r="45" spans="1:2" x14ac:dyDescent="0.2">
      <c r="A45" t="s">
        <v>245</v>
      </c>
    </row>
    <row r="46" spans="1:2" x14ac:dyDescent="0.2">
      <c r="A46" t="s">
        <v>255</v>
      </c>
    </row>
    <row r="47" spans="1:2" x14ac:dyDescent="0.2">
      <c r="A47" t="s">
        <v>250</v>
      </c>
    </row>
    <row r="48" spans="1:2" x14ac:dyDescent="0.2">
      <c r="A48" t="s">
        <v>252</v>
      </c>
    </row>
    <row r="49" spans="1:1" x14ac:dyDescent="0.2">
      <c r="A49" t="s">
        <v>262</v>
      </c>
    </row>
    <row r="53" spans="1:1" x14ac:dyDescent="0.2">
      <c r="A53" t="s">
        <v>266</v>
      </c>
    </row>
    <row r="54" spans="1:1" x14ac:dyDescent="0.2">
      <c r="A54" t="s">
        <v>267</v>
      </c>
    </row>
    <row r="55" spans="1:1" x14ac:dyDescent="0.2">
      <c r="A55" t="s">
        <v>268</v>
      </c>
    </row>
    <row r="56" spans="1:1" x14ac:dyDescent="0.2">
      <c r="A56" t="s">
        <v>269</v>
      </c>
    </row>
    <row r="57" spans="1:1" x14ac:dyDescent="0.2">
      <c r="A57" t="s">
        <v>270</v>
      </c>
    </row>
    <row r="58" spans="1:1" x14ac:dyDescent="0.2">
      <c r="A58" t="s">
        <v>271</v>
      </c>
    </row>
    <row r="59" spans="1:1" x14ac:dyDescent="0.2">
      <c r="A59" t="s">
        <v>272</v>
      </c>
    </row>
    <row r="60" spans="1:1" x14ac:dyDescent="0.2">
      <c r="A60" t="s">
        <v>273</v>
      </c>
    </row>
    <row r="61" spans="1:1" x14ac:dyDescent="0.2">
      <c r="A61" t="s">
        <v>274</v>
      </c>
    </row>
    <row r="62" spans="1:1" x14ac:dyDescent="0.2">
      <c r="A62" t="s">
        <v>275</v>
      </c>
    </row>
    <row r="63" spans="1:1" x14ac:dyDescent="0.2">
      <c r="A63" t="s">
        <v>276</v>
      </c>
    </row>
    <row r="64" spans="1:1" x14ac:dyDescent="0.2">
      <c r="A64" t="s">
        <v>277</v>
      </c>
    </row>
    <row r="65" spans="1:1" x14ac:dyDescent="0.2">
      <c r="A65" t="s">
        <v>278</v>
      </c>
    </row>
    <row r="66" spans="1:1" x14ac:dyDescent="0.2">
      <c r="A66" t="s">
        <v>279</v>
      </c>
    </row>
    <row r="71" spans="1:1" x14ac:dyDescent="0.2">
      <c r="A71" t="s">
        <v>286</v>
      </c>
    </row>
    <row r="72" spans="1:1" x14ac:dyDescent="0.2">
      <c r="A72" t="s">
        <v>283</v>
      </c>
    </row>
    <row r="73" spans="1:1" x14ac:dyDescent="0.2">
      <c r="A73" t="s">
        <v>284</v>
      </c>
    </row>
    <row r="74" spans="1:1" x14ac:dyDescent="0.2">
      <c r="A74" t="s">
        <v>323</v>
      </c>
    </row>
    <row r="76" spans="1:1" x14ac:dyDescent="0.2">
      <c r="A76" t="s">
        <v>327</v>
      </c>
    </row>
    <row r="77" spans="1:1" x14ac:dyDescent="0.2">
      <c r="A77" t="s">
        <v>328</v>
      </c>
    </row>
    <row r="78" spans="1:1" x14ac:dyDescent="0.2">
      <c r="A78" t="s">
        <v>329</v>
      </c>
    </row>
    <row r="79" spans="1:1" x14ac:dyDescent="0.2">
      <c r="A79" t="s">
        <v>330</v>
      </c>
    </row>
    <row r="80" spans="1:1" x14ac:dyDescent="0.2">
      <c r="A80" t="s">
        <v>331</v>
      </c>
    </row>
    <row r="81" spans="1:1" x14ac:dyDescent="0.2">
      <c r="A81" t="s">
        <v>332</v>
      </c>
    </row>
    <row r="82" spans="1:1" x14ac:dyDescent="0.2">
      <c r="A82" t="s">
        <v>333</v>
      </c>
    </row>
    <row r="83" spans="1:1" x14ac:dyDescent="0.2">
      <c r="A83" t="s">
        <v>334</v>
      </c>
    </row>
    <row r="84" spans="1:1" x14ac:dyDescent="0.2">
      <c r="A84" t="s">
        <v>335</v>
      </c>
    </row>
    <row r="85" spans="1:1" x14ac:dyDescent="0.2">
      <c r="A85" t="s">
        <v>336</v>
      </c>
    </row>
    <row r="86" spans="1:1" x14ac:dyDescent="0.2">
      <c r="A86" t="s">
        <v>337</v>
      </c>
    </row>
    <row r="87" spans="1:1" x14ac:dyDescent="0.2">
      <c r="A87" t="s">
        <v>338</v>
      </c>
    </row>
    <row r="88" spans="1:1" x14ac:dyDescent="0.2">
      <c r="A88" t="s">
        <v>339</v>
      </c>
    </row>
    <row r="89" spans="1:1" x14ac:dyDescent="0.2">
      <c r="A89" t="s">
        <v>340</v>
      </c>
    </row>
    <row r="90" spans="1:1" x14ac:dyDescent="0.2">
      <c r="A90" t="s">
        <v>341</v>
      </c>
    </row>
    <row r="92" spans="1:1" x14ac:dyDescent="0.2">
      <c r="A92" t="s">
        <v>344</v>
      </c>
    </row>
    <row r="93" spans="1:1" x14ac:dyDescent="0.2">
      <c r="A93" t="s">
        <v>345</v>
      </c>
    </row>
    <row r="94" spans="1:1" x14ac:dyDescent="0.2">
      <c r="A94" t="s">
        <v>351</v>
      </c>
    </row>
    <row r="96" spans="1:1" x14ac:dyDescent="0.2">
      <c r="A96" t="s">
        <v>347</v>
      </c>
    </row>
    <row r="97" spans="1:1" x14ac:dyDescent="0.2">
      <c r="A97" t="s">
        <v>348</v>
      </c>
    </row>
    <row r="98" spans="1:1" x14ac:dyDescent="0.2">
      <c r="A98" t="s">
        <v>349</v>
      </c>
    </row>
    <row r="99" spans="1:1" x14ac:dyDescent="0.2">
      <c r="A99" t="s">
        <v>350</v>
      </c>
    </row>
    <row r="101" spans="1:1" x14ac:dyDescent="0.2">
      <c r="A101" t="s">
        <v>398</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12DDE8-145E-4DB2-83C5-65D2F5EF0FF5}">
  <sheetPr codeName="Sheet14">
    <tabColor rgb="FF002060"/>
  </sheetPr>
  <dimension ref="A1:AD206"/>
  <sheetViews>
    <sheetView workbookViewId="0">
      <selection activeCell="P1" sqref="P1"/>
    </sheetView>
  </sheetViews>
  <sheetFormatPr defaultColWidth="10.33203125" defaultRowHeight="15" x14ac:dyDescent="0.2"/>
  <cols>
    <col min="1" max="1" width="10.33203125" style="197"/>
    <col min="2" max="3" width="10.33203125" style="198"/>
    <col min="4" max="4" width="9.5" style="197" customWidth="1"/>
    <col min="5" max="5" width="10.1640625" style="197" customWidth="1"/>
    <col min="6" max="6" width="12.1640625" style="199" customWidth="1"/>
    <col min="7" max="7" width="10.33203125" style="200"/>
    <col min="8" max="9" width="10.33203125" style="197"/>
    <col min="10" max="10" width="10.33203125" style="198"/>
    <col min="11" max="11" width="10" style="197" customWidth="1"/>
    <col min="12" max="12" width="13.5" style="197" customWidth="1"/>
    <col min="13" max="13" width="14" style="199" customWidth="1"/>
    <col min="14" max="14" width="10.33203125" style="200"/>
    <col min="15" max="15" width="10.83203125" style="200" customWidth="1"/>
    <col min="16" max="16" width="10.33203125" style="202"/>
    <col min="17" max="17" width="10.33203125" style="197"/>
    <col min="18" max="18" width="10.33203125" style="200"/>
    <col min="19" max="19" width="6.6640625" style="197" customWidth="1"/>
    <col min="20" max="20" width="10.33203125" style="203"/>
    <col min="21" max="21" width="10.33203125" style="200"/>
    <col min="22" max="22" width="13.1640625" style="204" customWidth="1"/>
    <col min="23" max="23" width="13.1640625" style="200" customWidth="1"/>
    <col min="24" max="24" width="10.33203125" style="208"/>
    <col min="25" max="25" width="10.33203125" style="200"/>
    <col min="26" max="26" width="10.33203125" style="209"/>
    <col min="27" max="27" width="10.33203125" style="197"/>
    <col min="28" max="28" width="10.33203125" style="200"/>
    <col min="29" max="29" width="10.33203125" style="197"/>
    <col min="30" max="30" width="12.1640625" style="210" customWidth="1"/>
    <col min="31" max="16384" width="10.33203125" style="197"/>
  </cols>
  <sheetData>
    <row r="1" spans="1:30" s="195" customFormat="1" ht="135" x14ac:dyDescent="0.2">
      <c r="A1" s="215" t="s">
        <v>231</v>
      </c>
      <c r="B1" s="211" t="s">
        <v>311</v>
      </c>
      <c r="C1" s="211" t="s">
        <v>312</v>
      </c>
      <c r="D1" s="216" t="s">
        <v>320</v>
      </c>
      <c r="E1" s="215" t="s">
        <v>321</v>
      </c>
      <c r="F1" s="213"/>
      <c r="G1" s="187"/>
      <c r="H1" s="215" t="s">
        <v>227</v>
      </c>
      <c r="I1" s="215" t="s">
        <v>313</v>
      </c>
      <c r="J1" s="212" t="s">
        <v>314</v>
      </c>
      <c r="M1" s="213"/>
      <c r="N1" s="187"/>
      <c r="O1" s="219" t="s">
        <v>326</v>
      </c>
      <c r="P1" s="218" t="s">
        <v>319</v>
      </c>
      <c r="R1" s="187"/>
      <c r="T1" s="191"/>
      <c r="U1" s="219" t="s">
        <v>324</v>
      </c>
      <c r="V1" s="214"/>
      <c r="W1" s="187"/>
      <c r="X1" s="193"/>
      <c r="Y1" s="187"/>
      <c r="Z1" s="194"/>
      <c r="AB1" s="187"/>
      <c r="AC1" s="215" t="s">
        <v>325</v>
      </c>
      <c r="AD1" s="196"/>
    </row>
    <row r="2" spans="1:30" s="195" customFormat="1" ht="43.9" customHeight="1" x14ac:dyDescent="0.2">
      <c r="A2" s="184" t="s">
        <v>31</v>
      </c>
      <c r="B2" s="185" t="s">
        <v>88</v>
      </c>
      <c r="C2" s="185" t="s">
        <v>83</v>
      </c>
      <c r="D2" s="184" t="s">
        <v>89</v>
      </c>
      <c r="E2" s="184" t="s">
        <v>287</v>
      </c>
      <c r="F2" s="186" t="s">
        <v>288</v>
      </c>
      <c r="G2" s="187" t="s">
        <v>289</v>
      </c>
      <c r="H2" s="188" t="s">
        <v>290</v>
      </c>
      <c r="I2" s="184" t="s">
        <v>88</v>
      </c>
      <c r="J2" s="185" t="s">
        <v>83</v>
      </c>
      <c r="K2" s="184" t="s">
        <v>291</v>
      </c>
      <c r="L2" s="184" t="s">
        <v>287</v>
      </c>
      <c r="M2" s="186" t="s">
        <v>288</v>
      </c>
      <c r="N2" s="187" t="s">
        <v>292</v>
      </c>
      <c r="O2" s="187" t="s">
        <v>37</v>
      </c>
      <c r="P2" s="189" t="s">
        <v>293</v>
      </c>
      <c r="Q2" s="190" t="s">
        <v>294</v>
      </c>
      <c r="R2" s="187" t="s">
        <v>295</v>
      </c>
      <c r="S2" s="190" t="s">
        <v>296</v>
      </c>
      <c r="T2" s="191" t="s">
        <v>297</v>
      </c>
      <c r="U2" s="187" t="s">
        <v>298</v>
      </c>
      <c r="V2" s="192" t="s">
        <v>299</v>
      </c>
      <c r="W2" s="187" t="s">
        <v>300</v>
      </c>
      <c r="X2" s="193" t="s">
        <v>301</v>
      </c>
      <c r="Y2" s="187" t="s">
        <v>49</v>
      </c>
      <c r="Z2" s="194" t="s">
        <v>302</v>
      </c>
      <c r="AA2" s="195" t="s">
        <v>303</v>
      </c>
      <c r="AB2" s="187" t="s">
        <v>304</v>
      </c>
      <c r="AD2" s="196" t="s">
        <v>305</v>
      </c>
    </row>
    <row r="3" spans="1:30" x14ac:dyDescent="0.2">
      <c r="A3" s="197" t="s">
        <v>2</v>
      </c>
      <c r="C3" s="198" t="s">
        <v>309</v>
      </c>
      <c r="D3" s="197">
        <v>136</v>
      </c>
      <c r="E3" s="197">
        <f t="shared" ref="E3:E66" si="0">IFERROR(SUM(B3*C3*D3/1000000000)," ")</f>
        <v>0</v>
      </c>
      <c r="F3" s="199" t="s">
        <v>2</v>
      </c>
      <c r="G3" s="200" t="str">
        <f t="shared" ref="G3:G66" si="1">IFERROR(SUM(E3*F3)," ")</f>
        <v xml:space="preserve"> </v>
      </c>
      <c r="H3" s="197" t="s">
        <v>2</v>
      </c>
      <c r="I3" s="198" t="s">
        <v>2</v>
      </c>
      <c r="J3" s="198" t="s">
        <v>2</v>
      </c>
      <c r="K3" s="197">
        <v>112</v>
      </c>
      <c r="L3" s="197" t="str">
        <f>IFERROR(SUM(I3*J3*K3/1000000000)," ")</f>
        <v xml:space="preserve"> </v>
      </c>
      <c r="M3" s="199" t="s">
        <v>2</v>
      </c>
      <c r="N3" s="201" t="str">
        <f t="shared" ref="N3:N39" si="2">IFERROR(SUM(L3*M3),"0 ")</f>
        <v xml:space="preserve">0 </v>
      </c>
      <c r="O3" s="200" t="s">
        <v>306</v>
      </c>
      <c r="P3" s="202">
        <f t="array" ref="P3">IFERROR(SUM(N3*50%,N3,10,G3*50%+G3,O3),)</f>
        <v>0</v>
      </c>
      <c r="Q3" s="197" t="s">
        <v>2</v>
      </c>
      <c r="R3" s="200" t="s">
        <v>2</v>
      </c>
      <c r="S3" s="197" t="s">
        <v>306</v>
      </c>
      <c r="T3" s="203">
        <v>0</v>
      </c>
      <c r="U3" s="200">
        <v>0</v>
      </c>
      <c r="V3" s="204" t="s">
        <v>308</v>
      </c>
      <c r="W3" s="200">
        <v>0</v>
      </c>
      <c r="X3" s="200" t="s">
        <v>308</v>
      </c>
      <c r="Y3" s="200" t="s">
        <v>308</v>
      </c>
      <c r="Z3" s="205">
        <f>IFERROR(SUM(T3+W3+X3+Y3+U3+P3+R3),)</f>
        <v>0</v>
      </c>
      <c r="AA3" s="197" t="s">
        <v>306</v>
      </c>
      <c r="AB3" s="200">
        <v>0</v>
      </c>
      <c r="AD3" s="206">
        <f t="shared" ref="AD3:AD26" si="3">SUM(Z3+AB3)</f>
        <v>0</v>
      </c>
    </row>
    <row r="4" spans="1:30" x14ac:dyDescent="0.2">
      <c r="A4" s="197" t="s">
        <v>2</v>
      </c>
      <c r="B4" s="198" t="s">
        <v>306</v>
      </c>
      <c r="C4" s="198" t="s">
        <v>306</v>
      </c>
      <c r="D4" s="197">
        <v>136</v>
      </c>
      <c r="E4" s="197" t="str">
        <f t="shared" si="0"/>
        <v xml:space="preserve"> </v>
      </c>
      <c r="F4" s="199" t="s">
        <v>2</v>
      </c>
      <c r="G4" s="200" t="str">
        <f t="shared" si="1"/>
        <v xml:space="preserve"> </v>
      </c>
      <c r="H4" s="197" t="s">
        <v>2</v>
      </c>
      <c r="I4" s="198" t="s">
        <v>2</v>
      </c>
      <c r="J4" s="198" t="s">
        <v>2</v>
      </c>
      <c r="K4" s="197">
        <v>112</v>
      </c>
      <c r="L4" s="197" t="str">
        <f t="shared" ref="L4:L67" si="4">IFERROR(SUM(I4*J4*K4/1000000000)," ")</f>
        <v xml:space="preserve"> </v>
      </c>
      <c r="M4" s="199" t="s">
        <v>2</v>
      </c>
      <c r="N4" s="201" t="str">
        <f t="shared" si="2"/>
        <v xml:space="preserve">0 </v>
      </c>
      <c r="O4" s="200" t="s">
        <v>306</v>
      </c>
      <c r="P4" s="202">
        <f t="array" ref="P4">IFERROR(SUM(N4*50%,N4,10,G4*50%+G4,O4),)</f>
        <v>0</v>
      </c>
      <c r="Q4" s="197" t="s">
        <v>95</v>
      </c>
      <c r="R4" s="200">
        <v>40</v>
      </c>
      <c r="S4" s="197" t="s">
        <v>306</v>
      </c>
      <c r="T4" s="203">
        <v>0</v>
      </c>
      <c r="U4" s="200">
        <v>0</v>
      </c>
      <c r="V4" s="204" t="s">
        <v>308</v>
      </c>
      <c r="W4" s="200">
        <v>0</v>
      </c>
      <c r="X4" s="200" t="s">
        <v>308</v>
      </c>
      <c r="Y4" s="200" t="s">
        <v>308</v>
      </c>
      <c r="Z4" s="205">
        <f t="shared" ref="Z4:Z67" si="5">IFERROR(SUM(T4+W4+X4+Y4+U4+P4+R4),)</f>
        <v>40</v>
      </c>
      <c r="AA4" s="197" t="s">
        <v>306</v>
      </c>
      <c r="AB4" s="200">
        <v>0</v>
      </c>
      <c r="AD4" s="206">
        <f t="shared" si="3"/>
        <v>40</v>
      </c>
    </row>
    <row r="5" spans="1:30" x14ac:dyDescent="0.2">
      <c r="A5" s="197" t="s">
        <v>106</v>
      </c>
      <c r="B5" s="198" t="s">
        <v>307</v>
      </c>
      <c r="C5" s="198" t="s">
        <v>306</v>
      </c>
      <c r="D5" s="197" t="e">
        <v>#VALUE!</v>
      </c>
      <c r="E5" s="197" t="str">
        <f t="shared" si="0"/>
        <v xml:space="preserve"> </v>
      </c>
      <c r="F5" s="199">
        <v>340</v>
      </c>
      <c r="G5" s="200" t="str">
        <f t="shared" si="1"/>
        <v xml:space="preserve"> </v>
      </c>
      <c r="H5" s="197" t="s">
        <v>108</v>
      </c>
      <c r="I5" s="198" t="s">
        <v>2</v>
      </c>
      <c r="J5" s="198" t="s">
        <v>2</v>
      </c>
      <c r="K5" s="197" t="e">
        <v>#VALUE!</v>
      </c>
      <c r="L5" s="197" t="str">
        <f t="shared" si="4"/>
        <v xml:space="preserve"> </v>
      </c>
      <c r="M5" s="199">
        <v>1200</v>
      </c>
      <c r="N5" s="201" t="str">
        <f t="shared" si="2"/>
        <v xml:space="preserve">0 </v>
      </c>
      <c r="O5" s="200" t="s">
        <v>306</v>
      </c>
      <c r="P5" s="202">
        <f t="array" ref="P5">IFERROR(SUM(N5*50%,N5,10,G5*50%+G5,O5),)</f>
        <v>0</v>
      </c>
      <c r="Q5" s="197" t="s">
        <v>98</v>
      </c>
      <c r="R5" s="200">
        <v>55</v>
      </c>
      <c r="S5" s="197" t="s">
        <v>306</v>
      </c>
      <c r="T5" s="203">
        <v>0</v>
      </c>
      <c r="U5" s="200">
        <v>2.64</v>
      </c>
      <c r="V5" s="204" t="s">
        <v>103</v>
      </c>
      <c r="W5" s="200">
        <v>1.5</v>
      </c>
      <c r="X5" s="200" t="s">
        <v>308</v>
      </c>
      <c r="Y5" s="200" t="s">
        <v>308</v>
      </c>
      <c r="Z5" s="205">
        <f t="shared" si="5"/>
        <v>59.14</v>
      </c>
      <c r="AA5" s="197" t="s">
        <v>306</v>
      </c>
      <c r="AB5" s="200">
        <v>0</v>
      </c>
      <c r="AD5" s="206">
        <f t="shared" si="3"/>
        <v>59.14</v>
      </c>
    </row>
    <row r="6" spans="1:30" x14ac:dyDescent="0.2">
      <c r="A6" s="197" t="s">
        <v>109</v>
      </c>
      <c r="B6" s="198" t="s">
        <v>306</v>
      </c>
      <c r="C6" s="198" t="s">
        <v>306</v>
      </c>
      <c r="D6" s="197">
        <v>136</v>
      </c>
      <c r="E6" s="197" t="str">
        <f t="shared" si="0"/>
        <v xml:space="preserve"> </v>
      </c>
      <c r="F6" s="199" t="s">
        <v>2</v>
      </c>
      <c r="G6" s="200" t="str">
        <f t="shared" si="1"/>
        <v xml:space="preserve"> </v>
      </c>
      <c r="H6" s="197" t="s">
        <v>2</v>
      </c>
      <c r="I6" s="198" t="s">
        <v>2</v>
      </c>
      <c r="J6" s="198" t="s">
        <v>2</v>
      </c>
      <c r="K6" s="197">
        <v>112</v>
      </c>
      <c r="L6" s="197" t="str">
        <f t="shared" si="4"/>
        <v xml:space="preserve"> </v>
      </c>
      <c r="M6" s="199" t="s">
        <v>2</v>
      </c>
      <c r="N6" s="201" t="str">
        <f t="shared" si="2"/>
        <v xml:space="preserve">0 </v>
      </c>
      <c r="O6" s="200" t="s">
        <v>306</v>
      </c>
      <c r="P6" s="202">
        <f t="array" ref="P6">IFERROR(SUM(N6*50%,N6,10,G6*50%+G6,O6),)</f>
        <v>0</v>
      </c>
      <c r="Q6" s="197" t="s">
        <v>2</v>
      </c>
      <c r="R6" s="200" t="s">
        <v>2</v>
      </c>
      <c r="S6" s="197" t="s">
        <v>306</v>
      </c>
      <c r="T6" s="203">
        <v>0</v>
      </c>
      <c r="U6" s="200">
        <v>0</v>
      </c>
      <c r="V6" s="204" t="s">
        <v>308</v>
      </c>
      <c r="W6" s="200">
        <v>0</v>
      </c>
      <c r="X6" s="200" t="s">
        <v>308</v>
      </c>
      <c r="Y6" s="200" t="s">
        <v>308</v>
      </c>
      <c r="Z6" s="205">
        <f t="shared" si="5"/>
        <v>0</v>
      </c>
      <c r="AA6" s="197" t="s">
        <v>306</v>
      </c>
      <c r="AB6" s="200">
        <v>0</v>
      </c>
      <c r="AD6" s="206">
        <f t="shared" si="3"/>
        <v>0</v>
      </c>
    </row>
    <row r="7" spans="1:30" x14ac:dyDescent="0.2">
      <c r="A7" s="197" t="s">
        <v>2</v>
      </c>
      <c r="B7" s="198" t="s">
        <v>306</v>
      </c>
      <c r="C7" s="198" t="s">
        <v>310</v>
      </c>
      <c r="D7" s="197">
        <v>136</v>
      </c>
      <c r="E7" s="197" t="str">
        <f t="shared" si="0"/>
        <v xml:space="preserve"> </v>
      </c>
      <c r="F7" s="199" t="s">
        <v>2</v>
      </c>
      <c r="G7" s="200" t="str">
        <f t="shared" si="1"/>
        <v xml:space="preserve"> </v>
      </c>
      <c r="H7" s="197" t="s">
        <v>2</v>
      </c>
      <c r="I7" s="198" t="s">
        <v>2</v>
      </c>
      <c r="J7" s="198" t="s">
        <v>2</v>
      </c>
      <c r="K7" s="197">
        <v>112</v>
      </c>
      <c r="L7" s="197" t="str">
        <f t="shared" si="4"/>
        <v xml:space="preserve"> </v>
      </c>
      <c r="M7" s="199" t="s">
        <v>2</v>
      </c>
      <c r="N7" s="201" t="str">
        <f t="shared" si="2"/>
        <v xml:space="preserve">0 </v>
      </c>
      <c r="O7" s="200" t="s">
        <v>306</v>
      </c>
      <c r="P7" s="202">
        <f t="array" ref="P7">IFERROR(SUM(N7*50%,N7,10,G7*50%+G7,O7),)</f>
        <v>0</v>
      </c>
      <c r="Q7" s="197" t="s">
        <v>2</v>
      </c>
      <c r="R7" s="200" t="s">
        <v>2</v>
      </c>
      <c r="S7" s="197" t="s">
        <v>306</v>
      </c>
      <c r="T7" s="203">
        <v>0</v>
      </c>
      <c r="U7" s="200">
        <v>0</v>
      </c>
      <c r="V7" s="204" t="s">
        <v>308</v>
      </c>
      <c r="W7" s="200">
        <v>0</v>
      </c>
      <c r="X7" s="200" t="s">
        <v>308</v>
      </c>
      <c r="Y7" s="200" t="s">
        <v>308</v>
      </c>
      <c r="Z7" s="205">
        <f t="shared" si="5"/>
        <v>0</v>
      </c>
      <c r="AA7" s="197" t="s">
        <v>306</v>
      </c>
      <c r="AB7" s="200">
        <v>0</v>
      </c>
      <c r="AD7" s="206">
        <f t="shared" si="3"/>
        <v>0</v>
      </c>
    </row>
    <row r="8" spans="1:30" ht="12" customHeight="1" x14ac:dyDescent="0.2">
      <c r="A8" s="197" t="s">
        <v>2</v>
      </c>
      <c r="B8" s="198" t="s">
        <v>306</v>
      </c>
      <c r="C8" s="198" t="s">
        <v>309</v>
      </c>
      <c r="D8" s="197">
        <v>136</v>
      </c>
      <c r="E8" s="197" t="str">
        <f t="shared" si="0"/>
        <v xml:space="preserve"> </v>
      </c>
      <c r="F8" s="199" t="s">
        <v>2</v>
      </c>
      <c r="G8" s="200" t="str">
        <f t="shared" si="1"/>
        <v xml:space="preserve"> </v>
      </c>
      <c r="H8" s="197" t="s">
        <v>2</v>
      </c>
      <c r="I8" s="198" t="s">
        <v>2</v>
      </c>
      <c r="J8" s="198" t="s">
        <v>2</v>
      </c>
      <c r="K8" s="197">
        <v>112</v>
      </c>
      <c r="L8" s="197" t="str">
        <f t="shared" si="4"/>
        <v xml:space="preserve"> </v>
      </c>
      <c r="M8" s="199" t="s">
        <v>2</v>
      </c>
      <c r="N8" s="201" t="str">
        <f t="shared" si="2"/>
        <v xml:space="preserve">0 </v>
      </c>
      <c r="O8" s="200" t="s">
        <v>306</v>
      </c>
      <c r="P8" s="202">
        <f t="array" ref="P8">IFERROR(SUM(N8*50%,N8,10,G8*50%+G8,O8),)</f>
        <v>0</v>
      </c>
      <c r="Q8" s="197" t="s">
        <v>2</v>
      </c>
      <c r="R8" s="200" t="s">
        <v>2</v>
      </c>
      <c r="S8" s="197" t="s">
        <v>306</v>
      </c>
      <c r="T8" s="203">
        <v>0</v>
      </c>
      <c r="U8" s="200">
        <v>0</v>
      </c>
      <c r="V8" s="204" t="s">
        <v>308</v>
      </c>
      <c r="W8" s="200">
        <v>0</v>
      </c>
      <c r="X8" s="200" t="s">
        <v>308</v>
      </c>
      <c r="Y8" s="200" t="s">
        <v>308</v>
      </c>
      <c r="Z8" s="205">
        <f t="shared" si="5"/>
        <v>0</v>
      </c>
      <c r="AA8" s="197" t="s">
        <v>306</v>
      </c>
      <c r="AB8" s="200">
        <v>0</v>
      </c>
      <c r="AD8" s="206">
        <f t="shared" si="3"/>
        <v>0</v>
      </c>
    </row>
    <row r="9" spans="1:30" x14ac:dyDescent="0.2">
      <c r="A9" s="197" t="s">
        <v>2</v>
      </c>
      <c r="B9" s="198" t="s">
        <v>306</v>
      </c>
      <c r="C9" s="198" t="s">
        <v>306</v>
      </c>
      <c r="D9" s="197">
        <v>136</v>
      </c>
      <c r="E9" s="197" t="str">
        <f t="shared" si="0"/>
        <v xml:space="preserve"> </v>
      </c>
      <c r="F9" s="199" t="s">
        <v>2</v>
      </c>
      <c r="G9" s="200" t="str">
        <f t="shared" si="1"/>
        <v xml:space="preserve"> </v>
      </c>
      <c r="H9" s="197" t="s">
        <v>2</v>
      </c>
      <c r="I9" s="198" t="s">
        <v>2</v>
      </c>
      <c r="J9" s="198" t="s">
        <v>2</v>
      </c>
      <c r="K9" s="197">
        <v>112</v>
      </c>
      <c r="L9" s="197" t="str">
        <f t="shared" si="4"/>
        <v xml:space="preserve"> </v>
      </c>
      <c r="M9" s="199" t="s">
        <v>2</v>
      </c>
      <c r="N9" s="201" t="str">
        <f t="shared" si="2"/>
        <v xml:space="preserve">0 </v>
      </c>
      <c r="O9" s="200" t="s">
        <v>306</v>
      </c>
      <c r="P9" s="202">
        <f t="array" ref="P9">IFERROR(SUM(N9*50%,N9,10,G9*50%+G9,O9),)</f>
        <v>0</v>
      </c>
      <c r="Q9" s="197" t="s">
        <v>2</v>
      </c>
      <c r="R9" s="200" t="s">
        <v>2</v>
      </c>
      <c r="S9" s="197" t="s">
        <v>306</v>
      </c>
      <c r="T9" s="203">
        <v>0</v>
      </c>
      <c r="U9" s="200">
        <v>0</v>
      </c>
      <c r="V9" s="204" t="s">
        <v>308</v>
      </c>
      <c r="W9" s="200">
        <v>0</v>
      </c>
      <c r="X9" s="200" t="s">
        <v>308</v>
      </c>
      <c r="Y9" s="200" t="s">
        <v>308</v>
      </c>
      <c r="Z9" s="205">
        <f t="shared" si="5"/>
        <v>0</v>
      </c>
      <c r="AA9" s="197" t="s">
        <v>306</v>
      </c>
      <c r="AB9" s="200">
        <v>0</v>
      </c>
      <c r="AD9" s="206">
        <f t="shared" si="3"/>
        <v>0</v>
      </c>
    </row>
    <row r="10" spans="1:30" x14ac:dyDescent="0.2">
      <c r="A10" s="197" t="s">
        <v>2</v>
      </c>
      <c r="B10" s="198" t="s">
        <v>306</v>
      </c>
      <c r="C10" s="198" t="s">
        <v>306</v>
      </c>
      <c r="D10" s="197">
        <v>136</v>
      </c>
      <c r="E10" s="197" t="str">
        <f t="shared" si="0"/>
        <v xml:space="preserve"> </v>
      </c>
      <c r="F10" s="199" t="s">
        <v>2</v>
      </c>
      <c r="G10" s="200" t="str">
        <f t="shared" si="1"/>
        <v xml:space="preserve"> </v>
      </c>
      <c r="H10" s="197" t="s">
        <v>2</v>
      </c>
      <c r="I10" s="198" t="s">
        <v>2</v>
      </c>
      <c r="J10" s="198" t="s">
        <v>2</v>
      </c>
      <c r="K10" s="197">
        <v>112</v>
      </c>
      <c r="L10" s="197" t="str">
        <f t="shared" si="4"/>
        <v xml:space="preserve"> </v>
      </c>
      <c r="M10" s="199" t="s">
        <v>2</v>
      </c>
      <c r="N10" s="201" t="str">
        <f t="shared" si="2"/>
        <v xml:space="preserve">0 </v>
      </c>
      <c r="O10" s="200" t="s">
        <v>306</v>
      </c>
      <c r="P10" s="202">
        <f t="array" ref="P10">IFERROR(SUM(N10*50%,N10,10,G10*50%+G10,O10),)</f>
        <v>0</v>
      </c>
      <c r="Q10" s="197" t="s">
        <v>2</v>
      </c>
      <c r="R10" s="200" t="s">
        <v>2</v>
      </c>
      <c r="S10" s="197" t="s">
        <v>306</v>
      </c>
      <c r="T10" s="203">
        <v>0</v>
      </c>
      <c r="U10" s="200">
        <v>0</v>
      </c>
      <c r="V10" s="204" t="s">
        <v>308</v>
      </c>
      <c r="W10" s="200">
        <v>0</v>
      </c>
      <c r="X10" s="200" t="s">
        <v>308</v>
      </c>
      <c r="Y10" s="200" t="s">
        <v>308</v>
      </c>
      <c r="Z10" s="205">
        <f t="shared" si="5"/>
        <v>0</v>
      </c>
      <c r="AA10" s="197" t="s">
        <v>306</v>
      </c>
      <c r="AB10" s="200">
        <v>0</v>
      </c>
      <c r="AD10" s="206">
        <f t="shared" si="3"/>
        <v>0</v>
      </c>
    </row>
    <row r="11" spans="1:30" x14ac:dyDescent="0.2">
      <c r="A11" s="197" t="s">
        <v>2</v>
      </c>
      <c r="B11" s="198" t="s">
        <v>306</v>
      </c>
      <c r="C11" s="198" t="s">
        <v>306</v>
      </c>
      <c r="D11" s="197">
        <v>136</v>
      </c>
      <c r="E11" s="197" t="str">
        <f t="shared" si="0"/>
        <v xml:space="preserve"> </v>
      </c>
      <c r="F11" s="199" t="s">
        <v>2</v>
      </c>
      <c r="G11" s="200" t="str">
        <f t="shared" si="1"/>
        <v xml:space="preserve"> </v>
      </c>
      <c r="H11" s="197" t="s">
        <v>2</v>
      </c>
      <c r="I11" s="198" t="s">
        <v>2</v>
      </c>
      <c r="J11" s="198" t="s">
        <v>2</v>
      </c>
      <c r="K11" s="197">
        <v>112</v>
      </c>
      <c r="L11" s="197" t="str">
        <f t="shared" si="4"/>
        <v xml:space="preserve"> </v>
      </c>
      <c r="M11" s="199" t="s">
        <v>2</v>
      </c>
      <c r="N11" s="201" t="str">
        <f t="shared" si="2"/>
        <v xml:space="preserve">0 </v>
      </c>
      <c r="O11" s="200" t="s">
        <v>306</v>
      </c>
      <c r="P11" s="202">
        <f t="array" ref="P11">IFERROR(SUM(N11*50%,N11,10,G11*50%+G11,O11),)</f>
        <v>0</v>
      </c>
      <c r="Q11" s="197" t="s">
        <v>2</v>
      </c>
      <c r="R11" s="200" t="s">
        <v>2</v>
      </c>
      <c r="S11" s="197" t="s">
        <v>306</v>
      </c>
      <c r="T11" s="203">
        <v>0</v>
      </c>
      <c r="U11" s="200">
        <v>0</v>
      </c>
      <c r="V11" s="204" t="s">
        <v>308</v>
      </c>
      <c r="W11" s="200">
        <v>0</v>
      </c>
      <c r="X11" s="200" t="s">
        <v>308</v>
      </c>
      <c r="Y11" s="200" t="s">
        <v>308</v>
      </c>
      <c r="Z11" s="205">
        <f t="shared" si="5"/>
        <v>0</v>
      </c>
      <c r="AA11" s="197" t="s">
        <v>306</v>
      </c>
      <c r="AB11" s="200">
        <v>0</v>
      </c>
      <c r="AD11" s="206">
        <f t="shared" si="3"/>
        <v>0</v>
      </c>
    </row>
    <row r="12" spans="1:30" x14ac:dyDescent="0.2">
      <c r="A12" s="197" t="s">
        <v>2</v>
      </c>
      <c r="B12" s="198" t="s">
        <v>306</v>
      </c>
      <c r="C12" s="198" t="s">
        <v>306</v>
      </c>
      <c r="D12" s="197">
        <v>136</v>
      </c>
      <c r="E12" s="197" t="str">
        <f t="shared" si="0"/>
        <v xml:space="preserve"> </v>
      </c>
      <c r="F12" s="199" t="s">
        <v>2</v>
      </c>
      <c r="G12" s="200" t="str">
        <f t="shared" si="1"/>
        <v xml:space="preserve"> </v>
      </c>
      <c r="H12" s="197" t="s">
        <v>2</v>
      </c>
      <c r="I12" s="198" t="s">
        <v>2</v>
      </c>
      <c r="J12" s="198" t="s">
        <v>2</v>
      </c>
      <c r="K12" s="197">
        <v>112</v>
      </c>
      <c r="L12" s="197" t="str">
        <f t="shared" si="4"/>
        <v xml:space="preserve"> </v>
      </c>
      <c r="M12" s="199" t="s">
        <v>2</v>
      </c>
      <c r="N12" s="201" t="str">
        <f t="shared" si="2"/>
        <v xml:space="preserve">0 </v>
      </c>
      <c r="O12" s="200" t="s">
        <v>306</v>
      </c>
      <c r="P12" s="202">
        <f t="array" ref="P12">IFERROR(SUM(N12*50%,N12,10,G12*50%+G12,O12),)</f>
        <v>0</v>
      </c>
      <c r="Q12" s="197" t="s">
        <v>2</v>
      </c>
      <c r="R12" s="200" t="s">
        <v>2</v>
      </c>
      <c r="S12" s="197" t="s">
        <v>306</v>
      </c>
      <c r="T12" s="203">
        <v>0</v>
      </c>
      <c r="U12" s="200">
        <v>0</v>
      </c>
      <c r="V12" s="204" t="s">
        <v>308</v>
      </c>
      <c r="W12" s="200">
        <v>0</v>
      </c>
      <c r="X12" s="200" t="s">
        <v>308</v>
      </c>
      <c r="Y12" s="200" t="s">
        <v>308</v>
      </c>
      <c r="Z12" s="205">
        <f t="shared" si="5"/>
        <v>0</v>
      </c>
      <c r="AA12" s="197" t="s">
        <v>306</v>
      </c>
      <c r="AB12" s="200">
        <v>0</v>
      </c>
      <c r="AD12" s="206">
        <f t="shared" si="3"/>
        <v>0</v>
      </c>
    </row>
    <row r="13" spans="1:30" x14ac:dyDescent="0.2">
      <c r="A13" s="197" t="s">
        <v>2</v>
      </c>
      <c r="B13" s="198" t="s">
        <v>306</v>
      </c>
      <c r="C13" s="198" t="s">
        <v>306</v>
      </c>
      <c r="D13" s="197">
        <v>136</v>
      </c>
      <c r="E13" s="197" t="str">
        <f t="shared" si="0"/>
        <v xml:space="preserve"> </v>
      </c>
      <c r="F13" s="199" t="s">
        <v>2</v>
      </c>
      <c r="G13" s="200" t="str">
        <f t="shared" si="1"/>
        <v xml:space="preserve"> </v>
      </c>
      <c r="H13" s="197" t="s">
        <v>2</v>
      </c>
      <c r="I13" s="198" t="s">
        <v>2</v>
      </c>
      <c r="J13" s="198" t="s">
        <v>2</v>
      </c>
      <c r="K13" s="197">
        <v>112</v>
      </c>
      <c r="L13" s="197" t="str">
        <f t="shared" si="4"/>
        <v xml:space="preserve"> </v>
      </c>
      <c r="M13" s="199" t="s">
        <v>2</v>
      </c>
      <c r="N13" s="201" t="str">
        <f t="shared" si="2"/>
        <v xml:space="preserve">0 </v>
      </c>
      <c r="O13" s="200" t="s">
        <v>306</v>
      </c>
      <c r="P13" s="202">
        <f t="array" ref="P13">IFERROR(SUM(N13*50%,N13,10,G13*50%+G13,O13),)</f>
        <v>0</v>
      </c>
      <c r="Q13" s="197" t="s">
        <v>2</v>
      </c>
      <c r="R13" s="200" t="s">
        <v>2</v>
      </c>
      <c r="S13" s="197" t="s">
        <v>306</v>
      </c>
      <c r="T13" s="203">
        <v>0</v>
      </c>
      <c r="U13" s="200">
        <v>0</v>
      </c>
      <c r="V13" s="204" t="s">
        <v>308</v>
      </c>
      <c r="W13" s="200">
        <v>0</v>
      </c>
      <c r="X13" s="200" t="s">
        <v>308</v>
      </c>
      <c r="Y13" s="200" t="s">
        <v>308</v>
      </c>
      <c r="Z13" s="205">
        <f t="shared" si="5"/>
        <v>0</v>
      </c>
      <c r="AA13" s="197" t="s">
        <v>306</v>
      </c>
      <c r="AB13" s="200">
        <v>0</v>
      </c>
      <c r="AD13" s="206">
        <f t="shared" si="3"/>
        <v>0</v>
      </c>
    </row>
    <row r="14" spans="1:30" x14ac:dyDescent="0.2">
      <c r="A14" s="197" t="s">
        <v>2</v>
      </c>
      <c r="B14" s="198" t="s">
        <v>306</v>
      </c>
      <c r="C14" s="198" t="s">
        <v>306</v>
      </c>
      <c r="D14" s="197">
        <v>136</v>
      </c>
      <c r="E14" s="197" t="str">
        <f t="shared" si="0"/>
        <v xml:space="preserve"> </v>
      </c>
      <c r="F14" s="199" t="s">
        <v>2</v>
      </c>
      <c r="G14" s="200" t="str">
        <f t="shared" si="1"/>
        <v xml:space="preserve"> </v>
      </c>
      <c r="H14" s="197" t="s">
        <v>2</v>
      </c>
      <c r="I14" s="198" t="s">
        <v>2</v>
      </c>
      <c r="J14" s="198" t="s">
        <v>2</v>
      </c>
      <c r="K14" s="197">
        <v>112</v>
      </c>
      <c r="L14" s="197" t="str">
        <f t="shared" si="4"/>
        <v xml:space="preserve"> </v>
      </c>
      <c r="M14" s="199" t="s">
        <v>2</v>
      </c>
      <c r="N14" s="201" t="str">
        <f t="shared" si="2"/>
        <v xml:space="preserve">0 </v>
      </c>
      <c r="O14" s="200" t="s">
        <v>306</v>
      </c>
      <c r="P14" s="202">
        <f t="array" ref="P14">IFERROR(SUM(N14*50%,N14,10,G14*50%+G14,O14),)</f>
        <v>0</v>
      </c>
      <c r="Q14" s="197" t="s">
        <v>2</v>
      </c>
      <c r="R14" s="200" t="s">
        <v>2</v>
      </c>
      <c r="S14" s="197" t="s">
        <v>2</v>
      </c>
      <c r="T14" s="203">
        <v>0</v>
      </c>
      <c r="U14" s="200">
        <v>0</v>
      </c>
      <c r="V14" s="204" t="s">
        <v>308</v>
      </c>
      <c r="W14" s="200">
        <v>0</v>
      </c>
      <c r="X14" s="200" t="s">
        <v>308</v>
      </c>
      <c r="Y14" s="200" t="s">
        <v>308</v>
      </c>
      <c r="Z14" s="205">
        <f t="shared" si="5"/>
        <v>0</v>
      </c>
      <c r="AA14" s="197" t="s">
        <v>306</v>
      </c>
      <c r="AB14" s="200">
        <v>0</v>
      </c>
      <c r="AD14" s="206">
        <f t="shared" si="3"/>
        <v>0</v>
      </c>
    </row>
    <row r="15" spans="1:30" x14ac:dyDescent="0.2">
      <c r="A15" s="197" t="s">
        <v>2</v>
      </c>
      <c r="B15" s="198" t="s">
        <v>306</v>
      </c>
      <c r="C15" s="207">
        <v>199</v>
      </c>
      <c r="D15" s="197">
        <v>136</v>
      </c>
      <c r="E15" s="197" t="str">
        <f t="shared" si="0"/>
        <v xml:space="preserve"> </v>
      </c>
      <c r="F15" s="199" t="s">
        <v>2</v>
      </c>
      <c r="G15" s="200" t="str">
        <f t="shared" si="1"/>
        <v xml:space="preserve"> </v>
      </c>
      <c r="H15" s="197" t="s">
        <v>2</v>
      </c>
      <c r="I15" s="198" t="s">
        <v>2</v>
      </c>
      <c r="J15" s="198" t="s">
        <v>2</v>
      </c>
      <c r="K15" s="197">
        <v>112</v>
      </c>
      <c r="L15" s="197" t="str">
        <f t="shared" si="4"/>
        <v xml:space="preserve"> </v>
      </c>
      <c r="M15" s="199" t="s">
        <v>2</v>
      </c>
      <c r="N15" s="201" t="str">
        <f t="shared" si="2"/>
        <v xml:space="preserve">0 </v>
      </c>
      <c r="O15" s="200" t="s">
        <v>306</v>
      </c>
      <c r="P15" s="202">
        <f t="array" ref="P15">IFERROR(SUM(N15*50%,N15,10,G15*50%+G15,O15),)</f>
        <v>0</v>
      </c>
      <c r="Q15" s="197" t="s">
        <v>2</v>
      </c>
      <c r="R15" s="200" t="s">
        <v>2</v>
      </c>
      <c r="S15" s="197" t="s">
        <v>2</v>
      </c>
      <c r="T15" s="203">
        <v>0</v>
      </c>
      <c r="U15" s="200">
        <v>0</v>
      </c>
      <c r="V15" s="204" t="s">
        <v>308</v>
      </c>
      <c r="W15" s="200">
        <v>0</v>
      </c>
      <c r="X15" s="200" t="s">
        <v>308</v>
      </c>
      <c r="Y15" s="200" t="s">
        <v>308</v>
      </c>
      <c r="Z15" s="205">
        <f t="shared" si="5"/>
        <v>0</v>
      </c>
      <c r="AA15" s="197" t="s">
        <v>306</v>
      </c>
      <c r="AB15" s="200">
        <v>0</v>
      </c>
      <c r="AD15" s="206">
        <f t="shared" si="3"/>
        <v>0</v>
      </c>
    </row>
    <row r="16" spans="1:30" x14ac:dyDescent="0.2">
      <c r="A16" s="197" t="s">
        <v>2</v>
      </c>
      <c r="B16" s="198" t="s">
        <v>306</v>
      </c>
      <c r="C16" s="207">
        <v>148</v>
      </c>
      <c r="D16" s="197">
        <v>136</v>
      </c>
      <c r="E16" s="197" t="str">
        <f t="shared" si="0"/>
        <v xml:space="preserve"> </v>
      </c>
      <c r="F16" s="199" t="s">
        <v>2</v>
      </c>
      <c r="G16" s="200" t="str">
        <f t="shared" si="1"/>
        <v xml:space="preserve"> </v>
      </c>
      <c r="H16" s="197" t="s">
        <v>2</v>
      </c>
      <c r="I16" s="198" t="s">
        <v>2</v>
      </c>
      <c r="J16" s="198" t="s">
        <v>2</v>
      </c>
      <c r="K16" s="197">
        <v>112</v>
      </c>
      <c r="L16" s="197" t="str">
        <f t="shared" si="4"/>
        <v xml:space="preserve"> </v>
      </c>
      <c r="M16" s="199" t="s">
        <v>2</v>
      </c>
      <c r="N16" s="201" t="str">
        <f t="shared" si="2"/>
        <v xml:space="preserve">0 </v>
      </c>
      <c r="O16" s="200" t="s">
        <v>306</v>
      </c>
      <c r="P16" s="202">
        <f t="array" ref="P16">IFERROR(SUM(N16*50%,N16,10,G16*50%+G16,O16),)</f>
        <v>0</v>
      </c>
      <c r="Q16" s="197" t="s">
        <v>2</v>
      </c>
      <c r="R16" s="200" t="s">
        <v>2</v>
      </c>
      <c r="S16" s="197" t="s">
        <v>2</v>
      </c>
      <c r="T16" s="203">
        <v>0</v>
      </c>
      <c r="U16" s="200">
        <v>0</v>
      </c>
      <c r="V16" s="204" t="s">
        <v>308</v>
      </c>
      <c r="W16" s="200">
        <v>0</v>
      </c>
      <c r="X16" s="200" t="s">
        <v>308</v>
      </c>
      <c r="Y16" s="200" t="s">
        <v>308</v>
      </c>
      <c r="Z16" s="205">
        <f t="shared" si="5"/>
        <v>0</v>
      </c>
      <c r="AA16" s="197" t="s">
        <v>306</v>
      </c>
      <c r="AB16" s="200">
        <v>0</v>
      </c>
      <c r="AD16" s="206">
        <f t="shared" si="3"/>
        <v>0</v>
      </c>
    </row>
    <row r="17" spans="1:30" x14ac:dyDescent="0.2">
      <c r="A17" s="197" t="s">
        <v>2</v>
      </c>
      <c r="B17" s="198" t="s">
        <v>306</v>
      </c>
      <c r="C17" s="207">
        <v>198</v>
      </c>
      <c r="D17" s="197">
        <v>136</v>
      </c>
      <c r="E17" s="197" t="str">
        <f t="shared" si="0"/>
        <v xml:space="preserve"> </v>
      </c>
      <c r="F17" s="199" t="s">
        <v>2</v>
      </c>
      <c r="G17" s="200" t="str">
        <f t="shared" si="1"/>
        <v xml:space="preserve"> </v>
      </c>
      <c r="H17" s="197" t="s">
        <v>2</v>
      </c>
      <c r="I17" s="198" t="s">
        <v>2</v>
      </c>
      <c r="J17" s="198" t="s">
        <v>2</v>
      </c>
      <c r="K17" s="197">
        <v>112</v>
      </c>
      <c r="L17" s="197" t="str">
        <f t="shared" si="4"/>
        <v xml:space="preserve"> </v>
      </c>
      <c r="M17" s="199" t="s">
        <v>2</v>
      </c>
      <c r="N17" s="201" t="str">
        <f t="shared" si="2"/>
        <v xml:space="preserve">0 </v>
      </c>
      <c r="O17" s="200" t="s">
        <v>306</v>
      </c>
      <c r="P17" s="202">
        <f t="array" ref="P17">IFERROR(SUM(N17*50%,N17,10,G17*50%+G17,O17),)</f>
        <v>0</v>
      </c>
      <c r="Q17" s="197" t="s">
        <v>2</v>
      </c>
      <c r="R17" s="200" t="s">
        <v>2</v>
      </c>
      <c r="S17" s="197" t="s">
        <v>2</v>
      </c>
      <c r="T17" s="203">
        <v>0</v>
      </c>
      <c r="U17" s="200">
        <v>0</v>
      </c>
      <c r="V17" s="204" t="s">
        <v>308</v>
      </c>
      <c r="W17" s="200">
        <v>0</v>
      </c>
      <c r="X17" s="200" t="s">
        <v>308</v>
      </c>
      <c r="Y17" s="200" t="s">
        <v>308</v>
      </c>
      <c r="Z17" s="205">
        <f t="shared" si="5"/>
        <v>0</v>
      </c>
      <c r="AA17" s="197" t="s">
        <v>306</v>
      </c>
      <c r="AB17" s="200">
        <v>0</v>
      </c>
      <c r="AD17" s="206">
        <f t="shared" si="3"/>
        <v>0</v>
      </c>
    </row>
    <row r="18" spans="1:30" x14ac:dyDescent="0.2">
      <c r="A18" s="197" t="s">
        <v>2</v>
      </c>
      <c r="B18" s="198" t="s">
        <v>306</v>
      </c>
      <c r="C18" s="207">
        <v>149</v>
      </c>
      <c r="D18" s="197">
        <v>136</v>
      </c>
      <c r="E18" s="197" t="str">
        <f t="shared" si="0"/>
        <v xml:space="preserve"> </v>
      </c>
      <c r="F18" s="199" t="s">
        <v>2</v>
      </c>
      <c r="G18" s="200" t="str">
        <f t="shared" si="1"/>
        <v xml:space="preserve"> </v>
      </c>
      <c r="H18" s="197" t="s">
        <v>2</v>
      </c>
      <c r="I18" s="198" t="s">
        <v>2</v>
      </c>
      <c r="J18" s="198" t="s">
        <v>2</v>
      </c>
      <c r="K18" s="197">
        <v>112</v>
      </c>
      <c r="L18" s="197" t="str">
        <f t="shared" si="4"/>
        <v xml:space="preserve"> </v>
      </c>
      <c r="M18" s="199" t="s">
        <v>2</v>
      </c>
      <c r="N18" s="201" t="str">
        <f t="shared" si="2"/>
        <v xml:space="preserve">0 </v>
      </c>
      <c r="O18" s="200" t="s">
        <v>306</v>
      </c>
      <c r="P18" s="202">
        <f t="array" ref="P18">IFERROR(SUM(N18*50%,N18,10,G18*50%+G18,O18),)</f>
        <v>0</v>
      </c>
      <c r="Q18" s="197" t="s">
        <v>2</v>
      </c>
      <c r="R18" s="200" t="s">
        <v>2</v>
      </c>
      <c r="S18" s="197" t="s">
        <v>2</v>
      </c>
      <c r="T18" s="203">
        <v>0</v>
      </c>
      <c r="U18" s="200">
        <v>0</v>
      </c>
      <c r="V18" s="204" t="s">
        <v>308</v>
      </c>
      <c r="W18" s="200">
        <v>0</v>
      </c>
      <c r="X18" s="200" t="s">
        <v>308</v>
      </c>
      <c r="Y18" s="200" t="s">
        <v>308</v>
      </c>
      <c r="Z18" s="205">
        <f t="shared" si="5"/>
        <v>0</v>
      </c>
      <c r="AA18" s="197" t="s">
        <v>306</v>
      </c>
      <c r="AB18" s="200">
        <v>0</v>
      </c>
      <c r="AD18" s="206">
        <f t="shared" si="3"/>
        <v>0</v>
      </c>
    </row>
    <row r="19" spans="1:30" x14ac:dyDescent="0.2">
      <c r="A19" s="197" t="s">
        <v>2</v>
      </c>
      <c r="B19" s="198" t="s">
        <v>306</v>
      </c>
      <c r="C19" s="207">
        <v>150</v>
      </c>
      <c r="D19" s="197">
        <v>136</v>
      </c>
      <c r="E19" s="197" t="str">
        <f t="shared" si="0"/>
        <v xml:space="preserve"> </v>
      </c>
      <c r="F19" s="199" t="s">
        <v>2</v>
      </c>
      <c r="G19" s="200" t="str">
        <f t="shared" si="1"/>
        <v xml:space="preserve"> </v>
      </c>
      <c r="H19" s="197" t="s">
        <v>2</v>
      </c>
      <c r="I19" s="198" t="s">
        <v>2</v>
      </c>
      <c r="J19" s="198" t="s">
        <v>2</v>
      </c>
      <c r="K19" s="197">
        <v>112</v>
      </c>
      <c r="L19" s="197" t="str">
        <f t="shared" si="4"/>
        <v xml:space="preserve"> </v>
      </c>
      <c r="M19" s="199" t="s">
        <v>2</v>
      </c>
      <c r="N19" s="201" t="str">
        <f t="shared" si="2"/>
        <v xml:space="preserve">0 </v>
      </c>
      <c r="O19" s="200" t="s">
        <v>306</v>
      </c>
      <c r="P19" s="202">
        <f t="array" ref="P19">IFERROR(SUM(N19*50%,N19,10,G19*50%+G19,O19),)</f>
        <v>0</v>
      </c>
      <c r="Q19" s="197" t="s">
        <v>2</v>
      </c>
      <c r="R19" s="200" t="s">
        <v>2</v>
      </c>
      <c r="S19" s="197" t="s">
        <v>2</v>
      </c>
      <c r="T19" s="203">
        <v>0</v>
      </c>
      <c r="U19" s="200">
        <v>0</v>
      </c>
      <c r="V19" s="204" t="s">
        <v>308</v>
      </c>
      <c r="W19" s="200">
        <v>0</v>
      </c>
      <c r="X19" s="200" t="s">
        <v>308</v>
      </c>
      <c r="Y19" s="200" t="s">
        <v>308</v>
      </c>
      <c r="Z19" s="205">
        <f t="shared" si="5"/>
        <v>0</v>
      </c>
      <c r="AA19" s="197" t="s">
        <v>306</v>
      </c>
      <c r="AB19" s="200">
        <v>0</v>
      </c>
      <c r="AD19" s="206">
        <f t="shared" si="3"/>
        <v>0</v>
      </c>
    </row>
    <row r="20" spans="1:30" x14ac:dyDescent="0.2">
      <c r="A20" s="197" t="s">
        <v>2</v>
      </c>
      <c r="B20" s="198" t="s">
        <v>306</v>
      </c>
      <c r="C20" s="207">
        <v>244</v>
      </c>
      <c r="D20" s="197">
        <v>136</v>
      </c>
      <c r="E20" s="197" t="str">
        <f t="shared" si="0"/>
        <v xml:space="preserve"> </v>
      </c>
      <c r="F20" s="199" t="s">
        <v>2</v>
      </c>
      <c r="G20" s="200" t="str">
        <f t="shared" si="1"/>
        <v xml:space="preserve"> </v>
      </c>
      <c r="H20" s="197" t="s">
        <v>2</v>
      </c>
      <c r="I20" s="198" t="s">
        <v>2</v>
      </c>
      <c r="J20" s="198" t="s">
        <v>2</v>
      </c>
      <c r="K20" s="197">
        <v>112</v>
      </c>
      <c r="L20" s="197" t="str">
        <f t="shared" si="4"/>
        <v xml:space="preserve"> </v>
      </c>
      <c r="M20" s="199" t="s">
        <v>2</v>
      </c>
      <c r="N20" s="201" t="str">
        <f t="shared" si="2"/>
        <v xml:space="preserve">0 </v>
      </c>
      <c r="O20" s="200" t="s">
        <v>306</v>
      </c>
      <c r="P20" s="202">
        <f t="array" ref="P20">IFERROR(SUM(N20*50%,N20,10,G20*50%+G20,O20),)</f>
        <v>0</v>
      </c>
      <c r="Q20" s="197" t="s">
        <v>2</v>
      </c>
      <c r="R20" s="200" t="s">
        <v>2</v>
      </c>
      <c r="S20" s="197" t="s">
        <v>2</v>
      </c>
      <c r="T20" s="203">
        <v>0</v>
      </c>
      <c r="U20" s="200">
        <v>0</v>
      </c>
      <c r="V20" s="204" t="s">
        <v>308</v>
      </c>
      <c r="W20" s="200">
        <v>0</v>
      </c>
      <c r="X20" s="200" t="s">
        <v>308</v>
      </c>
      <c r="Y20" s="200" t="s">
        <v>308</v>
      </c>
      <c r="Z20" s="205">
        <f t="shared" si="5"/>
        <v>0</v>
      </c>
      <c r="AA20" s="197" t="s">
        <v>306</v>
      </c>
      <c r="AB20" s="200">
        <v>0</v>
      </c>
      <c r="AD20" s="206">
        <f t="shared" si="3"/>
        <v>0</v>
      </c>
    </row>
    <row r="21" spans="1:30" x14ac:dyDescent="0.2">
      <c r="A21" s="197" t="s">
        <v>2</v>
      </c>
      <c r="B21" s="198" t="s">
        <v>306</v>
      </c>
      <c r="C21" s="198" t="s">
        <v>306</v>
      </c>
      <c r="D21" s="197">
        <v>136</v>
      </c>
      <c r="E21" s="197" t="str">
        <f t="shared" si="0"/>
        <v xml:space="preserve"> </v>
      </c>
      <c r="F21" s="199" t="s">
        <v>2</v>
      </c>
      <c r="G21" s="200" t="str">
        <f t="shared" si="1"/>
        <v xml:space="preserve"> </v>
      </c>
      <c r="H21" s="197" t="s">
        <v>2</v>
      </c>
      <c r="I21" s="198" t="s">
        <v>2</v>
      </c>
      <c r="J21" s="198" t="s">
        <v>2</v>
      </c>
      <c r="K21" s="197">
        <v>112</v>
      </c>
      <c r="L21" s="197" t="str">
        <f t="shared" si="4"/>
        <v xml:space="preserve"> </v>
      </c>
      <c r="M21" s="199" t="s">
        <v>2</v>
      </c>
      <c r="N21" s="201" t="str">
        <f t="shared" si="2"/>
        <v xml:space="preserve">0 </v>
      </c>
      <c r="O21" s="200" t="s">
        <v>306</v>
      </c>
      <c r="P21" s="202">
        <f t="array" ref="P21">IFERROR(SUM(N21*50%,N21,10,G21*50%+G21,O21),)</f>
        <v>0</v>
      </c>
      <c r="Q21" s="197" t="s">
        <v>2</v>
      </c>
      <c r="R21" s="200" t="s">
        <v>2</v>
      </c>
      <c r="S21" s="197" t="s">
        <v>2</v>
      </c>
      <c r="T21" s="203">
        <v>0</v>
      </c>
      <c r="U21" s="200">
        <v>0</v>
      </c>
      <c r="V21" s="204" t="s">
        <v>308</v>
      </c>
      <c r="W21" s="200">
        <v>0</v>
      </c>
      <c r="X21" s="200" t="s">
        <v>308</v>
      </c>
      <c r="Y21" s="200" t="s">
        <v>308</v>
      </c>
      <c r="Z21" s="205">
        <f t="shared" si="5"/>
        <v>0</v>
      </c>
      <c r="AA21" s="197" t="s">
        <v>306</v>
      </c>
      <c r="AB21" s="200">
        <v>0</v>
      </c>
      <c r="AD21" s="206">
        <f t="shared" si="3"/>
        <v>0</v>
      </c>
    </row>
    <row r="22" spans="1:30" x14ac:dyDescent="0.2">
      <c r="A22" s="197" t="s">
        <v>2</v>
      </c>
      <c r="B22" s="198" t="s">
        <v>306</v>
      </c>
      <c r="C22" s="198" t="s">
        <v>306</v>
      </c>
      <c r="D22" s="197">
        <v>136</v>
      </c>
      <c r="E22" s="197" t="str">
        <f t="shared" si="0"/>
        <v xml:space="preserve"> </v>
      </c>
      <c r="F22" s="199" t="s">
        <v>2</v>
      </c>
      <c r="G22" s="200" t="str">
        <f t="shared" si="1"/>
        <v xml:space="preserve"> </v>
      </c>
      <c r="H22" s="197" t="s">
        <v>2</v>
      </c>
      <c r="I22" s="198" t="s">
        <v>2</v>
      </c>
      <c r="J22" s="198" t="s">
        <v>2</v>
      </c>
      <c r="K22" s="197">
        <v>112</v>
      </c>
      <c r="L22" s="197" t="str">
        <f t="shared" si="4"/>
        <v xml:space="preserve"> </v>
      </c>
      <c r="M22" s="199" t="s">
        <v>2</v>
      </c>
      <c r="N22" s="201" t="str">
        <f t="shared" si="2"/>
        <v xml:space="preserve">0 </v>
      </c>
      <c r="O22" s="200" t="s">
        <v>306</v>
      </c>
      <c r="P22" s="202">
        <f t="array" ref="P22">IFERROR(SUM(N22*50%,N22,10,G22*50%+G22,O22),)</f>
        <v>0</v>
      </c>
      <c r="Q22" s="197" t="s">
        <v>2</v>
      </c>
      <c r="R22" s="200" t="s">
        <v>2</v>
      </c>
      <c r="S22" s="197" t="s">
        <v>2</v>
      </c>
      <c r="T22" s="203">
        <v>0</v>
      </c>
      <c r="U22" s="200">
        <v>0</v>
      </c>
      <c r="V22" s="204" t="s">
        <v>308</v>
      </c>
      <c r="W22" s="200">
        <v>0</v>
      </c>
      <c r="X22" s="200" t="s">
        <v>308</v>
      </c>
      <c r="Y22" s="200" t="s">
        <v>308</v>
      </c>
      <c r="Z22" s="205">
        <f t="shared" si="5"/>
        <v>0</v>
      </c>
      <c r="AA22" s="197" t="s">
        <v>306</v>
      </c>
      <c r="AB22" s="200">
        <v>0</v>
      </c>
      <c r="AD22" s="206">
        <f t="shared" si="3"/>
        <v>0</v>
      </c>
    </row>
    <row r="23" spans="1:30" x14ac:dyDescent="0.2">
      <c r="A23" s="197" t="s">
        <v>2</v>
      </c>
      <c r="B23" s="198" t="s">
        <v>306</v>
      </c>
      <c r="C23" s="198" t="e">
        <v>#N/A</v>
      </c>
      <c r="D23" s="197">
        <v>136</v>
      </c>
      <c r="E23" s="197" t="str">
        <f t="shared" si="0"/>
        <v xml:space="preserve"> </v>
      </c>
      <c r="F23" s="199" t="s">
        <v>2</v>
      </c>
      <c r="G23" s="200" t="str">
        <f t="shared" si="1"/>
        <v xml:space="preserve"> </v>
      </c>
      <c r="H23" s="197" t="s">
        <v>2</v>
      </c>
      <c r="I23" s="198" t="s">
        <v>2</v>
      </c>
      <c r="J23" s="198" t="s">
        <v>2</v>
      </c>
      <c r="K23" s="197">
        <v>112</v>
      </c>
      <c r="L23" s="197" t="str">
        <f t="shared" si="4"/>
        <v xml:space="preserve"> </v>
      </c>
      <c r="M23" s="199" t="s">
        <v>2</v>
      </c>
      <c r="N23" s="201" t="str">
        <f t="shared" si="2"/>
        <v xml:space="preserve">0 </v>
      </c>
      <c r="O23" s="200" t="s">
        <v>306</v>
      </c>
      <c r="P23" s="202">
        <f t="array" ref="P23">IFERROR(SUM(N23*50%,N23,10,G23*50%+G23,O23),)</f>
        <v>0</v>
      </c>
      <c r="Q23" s="197" t="s">
        <v>2</v>
      </c>
      <c r="R23" s="200" t="s">
        <v>2</v>
      </c>
      <c r="S23" s="197" t="s">
        <v>2</v>
      </c>
      <c r="T23" s="203">
        <v>0</v>
      </c>
      <c r="U23" s="200">
        <v>0</v>
      </c>
      <c r="V23" s="204" t="s">
        <v>308</v>
      </c>
      <c r="W23" s="200">
        <v>0</v>
      </c>
      <c r="X23" s="200" t="s">
        <v>308</v>
      </c>
      <c r="Y23" s="200" t="s">
        <v>308</v>
      </c>
      <c r="Z23" s="205">
        <f t="shared" si="5"/>
        <v>0</v>
      </c>
      <c r="AA23" s="197" t="s">
        <v>306</v>
      </c>
      <c r="AB23" s="200">
        <v>0</v>
      </c>
      <c r="AD23" s="206">
        <f t="shared" si="3"/>
        <v>0</v>
      </c>
    </row>
    <row r="24" spans="1:30" x14ac:dyDescent="0.2">
      <c r="A24" s="197" t="s">
        <v>2</v>
      </c>
      <c r="B24" s="198" t="s">
        <v>306</v>
      </c>
      <c r="C24" s="198" t="s">
        <v>306</v>
      </c>
      <c r="D24" s="197">
        <v>136</v>
      </c>
      <c r="E24" s="197" t="str">
        <f t="shared" si="0"/>
        <v xml:space="preserve"> </v>
      </c>
      <c r="F24" s="199" t="s">
        <v>2</v>
      </c>
      <c r="G24" s="200" t="str">
        <f t="shared" si="1"/>
        <v xml:space="preserve"> </v>
      </c>
      <c r="H24" s="197" t="s">
        <v>2</v>
      </c>
      <c r="I24" s="198" t="s">
        <v>2</v>
      </c>
      <c r="J24" s="198" t="s">
        <v>2</v>
      </c>
      <c r="K24" s="197">
        <v>112</v>
      </c>
      <c r="L24" s="197" t="str">
        <f t="shared" si="4"/>
        <v xml:space="preserve"> </v>
      </c>
      <c r="M24" s="199" t="s">
        <v>2</v>
      </c>
      <c r="N24" s="201" t="str">
        <f t="shared" si="2"/>
        <v xml:space="preserve">0 </v>
      </c>
      <c r="O24" s="200" t="s">
        <v>306</v>
      </c>
      <c r="P24" s="202">
        <f t="array" ref="P24">IFERROR(SUM(N24*50%,N24,10,G24*50%+G24,O24),)</f>
        <v>0</v>
      </c>
      <c r="Q24" s="197" t="s">
        <v>2</v>
      </c>
      <c r="R24" s="200" t="s">
        <v>2</v>
      </c>
      <c r="S24" s="197" t="s">
        <v>2</v>
      </c>
      <c r="T24" s="203">
        <v>0</v>
      </c>
      <c r="U24" s="200">
        <v>0</v>
      </c>
      <c r="V24" s="204" t="s">
        <v>308</v>
      </c>
      <c r="W24" s="200">
        <v>0</v>
      </c>
      <c r="X24" s="200" t="s">
        <v>308</v>
      </c>
      <c r="Y24" s="200" t="s">
        <v>308</v>
      </c>
      <c r="Z24" s="205">
        <f t="shared" si="5"/>
        <v>0</v>
      </c>
      <c r="AA24" s="197" t="s">
        <v>306</v>
      </c>
      <c r="AB24" s="200">
        <v>0</v>
      </c>
      <c r="AD24" s="206">
        <f t="shared" si="3"/>
        <v>0</v>
      </c>
    </row>
    <row r="25" spans="1:30" x14ac:dyDescent="0.2">
      <c r="A25" s="197" t="s">
        <v>2</v>
      </c>
      <c r="B25" s="198" t="s">
        <v>306</v>
      </c>
      <c r="C25" s="198" t="s">
        <v>306</v>
      </c>
      <c r="D25" s="197">
        <v>136</v>
      </c>
      <c r="E25" s="197" t="str">
        <f t="shared" si="0"/>
        <v xml:space="preserve"> </v>
      </c>
      <c r="F25" s="199" t="s">
        <v>2</v>
      </c>
      <c r="G25" s="200" t="str">
        <f t="shared" si="1"/>
        <v xml:space="preserve"> </v>
      </c>
      <c r="H25" s="197" t="s">
        <v>2</v>
      </c>
      <c r="I25" s="198" t="s">
        <v>2</v>
      </c>
      <c r="J25" s="198" t="s">
        <v>2</v>
      </c>
      <c r="K25" s="197">
        <v>112</v>
      </c>
      <c r="L25" s="197" t="str">
        <f t="shared" si="4"/>
        <v xml:space="preserve"> </v>
      </c>
      <c r="M25" s="199" t="s">
        <v>2</v>
      </c>
      <c r="N25" s="201" t="str">
        <f t="shared" si="2"/>
        <v xml:space="preserve">0 </v>
      </c>
      <c r="O25" s="200" t="s">
        <v>306</v>
      </c>
      <c r="P25" s="202">
        <f t="array" ref="P25">IFERROR(SUM(N25*50%,N25,10,G25*50%+G25,O25),)</f>
        <v>0</v>
      </c>
      <c r="Q25" s="197" t="s">
        <v>2</v>
      </c>
      <c r="R25" s="200" t="s">
        <v>2</v>
      </c>
      <c r="S25" s="197" t="s">
        <v>2</v>
      </c>
      <c r="T25" s="203">
        <v>0</v>
      </c>
      <c r="U25" s="200">
        <v>0</v>
      </c>
      <c r="V25" s="204" t="s">
        <v>308</v>
      </c>
      <c r="W25" s="200">
        <v>0</v>
      </c>
      <c r="X25" s="200" t="s">
        <v>308</v>
      </c>
      <c r="Y25" s="200" t="s">
        <v>308</v>
      </c>
      <c r="Z25" s="205">
        <f t="shared" si="5"/>
        <v>0</v>
      </c>
      <c r="AA25" s="197" t="s">
        <v>306</v>
      </c>
      <c r="AB25" s="200">
        <v>0</v>
      </c>
      <c r="AD25" s="206">
        <f t="shared" si="3"/>
        <v>0</v>
      </c>
    </row>
    <row r="26" spans="1:30" x14ac:dyDescent="0.2">
      <c r="A26" s="197" t="s">
        <v>2</v>
      </c>
      <c r="B26" s="198" t="s">
        <v>306</v>
      </c>
      <c r="D26" s="197">
        <v>136</v>
      </c>
      <c r="E26" s="197" t="str">
        <f t="shared" si="0"/>
        <v xml:space="preserve"> </v>
      </c>
      <c r="F26" s="199" t="s">
        <v>2</v>
      </c>
      <c r="G26" s="200" t="str">
        <f t="shared" si="1"/>
        <v xml:space="preserve"> </v>
      </c>
      <c r="H26" s="197" t="s">
        <v>2</v>
      </c>
      <c r="I26" s="198" t="s">
        <v>2</v>
      </c>
      <c r="J26" s="198" t="s">
        <v>2</v>
      </c>
      <c r="K26" s="197">
        <v>112</v>
      </c>
      <c r="L26" s="197" t="str">
        <f t="shared" si="4"/>
        <v xml:space="preserve"> </v>
      </c>
      <c r="M26" s="199" t="s">
        <v>2</v>
      </c>
      <c r="N26" s="201" t="str">
        <f t="shared" si="2"/>
        <v xml:space="preserve">0 </v>
      </c>
      <c r="O26" s="200" t="s">
        <v>306</v>
      </c>
      <c r="P26" s="202">
        <f t="array" ref="P26">IFERROR(SUM(N26*50%,N26,10,G26*50%+G26,O26),)</f>
        <v>0</v>
      </c>
      <c r="Q26" s="197" t="s">
        <v>2</v>
      </c>
      <c r="R26" s="200" t="s">
        <v>2</v>
      </c>
      <c r="S26" s="197" t="s">
        <v>2</v>
      </c>
      <c r="T26" s="203">
        <v>0</v>
      </c>
      <c r="U26" s="200">
        <v>0</v>
      </c>
      <c r="V26" s="204" t="s">
        <v>308</v>
      </c>
      <c r="W26" s="200">
        <v>0</v>
      </c>
      <c r="X26" s="200" t="s">
        <v>308</v>
      </c>
      <c r="Y26" s="200" t="s">
        <v>308</v>
      </c>
      <c r="Z26" s="205">
        <f t="shared" si="5"/>
        <v>0</v>
      </c>
      <c r="AA26" s="197" t="s">
        <v>306</v>
      </c>
      <c r="AB26" s="200">
        <v>0</v>
      </c>
      <c r="AD26" s="206">
        <f t="shared" si="3"/>
        <v>0</v>
      </c>
    </row>
    <row r="27" spans="1:30" x14ac:dyDescent="0.2">
      <c r="A27" s="197" t="s">
        <v>2</v>
      </c>
      <c r="B27" s="198" t="s">
        <v>306</v>
      </c>
      <c r="C27" s="198" t="s">
        <v>306</v>
      </c>
      <c r="D27" s="197">
        <v>136</v>
      </c>
      <c r="E27" s="197" t="str">
        <f t="shared" si="0"/>
        <v xml:space="preserve"> </v>
      </c>
      <c r="F27" s="199" t="s">
        <v>2</v>
      </c>
      <c r="G27" s="200" t="str">
        <f t="shared" si="1"/>
        <v xml:space="preserve"> </v>
      </c>
      <c r="H27" s="197" t="s">
        <v>2</v>
      </c>
      <c r="I27" s="198" t="s">
        <v>2</v>
      </c>
      <c r="J27" s="198" t="s">
        <v>2</v>
      </c>
      <c r="K27" s="197">
        <v>112</v>
      </c>
      <c r="L27" s="197" t="str">
        <f t="shared" si="4"/>
        <v xml:space="preserve"> </v>
      </c>
      <c r="M27" s="199" t="s">
        <v>2</v>
      </c>
      <c r="N27" s="201" t="str">
        <f t="shared" si="2"/>
        <v xml:space="preserve">0 </v>
      </c>
      <c r="O27" s="200" t="s">
        <v>306</v>
      </c>
      <c r="P27" s="202">
        <f t="array" ref="P27">IFERROR(SUM(N27*50%,N27,10,G27*50%+G27,O27),)</f>
        <v>0</v>
      </c>
      <c r="Q27" s="197" t="s">
        <v>2</v>
      </c>
      <c r="R27" s="200" t="s">
        <v>2</v>
      </c>
      <c r="S27" s="197" t="s">
        <v>2</v>
      </c>
      <c r="T27" s="203">
        <v>0</v>
      </c>
      <c r="U27" s="200">
        <v>0</v>
      </c>
      <c r="V27" s="204" t="s">
        <v>308</v>
      </c>
      <c r="W27" s="200">
        <v>0</v>
      </c>
      <c r="X27" s="200" t="s">
        <v>308</v>
      </c>
      <c r="Y27" s="200" t="s">
        <v>308</v>
      </c>
      <c r="Z27" s="205">
        <f t="shared" si="5"/>
        <v>0</v>
      </c>
      <c r="AA27" s="197" t="s">
        <v>306</v>
      </c>
      <c r="AB27" s="200">
        <v>0</v>
      </c>
      <c r="AD27" s="206">
        <f>IFERROR(SUM(Z27+AB27),"0")</f>
        <v>0</v>
      </c>
    </row>
    <row r="28" spans="1:30" x14ac:dyDescent="0.2">
      <c r="A28" s="197" t="s">
        <v>2</v>
      </c>
      <c r="B28" s="198" t="s">
        <v>306</v>
      </c>
      <c r="C28" s="198" t="s">
        <v>306</v>
      </c>
      <c r="D28" s="197">
        <v>136</v>
      </c>
      <c r="E28" s="197" t="str">
        <f t="shared" si="0"/>
        <v xml:space="preserve"> </v>
      </c>
      <c r="F28" s="199" t="s">
        <v>2</v>
      </c>
      <c r="G28" s="200" t="str">
        <f t="shared" si="1"/>
        <v xml:space="preserve"> </v>
      </c>
      <c r="H28" s="197" t="s">
        <v>2</v>
      </c>
      <c r="I28" s="198" t="s">
        <v>2</v>
      </c>
      <c r="J28" s="198" t="s">
        <v>2</v>
      </c>
      <c r="K28" s="197">
        <v>112</v>
      </c>
      <c r="L28" s="197" t="str">
        <f t="shared" si="4"/>
        <v xml:space="preserve"> </v>
      </c>
      <c r="M28" s="199" t="s">
        <v>2</v>
      </c>
      <c r="N28" s="201" t="str">
        <f t="shared" si="2"/>
        <v xml:space="preserve">0 </v>
      </c>
      <c r="O28" s="200" t="s">
        <v>306</v>
      </c>
      <c r="P28" s="202">
        <f t="array" ref="P28">IFERROR(SUM(N28*50%,N28,10,G28*50%+G28,O28),)</f>
        <v>0</v>
      </c>
      <c r="Q28" s="197" t="s">
        <v>2</v>
      </c>
      <c r="R28" s="200" t="s">
        <v>2</v>
      </c>
      <c r="S28" s="197" t="s">
        <v>2</v>
      </c>
      <c r="T28" s="203">
        <v>0</v>
      </c>
      <c r="U28" s="200">
        <v>0</v>
      </c>
      <c r="V28" s="204" t="s">
        <v>308</v>
      </c>
      <c r="W28" s="200">
        <v>0</v>
      </c>
      <c r="X28" s="200" t="s">
        <v>308</v>
      </c>
      <c r="Y28" s="200" t="s">
        <v>308</v>
      </c>
      <c r="Z28" s="205">
        <f t="shared" si="5"/>
        <v>0</v>
      </c>
      <c r="AA28" s="197" t="s">
        <v>306</v>
      </c>
      <c r="AB28" s="200">
        <v>0</v>
      </c>
      <c r="AD28" s="206">
        <f t="shared" ref="AD28:AD91" si="6">IFERROR(SUM(Z28+AB28),"0")</f>
        <v>0</v>
      </c>
    </row>
    <row r="29" spans="1:30" x14ac:dyDescent="0.2">
      <c r="A29" s="197" t="s">
        <v>2</v>
      </c>
      <c r="B29" s="198" t="s">
        <v>306</v>
      </c>
      <c r="C29" s="198" t="s">
        <v>306</v>
      </c>
      <c r="D29" s="197">
        <v>136</v>
      </c>
      <c r="E29" s="197" t="str">
        <f t="shared" si="0"/>
        <v xml:space="preserve"> </v>
      </c>
      <c r="F29" s="199" t="s">
        <v>2</v>
      </c>
      <c r="G29" s="200" t="str">
        <f t="shared" si="1"/>
        <v xml:space="preserve"> </v>
      </c>
      <c r="H29" s="197" t="s">
        <v>2</v>
      </c>
      <c r="I29" s="198" t="s">
        <v>2</v>
      </c>
      <c r="J29" s="198" t="s">
        <v>2</v>
      </c>
      <c r="K29" s="197">
        <v>112</v>
      </c>
      <c r="L29" s="197" t="str">
        <f t="shared" si="4"/>
        <v xml:space="preserve"> </v>
      </c>
      <c r="M29" s="199" t="s">
        <v>2</v>
      </c>
      <c r="N29" s="201" t="str">
        <f t="shared" si="2"/>
        <v xml:space="preserve">0 </v>
      </c>
      <c r="O29" s="200" t="s">
        <v>306</v>
      </c>
      <c r="P29" s="202">
        <f t="array" ref="P29">IFERROR(SUM(N29*50%,N29,10,G29*50%+G29,O29),)</f>
        <v>0</v>
      </c>
      <c r="Q29" s="197" t="s">
        <v>2</v>
      </c>
      <c r="R29" s="200" t="s">
        <v>2</v>
      </c>
      <c r="S29" s="197" t="s">
        <v>2</v>
      </c>
      <c r="T29" s="203">
        <v>0</v>
      </c>
      <c r="U29" s="200">
        <v>0</v>
      </c>
      <c r="V29" s="204" t="s">
        <v>308</v>
      </c>
      <c r="W29" s="200">
        <v>0</v>
      </c>
      <c r="X29" s="200" t="s">
        <v>308</v>
      </c>
      <c r="Y29" s="200" t="s">
        <v>308</v>
      </c>
      <c r="Z29" s="205">
        <f t="shared" si="5"/>
        <v>0</v>
      </c>
      <c r="AA29" s="197" t="s">
        <v>306</v>
      </c>
      <c r="AB29" s="200">
        <v>0</v>
      </c>
      <c r="AD29" s="206">
        <f t="shared" si="6"/>
        <v>0</v>
      </c>
    </row>
    <row r="30" spans="1:30" x14ac:dyDescent="0.2">
      <c r="A30" s="197" t="s">
        <v>2</v>
      </c>
      <c r="B30" s="198" t="s">
        <v>306</v>
      </c>
      <c r="C30" s="198" t="s">
        <v>306</v>
      </c>
      <c r="D30" s="197">
        <v>136</v>
      </c>
      <c r="E30" s="197" t="str">
        <f t="shared" si="0"/>
        <v xml:space="preserve"> </v>
      </c>
      <c r="F30" s="199" t="s">
        <v>2</v>
      </c>
      <c r="G30" s="200" t="str">
        <f t="shared" si="1"/>
        <v xml:space="preserve"> </v>
      </c>
      <c r="H30" s="197" t="s">
        <v>2</v>
      </c>
      <c r="I30" s="198" t="s">
        <v>2</v>
      </c>
      <c r="J30" s="198" t="s">
        <v>2</v>
      </c>
      <c r="K30" s="197">
        <v>112</v>
      </c>
      <c r="L30" s="197" t="str">
        <f t="shared" si="4"/>
        <v xml:space="preserve"> </v>
      </c>
      <c r="M30" s="199" t="s">
        <v>2</v>
      </c>
      <c r="N30" s="201" t="str">
        <f t="shared" si="2"/>
        <v xml:space="preserve">0 </v>
      </c>
      <c r="O30" s="200" t="s">
        <v>306</v>
      </c>
      <c r="P30" s="202">
        <f t="array" ref="P30">IFERROR(SUM(N30*50%,N30,10,G30*50%+G30,O30),)</f>
        <v>0</v>
      </c>
      <c r="Q30" s="197" t="s">
        <v>2</v>
      </c>
      <c r="R30" s="200" t="s">
        <v>2</v>
      </c>
      <c r="S30" s="197" t="s">
        <v>2</v>
      </c>
      <c r="T30" s="203">
        <v>0</v>
      </c>
      <c r="U30" s="200">
        <v>0</v>
      </c>
      <c r="V30" s="204" t="s">
        <v>308</v>
      </c>
      <c r="W30" s="200">
        <v>0</v>
      </c>
      <c r="X30" s="200" t="s">
        <v>308</v>
      </c>
      <c r="Y30" s="200" t="s">
        <v>308</v>
      </c>
      <c r="Z30" s="205">
        <f t="shared" si="5"/>
        <v>0</v>
      </c>
      <c r="AB30" s="200">
        <v>0</v>
      </c>
      <c r="AD30" s="206">
        <f t="shared" si="6"/>
        <v>0</v>
      </c>
    </row>
    <row r="31" spans="1:30" x14ac:dyDescent="0.2">
      <c r="A31" s="197" t="s">
        <v>2</v>
      </c>
      <c r="B31" s="198" t="s">
        <v>306</v>
      </c>
      <c r="C31" s="198" t="s">
        <v>306</v>
      </c>
      <c r="D31" s="197">
        <v>136</v>
      </c>
      <c r="E31" s="197" t="str">
        <f t="shared" si="0"/>
        <v xml:space="preserve"> </v>
      </c>
      <c r="F31" s="199" t="s">
        <v>2</v>
      </c>
      <c r="G31" s="200" t="str">
        <f t="shared" si="1"/>
        <v xml:space="preserve"> </v>
      </c>
      <c r="H31" s="197" t="s">
        <v>2</v>
      </c>
      <c r="I31" s="198" t="s">
        <v>2</v>
      </c>
      <c r="J31" s="198" t="s">
        <v>2</v>
      </c>
      <c r="K31" s="197">
        <v>112</v>
      </c>
      <c r="L31" s="197" t="str">
        <f t="shared" si="4"/>
        <v xml:space="preserve"> </v>
      </c>
      <c r="M31" s="199" t="s">
        <v>2</v>
      </c>
      <c r="N31" s="201" t="str">
        <f t="shared" si="2"/>
        <v xml:space="preserve">0 </v>
      </c>
      <c r="O31" s="200" t="s">
        <v>306</v>
      </c>
      <c r="P31" s="202">
        <f t="array" ref="P31">IFERROR(SUM(N31*50%,N31,10,G31*50%+G31,O31),)</f>
        <v>0</v>
      </c>
      <c r="Q31" s="197" t="s">
        <v>2</v>
      </c>
      <c r="R31" s="200" t="s">
        <v>2</v>
      </c>
      <c r="S31" s="197" t="s">
        <v>2</v>
      </c>
      <c r="T31" s="203">
        <v>0</v>
      </c>
      <c r="U31" s="200">
        <v>0</v>
      </c>
      <c r="V31" s="204" t="s">
        <v>308</v>
      </c>
      <c r="W31" s="200">
        <v>0</v>
      </c>
      <c r="X31" s="200" t="s">
        <v>308</v>
      </c>
      <c r="Y31" s="200" t="s">
        <v>308</v>
      </c>
      <c r="Z31" s="205">
        <f t="shared" si="5"/>
        <v>0</v>
      </c>
      <c r="AB31" s="200">
        <v>0</v>
      </c>
      <c r="AD31" s="206">
        <f t="shared" si="6"/>
        <v>0</v>
      </c>
    </row>
    <row r="32" spans="1:30" x14ac:dyDescent="0.2">
      <c r="A32" s="197" t="s">
        <v>2</v>
      </c>
      <c r="B32" s="198" t="s">
        <v>306</v>
      </c>
      <c r="C32" s="198" t="s">
        <v>306</v>
      </c>
      <c r="D32" s="197">
        <v>136</v>
      </c>
      <c r="E32" s="197" t="str">
        <f t="shared" si="0"/>
        <v xml:space="preserve"> </v>
      </c>
      <c r="F32" s="199" t="s">
        <v>2</v>
      </c>
      <c r="G32" s="200" t="str">
        <f t="shared" si="1"/>
        <v xml:space="preserve"> </v>
      </c>
      <c r="H32" s="197" t="s">
        <v>2</v>
      </c>
      <c r="I32" s="198" t="s">
        <v>2</v>
      </c>
      <c r="J32" s="198" t="s">
        <v>2</v>
      </c>
      <c r="K32" s="197">
        <v>112</v>
      </c>
      <c r="L32" s="197" t="str">
        <f t="shared" si="4"/>
        <v xml:space="preserve"> </v>
      </c>
      <c r="M32" s="199" t="s">
        <v>2</v>
      </c>
      <c r="N32" s="201" t="str">
        <f t="shared" si="2"/>
        <v xml:space="preserve">0 </v>
      </c>
      <c r="O32" s="200" t="s">
        <v>306</v>
      </c>
      <c r="P32" s="202">
        <f t="array" ref="P32">IFERROR(SUM(N32*50%,N32,10,G32*50%+G32,O32),)</f>
        <v>0</v>
      </c>
      <c r="Q32" s="197" t="s">
        <v>2</v>
      </c>
      <c r="R32" s="200" t="s">
        <v>2</v>
      </c>
      <c r="S32" s="197" t="s">
        <v>2</v>
      </c>
      <c r="T32" s="203">
        <v>0</v>
      </c>
      <c r="U32" s="200">
        <v>0</v>
      </c>
      <c r="V32" s="204" t="s">
        <v>308</v>
      </c>
      <c r="W32" s="200">
        <v>0</v>
      </c>
      <c r="X32" s="200" t="s">
        <v>308</v>
      </c>
      <c r="Y32" s="200" t="s">
        <v>308</v>
      </c>
      <c r="Z32" s="205">
        <f t="shared" si="5"/>
        <v>0</v>
      </c>
      <c r="AB32" s="200">
        <v>0</v>
      </c>
      <c r="AD32" s="206">
        <f t="shared" si="6"/>
        <v>0</v>
      </c>
    </row>
    <row r="33" spans="1:30" x14ac:dyDescent="0.2">
      <c r="A33" s="197" t="s">
        <v>2</v>
      </c>
      <c r="B33" s="198" t="s">
        <v>306</v>
      </c>
      <c r="C33" s="198" t="s">
        <v>306</v>
      </c>
      <c r="D33" s="197">
        <v>136</v>
      </c>
      <c r="E33" s="197" t="str">
        <f t="shared" si="0"/>
        <v xml:space="preserve"> </v>
      </c>
      <c r="F33" s="199" t="s">
        <v>2</v>
      </c>
      <c r="G33" s="200" t="str">
        <f t="shared" si="1"/>
        <v xml:space="preserve"> </v>
      </c>
      <c r="H33" s="197" t="s">
        <v>2</v>
      </c>
      <c r="I33" s="198" t="s">
        <v>2</v>
      </c>
      <c r="J33" s="198" t="s">
        <v>2</v>
      </c>
      <c r="K33" s="197">
        <v>112</v>
      </c>
      <c r="L33" s="197" t="str">
        <f t="shared" si="4"/>
        <v xml:space="preserve"> </v>
      </c>
      <c r="M33" s="199" t="s">
        <v>2</v>
      </c>
      <c r="N33" s="200" t="str">
        <f t="shared" si="2"/>
        <v xml:space="preserve">0 </v>
      </c>
      <c r="O33" s="200" t="s">
        <v>306</v>
      </c>
      <c r="P33" s="202">
        <f t="array" ref="P33">IFERROR(SUM(N33*50%,N33,10,G33*50%+G33,O33),)</f>
        <v>0</v>
      </c>
      <c r="Q33" s="197" t="s">
        <v>2</v>
      </c>
      <c r="R33" s="200" t="s">
        <v>2</v>
      </c>
      <c r="S33" s="197" t="s">
        <v>2</v>
      </c>
      <c r="T33" s="203">
        <v>0</v>
      </c>
      <c r="U33" s="200">
        <v>0</v>
      </c>
      <c r="V33" s="204" t="s">
        <v>308</v>
      </c>
      <c r="W33" s="200">
        <v>0</v>
      </c>
      <c r="X33" s="200" t="s">
        <v>308</v>
      </c>
      <c r="Y33" s="200" t="s">
        <v>308</v>
      </c>
      <c r="Z33" s="205">
        <f t="shared" si="5"/>
        <v>0</v>
      </c>
      <c r="AB33" s="200">
        <v>0</v>
      </c>
      <c r="AD33" s="206">
        <f t="shared" si="6"/>
        <v>0</v>
      </c>
    </row>
    <row r="34" spans="1:30" x14ac:dyDescent="0.2">
      <c r="A34" s="197" t="s">
        <v>2</v>
      </c>
      <c r="B34" s="198" t="s">
        <v>306</v>
      </c>
      <c r="C34" s="198" t="s">
        <v>306</v>
      </c>
      <c r="D34" s="197">
        <v>136</v>
      </c>
      <c r="E34" s="197" t="str">
        <f t="shared" si="0"/>
        <v xml:space="preserve"> </v>
      </c>
      <c r="F34" s="199" t="s">
        <v>2</v>
      </c>
      <c r="G34" s="200" t="str">
        <f t="shared" si="1"/>
        <v xml:space="preserve"> </v>
      </c>
      <c r="H34" s="197" t="s">
        <v>2</v>
      </c>
      <c r="I34" s="198" t="s">
        <v>2</v>
      </c>
      <c r="J34" s="198" t="s">
        <v>2</v>
      </c>
      <c r="K34" s="197">
        <v>112</v>
      </c>
      <c r="L34" s="197" t="str">
        <f t="shared" si="4"/>
        <v xml:space="preserve"> </v>
      </c>
      <c r="M34" s="199" t="s">
        <v>2</v>
      </c>
      <c r="N34" s="200" t="str">
        <f t="shared" si="2"/>
        <v xml:space="preserve">0 </v>
      </c>
      <c r="O34" s="200" t="s">
        <v>306</v>
      </c>
      <c r="P34" s="202">
        <f t="array" ref="P34">IFERROR(SUM(N34*50%,N34,10,G34*50%+G34,O34),)</f>
        <v>0</v>
      </c>
      <c r="Q34" s="197" t="s">
        <v>2</v>
      </c>
      <c r="R34" s="200" t="s">
        <v>2</v>
      </c>
      <c r="S34" s="197" t="s">
        <v>2</v>
      </c>
      <c r="T34" s="203">
        <v>0</v>
      </c>
      <c r="U34" s="200">
        <v>0</v>
      </c>
      <c r="V34" s="204" t="s">
        <v>308</v>
      </c>
      <c r="W34" s="200">
        <v>0</v>
      </c>
      <c r="X34" s="200" t="s">
        <v>308</v>
      </c>
      <c r="Y34" s="200" t="s">
        <v>308</v>
      </c>
      <c r="Z34" s="205">
        <f t="shared" si="5"/>
        <v>0</v>
      </c>
      <c r="AB34" s="200">
        <v>0</v>
      </c>
      <c r="AD34" s="206">
        <f t="shared" si="6"/>
        <v>0</v>
      </c>
    </row>
    <row r="35" spans="1:30" x14ac:dyDescent="0.2">
      <c r="A35" s="197" t="s">
        <v>2</v>
      </c>
      <c r="B35" s="198" t="s">
        <v>306</v>
      </c>
      <c r="C35" s="198" t="s">
        <v>306</v>
      </c>
      <c r="D35" s="197">
        <v>136</v>
      </c>
      <c r="E35" s="197" t="str">
        <f t="shared" si="0"/>
        <v xml:space="preserve"> </v>
      </c>
      <c r="F35" s="199" t="s">
        <v>2</v>
      </c>
      <c r="G35" s="200" t="str">
        <f t="shared" si="1"/>
        <v xml:space="preserve"> </v>
      </c>
      <c r="H35" s="197" t="s">
        <v>2</v>
      </c>
      <c r="I35" s="198" t="s">
        <v>2</v>
      </c>
      <c r="J35" s="198" t="s">
        <v>2</v>
      </c>
      <c r="K35" s="197">
        <v>112</v>
      </c>
      <c r="L35" s="197" t="str">
        <f t="shared" si="4"/>
        <v xml:space="preserve"> </v>
      </c>
      <c r="M35" s="199" t="s">
        <v>2</v>
      </c>
      <c r="N35" s="200" t="str">
        <f t="shared" si="2"/>
        <v xml:space="preserve">0 </v>
      </c>
      <c r="O35" s="200" t="s">
        <v>306</v>
      </c>
      <c r="P35" s="202">
        <f t="array" ref="P35">IFERROR(SUM(N35*50%,N35,10,G35*50%+G35,O35),)</f>
        <v>0</v>
      </c>
      <c r="Q35" s="197" t="s">
        <v>2</v>
      </c>
      <c r="R35" s="200" t="s">
        <v>2</v>
      </c>
      <c r="S35" s="197" t="s">
        <v>2</v>
      </c>
      <c r="T35" s="203">
        <v>0</v>
      </c>
      <c r="U35" s="200">
        <v>0</v>
      </c>
      <c r="V35" s="204" t="s">
        <v>308</v>
      </c>
      <c r="W35" s="200">
        <v>0</v>
      </c>
      <c r="X35" s="200" t="s">
        <v>308</v>
      </c>
      <c r="Y35" s="200" t="s">
        <v>308</v>
      </c>
      <c r="Z35" s="205">
        <f t="shared" si="5"/>
        <v>0</v>
      </c>
      <c r="AB35" s="200">
        <v>0</v>
      </c>
      <c r="AD35" s="206">
        <f t="shared" si="6"/>
        <v>0</v>
      </c>
    </row>
    <row r="36" spans="1:30" x14ac:dyDescent="0.2">
      <c r="A36" s="197" t="s">
        <v>2</v>
      </c>
      <c r="B36" s="198" t="s">
        <v>306</v>
      </c>
      <c r="C36" s="198" t="s">
        <v>306</v>
      </c>
      <c r="D36" s="197">
        <v>136</v>
      </c>
      <c r="E36" s="197" t="str">
        <f t="shared" si="0"/>
        <v xml:space="preserve"> </v>
      </c>
      <c r="F36" s="199" t="s">
        <v>2</v>
      </c>
      <c r="G36" s="200" t="str">
        <f t="shared" si="1"/>
        <v xml:space="preserve"> </v>
      </c>
      <c r="H36" s="197" t="s">
        <v>2</v>
      </c>
      <c r="I36" s="198" t="s">
        <v>2</v>
      </c>
      <c r="J36" s="198" t="s">
        <v>2</v>
      </c>
      <c r="K36" s="197">
        <v>112</v>
      </c>
      <c r="L36" s="197" t="str">
        <f t="shared" si="4"/>
        <v xml:space="preserve"> </v>
      </c>
      <c r="M36" s="199" t="s">
        <v>2</v>
      </c>
      <c r="N36" s="200" t="str">
        <f t="shared" si="2"/>
        <v xml:space="preserve">0 </v>
      </c>
      <c r="O36" s="200" t="s">
        <v>306</v>
      </c>
      <c r="P36" s="202">
        <f t="array" ref="P36">IFERROR(SUM(N36*50%,N36,10,G36*50%+G36,O36),)</f>
        <v>0</v>
      </c>
      <c r="Q36" s="197" t="s">
        <v>2</v>
      </c>
      <c r="R36" s="200" t="s">
        <v>2</v>
      </c>
      <c r="S36" s="197" t="s">
        <v>2</v>
      </c>
      <c r="T36" s="203">
        <v>0</v>
      </c>
      <c r="U36" s="200">
        <v>0</v>
      </c>
      <c r="V36" s="204" t="s">
        <v>308</v>
      </c>
      <c r="W36" s="200">
        <v>0</v>
      </c>
      <c r="X36" s="200" t="s">
        <v>308</v>
      </c>
      <c r="Y36" s="200" t="s">
        <v>308</v>
      </c>
      <c r="Z36" s="205">
        <f t="shared" si="5"/>
        <v>0</v>
      </c>
      <c r="AB36" s="200">
        <v>0</v>
      </c>
      <c r="AD36" s="206">
        <f t="shared" si="6"/>
        <v>0</v>
      </c>
    </row>
    <row r="37" spans="1:30" x14ac:dyDescent="0.2">
      <c r="A37" s="197" t="s">
        <v>2</v>
      </c>
      <c r="B37" s="198" t="s">
        <v>306</v>
      </c>
      <c r="C37" s="198" t="s">
        <v>306</v>
      </c>
      <c r="D37" s="197">
        <v>136</v>
      </c>
      <c r="E37" s="197" t="str">
        <f t="shared" si="0"/>
        <v xml:space="preserve"> </v>
      </c>
      <c r="F37" s="199" t="s">
        <v>2</v>
      </c>
      <c r="G37" s="200" t="str">
        <f t="shared" si="1"/>
        <v xml:space="preserve"> </v>
      </c>
      <c r="H37" s="197" t="s">
        <v>2</v>
      </c>
      <c r="I37" s="198" t="s">
        <v>2</v>
      </c>
      <c r="J37" s="198" t="s">
        <v>2</v>
      </c>
      <c r="K37" s="197">
        <v>112</v>
      </c>
      <c r="L37" s="197" t="str">
        <f t="shared" si="4"/>
        <v xml:space="preserve"> </v>
      </c>
      <c r="M37" s="199" t="s">
        <v>2</v>
      </c>
      <c r="N37" s="200" t="str">
        <f t="shared" si="2"/>
        <v xml:space="preserve">0 </v>
      </c>
      <c r="O37" s="200" t="s">
        <v>306</v>
      </c>
      <c r="P37" s="202">
        <f t="array" ref="P37">IFERROR(SUM(N37*50%,N37,10,G37*50%+G37,O37),)</f>
        <v>0</v>
      </c>
      <c r="Q37" s="197" t="s">
        <v>2</v>
      </c>
      <c r="R37" s="200" t="s">
        <v>2</v>
      </c>
      <c r="S37" s="197" t="s">
        <v>2</v>
      </c>
      <c r="T37" s="203">
        <v>0</v>
      </c>
      <c r="U37" s="200">
        <v>0</v>
      </c>
      <c r="V37" s="204" t="s">
        <v>308</v>
      </c>
      <c r="W37" s="200">
        <v>0</v>
      </c>
      <c r="X37" s="200" t="s">
        <v>308</v>
      </c>
      <c r="Y37" s="200" t="s">
        <v>308</v>
      </c>
      <c r="Z37" s="205">
        <f t="shared" si="5"/>
        <v>0</v>
      </c>
      <c r="AB37" s="200">
        <v>0</v>
      </c>
      <c r="AD37" s="206">
        <f t="shared" si="6"/>
        <v>0</v>
      </c>
    </row>
    <row r="38" spans="1:30" x14ac:dyDescent="0.2">
      <c r="A38" s="197" t="s">
        <v>2</v>
      </c>
      <c r="B38" s="198" t="s">
        <v>306</v>
      </c>
      <c r="C38" s="198" t="s">
        <v>306</v>
      </c>
      <c r="D38" s="197">
        <v>136</v>
      </c>
      <c r="E38" s="197" t="str">
        <f t="shared" si="0"/>
        <v xml:space="preserve"> </v>
      </c>
      <c r="F38" s="199" t="s">
        <v>2</v>
      </c>
      <c r="G38" s="200" t="str">
        <f t="shared" si="1"/>
        <v xml:space="preserve"> </v>
      </c>
      <c r="H38" s="197" t="s">
        <v>2</v>
      </c>
      <c r="I38" s="198" t="s">
        <v>2</v>
      </c>
      <c r="J38" s="198" t="s">
        <v>2</v>
      </c>
      <c r="K38" s="197">
        <v>112</v>
      </c>
      <c r="L38" s="197" t="str">
        <f t="shared" si="4"/>
        <v xml:space="preserve"> </v>
      </c>
      <c r="M38" s="199" t="s">
        <v>2</v>
      </c>
      <c r="N38" s="200" t="str">
        <f t="shared" si="2"/>
        <v xml:space="preserve">0 </v>
      </c>
      <c r="O38" s="200" t="s">
        <v>306</v>
      </c>
      <c r="P38" s="202">
        <f t="array" ref="P38">IFERROR(SUM(N38*50%,N38,10,G38*50%+G38,O38),)</f>
        <v>0</v>
      </c>
      <c r="Q38" s="197" t="s">
        <v>2</v>
      </c>
      <c r="R38" s="200" t="s">
        <v>2</v>
      </c>
      <c r="S38" s="197" t="s">
        <v>2</v>
      </c>
      <c r="T38" s="203">
        <v>0</v>
      </c>
      <c r="U38" s="200">
        <v>0</v>
      </c>
      <c r="V38" s="204" t="s">
        <v>308</v>
      </c>
      <c r="W38" s="200">
        <v>0</v>
      </c>
      <c r="X38" s="200" t="s">
        <v>308</v>
      </c>
      <c r="Y38" s="200" t="s">
        <v>308</v>
      </c>
      <c r="Z38" s="205">
        <f t="shared" si="5"/>
        <v>0</v>
      </c>
      <c r="AB38" s="200">
        <v>0</v>
      </c>
      <c r="AD38" s="206">
        <f t="shared" si="6"/>
        <v>0</v>
      </c>
    </row>
    <row r="39" spans="1:30" x14ac:dyDescent="0.2">
      <c r="A39" s="197" t="s">
        <v>2</v>
      </c>
      <c r="B39" s="198" t="s">
        <v>306</v>
      </c>
      <c r="C39" s="198" t="s">
        <v>306</v>
      </c>
      <c r="D39" s="197">
        <v>136</v>
      </c>
      <c r="E39" s="197" t="str">
        <f t="shared" si="0"/>
        <v xml:space="preserve"> </v>
      </c>
      <c r="F39" s="199" t="s">
        <v>2</v>
      </c>
      <c r="G39" s="200" t="str">
        <f t="shared" si="1"/>
        <v xml:space="preserve"> </v>
      </c>
      <c r="H39" s="197" t="s">
        <v>2</v>
      </c>
      <c r="I39" s="198" t="s">
        <v>2</v>
      </c>
      <c r="J39" s="198" t="s">
        <v>2</v>
      </c>
      <c r="K39" s="197">
        <v>112</v>
      </c>
      <c r="L39" s="197" t="str">
        <f t="shared" si="4"/>
        <v xml:space="preserve"> </v>
      </c>
      <c r="M39" s="199" t="s">
        <v>2</v>
      </c>
      <c r="N39" s="200" t="str">
        <f t="shared" si="2"/>
        <v xml:space="preserve">0 </v>
      </c>
      <c r="O39" s="200" t="s">
        <v>306</v>
      </c>
      <c r="P39" s="202">
        <f t="array" ref="P39">IFERROR(SUM(N39*50%,N39,10,G39*50%+G39,O39),)</f>
        <v>0</v>
      </c>
      <c r="Q39" s="197" t="s">
        <v>2</v>
      </c>
      <c r="R39" s="200" t="s">
        <v>2</v>
      </c>
      <c r="S39" s="197" t="s">
        <v>2</v>
      </c>
      <c r="T39" s="203">
        <v>0</v>
      </c>
      <c r="U39" s="200">
        <v>0</v>
      </c>
      <c r="V39" s="204" t="s">
        <v>308</v>
      </c>
      <c r="W39" s="200">
        <v>0</v>
      </c>
      <c r="X39" s="200" t="s">
        <v>308</v>
      </c>
      <c r="Y39" s="200" t="s">
        <v>308</v>
      </c>
      <c r="Z39" s="205">
        <f t="shared" si="5"/>
        <v>0</v>
      </c>
      <c r="AB39" s="200">
        <v>0</v>
      </c>
      <c r="AD39" s="206">
        <f t="shared" si="6"/>
        <v>0</v>
      </c>
    </row>
    <row r="40" spans="1:30" x14ac:dyDescent="0.2">
      <c r="A40" s="197" t="s">
        <v>2</v>
      </c>
      <c r="B40" s="198" t="s">
        <v>306</v>
      </c>
      <c r="C40" s="198" t="s">
        <v>306</v>
      </c>
      <c r="D40" s="197">
        <v>136</v>
      </c>
      <c r="E40" s="197" t="str">
        <f t="shared" si="0"/>
        <v xml:space="preserve"> </v>
      </c>
      <c r="F40" s="199" t="s">
        <v>2</v>
      </c>
      <c r="G40" s="200" t="str">
        <f t="shared" si="1"/>
        <v xml:space="preserve"> </v>
      </c>
      <c r="H40" s="197" t="s">
        <v>2</v>
      </c>
      <c r="I40" s="198" t="s">
        <v>2</v>
      </c>
      <c r="J40" s="198" t="s">
        <v>2</v>
      </c>
      <c r="K40" s="197">
        <v>112</v>
      </c>
      <c r="L40" s="197" t="str">
        <f t="shared" si="4"/>
        <v xml:space="preserve"> </v>
      </c>
      <c r="M40" s="199" t="s">
        <v>2</v>
      </c>
      <c r="N40" s="200" t="str">
        <f>IFERROR(SUM(L40*M40),"0")</f>
        <v>0</v>
      </c>
      <c r="O40" s="200" t="s">
        <v>306</v>
      </c>
      <c r="P40" s="202">
        <f t="array" ref="P40">IFERROR(SUM(N40*50%,N40,10,G40*50%+G40,O40),)</f>
        <v>0</v>
      </c>
      <c r="Q40" s="197" t="s">
        <v>2</v>
      </c>
      <c r="R40" s="200" t="s">
        <v>2</v>
      </c>
      <c r="S40" s="197" t="s">
        <v>2</v>
      </c>
      <c r="T40" s="203">
        <v>0</v>
      </c>
      <c r="U40" s="200">
        <v>0</v>
      </c>
      <c r="V40" s="204" t="s">
        <v>308</v>
      </c>
      <c r="W40" s="200">
        <v>0</v>
      </c>
      <c r="X40" s="200" t="s">
        <v>308</v>
      </c>
      <c r="Y40" s="200" t="s">
        <v>308</v>
      </c>
      <c r="Z40" s="205">
        <f t="shared" si="5"/>
        <v>0</v>
      </c>
      <c r="AB40" s="200">
        <v>0</v>
      </c>
      <c r="AD40" s="206">
        <f t="shared" si="6"/>
        <v>0</v>
      </c>
    </row>
    <row r="41" spans="1:30" x14ac:dyDescent="0.2">
      <c r="A41" s="197" t="s">
        <v>2</v>
      </c>
      <c r="B41" s="198" t="s">
        <v>306</v>
      </c>
      <c r="C41" s="198" t="s">
        <v>306</v>
      </c>
      <c r="D41" s="197">
        <v>136</v>
      </c>
      <c r="E41" s="197" t="str">
        <f t="shared" si="0"/>
        <v xml:space="preserve"> </v>
      </c>
      <c r="F41" s="199" t="s">
        <v>2</v>
      </c>
      <c r="G41" s="200" t="str">
        <f t="shared" si="1"/>
        <v xml:space="preserve"> </v>
      </c>
      <c r="H41" s="197" t="s">
        <v>2</v>
      </c>
      <c r="I41" s="198" t="s">
        <v>2</v>
      </c>
      <c r="J41" s="198" t="s">
        <v>2</v>
      </c>
      <c r="K41" s="197">
        <v>112</v>
      </c>
      <c r="L41" s="197" t="str">
        <f t="shared" si="4"/>
        <v xml:space="preserve"> </v>
      </c>
      <c r="M41" s="199" t="s">
        <v>2</v>
      </c>
      <c r="N41" s="200" t="str">
        <f t="shared" ref="N41:N104" si="7">IFERROR(SUM(L41*M41),"0 ")</f>
        <v xml:space="preserve">0 </v>
      </c>
      <c r="O41" s="200" t="s">
        <v>306</v>
      </c>
      <c r="P41" s="202">
        <f t="array" ref="P41">IFERROR(SUM(N41*50%,N41,10,G41*50%+G41,O41),)</f>
        <v>0</v>
      </c>
      <c r="Q41" s="197" t="s">
        <v>2</v>
      </c>
      <c r="R41" s="200" t="s">
        <v>2</v>
      </c>
      <c r="S41" s="197" t="s">
        <v>2</v>
      </c>
      <c r="T41" s="203">
        <v>0</v>
      </c>
      <c r="U41" s="200">
        <v>0</v>
      </c>
      <c r="V41" s="204" t="s">
        <v>308</v>
      </c>
      <c r="W41" s="200">
        <v>0</v>
      </c>
      <c r="X41" s="200" t="s">
        <v>308</v>
      </c>
      <c r="Y41" s="200" t="s">
        <v>308</v>
      </c>
      <c r="Z41" s="205">
        <f t="shared" si="5"/>
        <v>0</v>
      </c>
      <c r="AB41" s="200">
        <v>0</v>
      </c>
      <c r="AD41" s="206">
        <f t="shared" si="6"/>
        <v>0</v>
      </c>
    </row>
    <row r="42" spans="1:30" x14ac:dyDescent="0.2">
      <c r="A42" s="197" t="s">
        <v>2</v>
      </c>
      <c r="B42" s="198" t="s">
        <v>306</v>
      </c>
      <c r="C42" s="198" t="s">
        <v>306</v>
      </c>
      <c r="D42" s="197">
        <v>136</v>
      </c>
      <c r="E42" s="197" t="str">
        <f t="shared" si="0"/>
        <v xml:space="preserve"> </v>
      </c>
      <c r="F42" s="199" t="s">
        <v>2</v>
      </c>
      <c r="G42" s="200" t="str">
        <f t="shared" si="1"/>
        <v xml:space="preserve"> </v>
      </c>
      <c r="H42" s="197" t="s">
        <v>2</v>
      </c>
      <c r="I42" s="198" t="s">
        <v>2</v>
      </c>
      <c r="J42" s="198" t="s">
        <v>2</v>
      </c>
      <c r="K42" s="197">
        <v>112</v>
      </c>
      <c r="L42" s="197" t="str">
        <f t="shared" si="4"/>
        <v xml:space="preserve"> </v>
      </c>
      <c r="M42" s="199" t="s">
        <v>2</v>
      </c>
      <c r="N42" s="200" t="str">
        <f t="shared" si="7"/>
        <v xml:space="preserve">0 </v>
      </c>
      <c r="O42" s="200" t="s">
        <v>306</v>
      </c>
      <c r="P42" s="202">
        <f t="array" ref="P42">IFERROR(SUM(N42*50%,N42,10,G42*50%+G42,O42),)</f>
        <v>0</v>
      </c>
      <c r="Q42" s="197" t="s">
        <v>2</v>
      </c>
      <c r="R42" s="200" t="s">
        <v>2</v>
      </c>
      <c r="S42" s="197" t="s">
        <v>2</v>
      </c>
      <c r="T42" s="203">
        <v>0</v>
      </c>
      <c r="U42" s="200">
        <v>0</v>
      </c>
      <c r="V42" s="204" t="s">
        <v>308</v>
      </c>
      <c r="W42" s="200">
        <v>0</v>
      </c>
      <c r="X42" s="200" t="s">
        <v>308</v>
      </c>
      <c r="Y42" s="200" t="s">
        <v>308</v>
      </c>
      <c r="Z42" s="205">
        <f t="shared" si="5"/>
        <v>0</v>
      </c>
      <c r="AB42" s="200">
        <v>0</v>
      </c>
      <c r="AD42" s="206">
        <f t="shared" si="6"/>
        <v>0</v>
      </c>
    </row>
    <row r="43" spans="1:30" x14ac:dyDescent="0.2">
      <c r="A43" s="197" t="s">
        <v>2</v>
      </c>
      <c r="B43" s="198" t="s">
        <v>306</v>
      </c>
      <c r="C43" s="198" t="s">
        <v>306</v>
      </c>
      <c r="D43" s="197">
        <v>136</v>
      </c>
      <c r="E43" s="197" t="str">
        <f t="shared" si="0"/>
        <v xml:space="preserve"> </v>
      </c>
      <c r="F43" s="199" t="s">
        <v>2</v>
      </c>
      <c r="G43" s="200" t="str">
        <f t="shared" si="1"/>
        <v xml:space="preserve"> </v>
      </c>
      <c r="H43" s="197" t="s">
        <v>2</v>
      </c>
      <c r="I43" s="198" t="s">
        <v>2</v>
      </c>
      <c r="J43" s="198" t="s">
        <v>2</v>
      </c>
      <c r="K43" s="197">
        <v>112</v>
      </c>
      <c r="L43" s="197" t="str">
        <f t="shared" si="4"/>
        <v xml:space="preserve"> </v>
      </c>
      <c r="M43" s="199" t="s">
        <v>2</v>
      </c>
      <c r="N43" s="200" t="str">
        <f t="shared" si="7"/>
        <v xml:space="preserve">0 </v>
      </c>
      <c r="O43" s="200" t="s">
        <v>306</v>
      </c>
      <c r="P43" s="202">
        <f t="array" ref="P43">IFERROR(SUM(N43*50%,N43,10,G43*50%+G43,O43),)</f>
        <v>0</v>
      </c>
      <c r="Q43" s="197" t="s">
        <v>2</v>
      </c>
      <c r="R43" s="200" t="s">
        <v>2</v>
      </c>
      <c r="S43" s="197" t="s">
        <v>2</v>
      </c>
      <c r="T43" s="203">
        <v>0</v>
      </c>
      <c r="U43" s="200">
        <v>0</v>
      </c>
      <c r="V43" s="204" t="s">
        <v>308</v>
      </c>
      <c r="W43" s="200">
        <v>0</v>
      </c>
      <c r="X43" s="200" t="s">
        <v>308</v>
      </c>
      <c r="Y43" s="200" t="s">
        <v>308</v>
      </c>
      <c r="Z43" s="205">
        <f t="shared" si="5"/>
        <v>0</v>
      </c>
      <c r="AB43" s="200">
        <v>0</v>
      </c>
      <c r="AD43" s="206">
        <f t="shared" si="6"/>
        <v>0</v>
      </c>
    </row>
    <row r="44" spans="1:30" x14ac:dyDescent="0.2">
      <c r="A44" s="197" t="s">
        <v>2</v>
      </c>
      <c r="B44" s="198" t="s">
        <v>306</v>
      </c>
      <c r="C44" s="198" t="s">
        <v>306</v>
      </c>
      <c r="D44" s="197">
        <v>136</v>
      </c>
      <c r="E44" s="197" t="str">
        <f t="shared" si="0"/>
        <v xml:space="preserve"> </v>
      </c>
      <c r="F44" s="199" t="s">
        <v>2</v>
      </c>
      <c r="G44" s="200" t="str">
        <f t="shared" si="1"/>
        <v xml:space="preserve"> </v>
      </c>
      <c r="H44" s="197" t="s">
        <v>2</v>
      </c>
      <c r="I44" s="198" t="s">
        <v>2</v>
      </c>
      <c r="J44" s="198" t="s">
        <v>2</v>
      </c>
      <c r="K44" s="197">
        <v>112</v>
      </c>
      <c r="L44" s="197" t="str">
        <f t="shared" si="4"/>
        <v xml:space="preserve"> </v>
      </c>
      <c r="M44" s="199" t="s">
        <v>2</v>
      </c>
      <c r="N44" s="200" t="str">
        <f t="shared" si="7"/>
        <v xml:space="preserve">0 </v>
      </c>
      <c r="O44" s="200" t="s">
        <v>306</v>
      </c>
      <c r="P44" s="202">
        <f t="array" ref="P44">IFERROR(SUM(N44*50%,N44,10,G44*50%+G44,O44),)</f>
        <v>0</v>
      </c>
      <c r="Q44" s="197" t="s">
        <v>2</v>
      </c>
      <c r="R44" s="200" t="s">
        <v>2</v>
      </c>
      <c r="S44" s="197" t="s">
        <v>2</v>
      </c>
      <c r="T44" s="203">
        <v>0</v>
      </c>
      <c r="U44" s="200">
        <v>0</v>
      </c>
      <c r="V44" s="204" t="s">
        <v>308</v>
      </c>
      <c r="W44" s="200">
        <v>0</v>
      </c>
      <c r="X44" s="200" t="s">
        <v>308</v>
      </c>
      <c r="Y44" s="200" t="s">
        <v>308</v>
      </c>
      <c r="Z44" s="205">
        <f t="shared" si="5"/>
        <v>0</v>
      </c>
      <c r="AB44" s="200">
        <v>0</v>
      </c>
      <c r="AD44" s="206">
        <f t="shared" si="6"/>
        <v>0</v>
      </c>
    </row>
    <row r="45" spans="1:30" x14ac:dyDescent="0.2">
      <c r="A45" s="197" t="s">
        <v>2</v>
      </c>
      <c r="B45" s="198" t="s">
        <v>306</v>
      </c>
      <c r="C45" s="198" t="s">
        <v>306</v>
      </c>
      <c r="D45" s="197">
        <v>136</v>
      </c>
      <c r="E45" s="197" t="str">
        <f t="shared" si="0"/>
        <v xml:space="preserve"> </v>
      </c>
      <c r="F45" s="199" t="s">
        <v>2</v>
      </c>
      <c r="G45" s="200" t="str">
        <f t="shared" si="1"/>
        <v xml:space="preserve"> </v>
      </c>
      <c r="H45" s="197" t="s">
        <v>2</v>
      </c>
      <c r="I45" s="198" t="s">
        <v>2</v>
      </c>
      <c r="J45" s="198" t="s">
        <v>2</v>
      </c>
      <c r="K45" s="197">
        <v>112</v>
      </c>
      <c r="L45" s="197" t="str">
        <f t="shared" si="4"/>
        <v xml:space="preserve"> </v>
      </c>
      <c r="M45" s="199" t="s">
        <v>2</v>
      </c>
      <c r="N45" s="200" t="str">
        <f t="shared" si="7"/>
        <v xml:space="preserve">0 </v>
      </c>
      <c r="O45" s="200" t="s">
        <v>306</v>
      </c>
      <c r="P45" s="202">
        <f t="array" ref="P45">IFERROR(SUM(N45*50%,N45,10,G45*50%+G45,O45),)</f>
        <v>0</v>
      </c>
      <c r="Q45" s="197" t="s">
        <v>2</v>
      </c>
      <c r="R45" s="200" t="s">
        <v>2</v>
      </c>
      <c r="S45" s="197" t="s">
        <v>2</v>
      </c>
      <c r="T45" s="203">
        <v>0</v>
      </c>
      <c r="U45" s="200">
        <v>0</v>
      </c>
      <c r="V45" s="204" t="s">
        <v>308</v>
      </c>
      <c r="W45" s="200">
        <v>0</v>
      </c>
      <c r="X45" s="200" t="s">
        <v>308</v>
      </c>
      <c r="Y45" s="200" t="s">
        <v>308</v>
      </c>
      <c r="Z45" s="205">
        <f t="shared" si="5"/>
        <v>0</v>
      </c>
      <c r="AB45" s="200">
        <v>0</v>
      </c>
      <c r="AD45" s="206">
        <f t="shared" si="6"/>
        <v>0</v>
      </c>
    </row>
    <row r="46" spans="1:30" x14ac:dyDescent="0.2">
      <c r="A46" s="197" t="s">
        <v>2</v>
      </c>
      <c r="B46" s="198" t="s">
        <v>306</v>
      </c>
      <c r="C46" s="198" t="s">
        <v>306</v>
      </c>
      <c r="D46" s="197">
        <v>136</v>
      </c>
      <c r="E46" s="197" t="str">
        <f t="shared" si="0"/>
        <v xml:space="preserve"> </v>
      </c>
      <c r="F46" s="199" t="s">
        <v>2</v>
      </c>
      <c r="G46" s="200" t="str">
        <f t="shared" si="1"/>
        <v xml:space="preserve"> </v>
      </c>
      <c r="H46" s="197" t="s">
        <v>2</v>
      </c>
      <c r="I46" s="198" t="s">
        <v>2</v>
      </c>
      <c r="J46" s="198" t="s">
        <v>2</v>
      </c>
      <c r="K46" s="197">
        <v>112</v>
      </c>
      <c r="L46" s="197" t="str">
        <f t="shared" si="4"/>
        <v xml:space="preserve"> </v>
      </c>
      <c r="M46" s="199" t="s">
        <v>2</v>
      </c>
      <c r="N46" s="200" t="str">
        <f t="shared" si="7"/>
        <v xml:space="preserve">0 </v>
      </c>
      <c r="O46" s="200" t="s">
        <v>306</v>
      </c>
      <c r="P46" s="202">
        <f t="array" ref="P46">IFERROR(SUM(N46*50%,N46,10,G46*50%+G46,O46),)</f>
        <v>0</v>
      </c>
      <c r="Q46" s="197" t="s">
        <v>2</v>
      </c>
      <c r="R46" s="200" t="s">
        <v>2</v>
      </c>
      <c r="S46" s="197" t="s">
        <v>2</v>
      </c>
      <c r="T46" s="203">
        <v>0</v>
      </c>
      <c r="U46" s="200">
        <v>0</v>
      </c>
      <c r="V46" s="204" t="s">
        <v>308</v>
      </c>
      <c r="W46" s="200">
        <v>0</v>
      </c>
      <c r="X46" s="200" t="s">
        <v>308</v>
      </c>
      <c r="Y46" s="200" t="s">
        <v>308</v>
      </c>
      <c r="Z46" s="205">
        <f t="shared" si="5"/>
        <v>0</v>
      </c>
      <c r="AB46" s="200">
        <v>0</v>
      </c>
      <c r="AD46" s="206">
        <f t="shared" si="6"/>
        <v>0</v>
      </c>
    </row>
    <row r="47" spans="1:30" x14ac:dyDescent="0.2">
      <c r="A47" s="197" t="s">
        <v>2</v>
      </c>
      <c r="B47" s="198" t="s">
        <v>306</v>
      </c>
      <c r="C47" s="198" t="s">
        <v>306</v>
      </c>
      <c r="D47" s="197">
        <v>136</v>
      </c>
      <c r="E47" s="197" t="str">
        <f t="shared" si="0"/>
        <v xml:space="preserve"> </v>
      </c>
      <c r="F47" s="199" t="s">
        <v>2</v>
      </c>
      <c r="G47" s="200" t="str">
        <f t="shared" si="1"/>
        <v xml:space="preserve"> </v>
      </c>
      <c r="H47" s="197" t="s">
        <v>2</v>
      </c>
      <c r="I47" s="198" t="s">
        <v>2</v>
      </c>
      <c r="J47" s="198" t="s">
        <v>2</v>
      </c>
      <c r="K47" s="197">
        <v>112</v>
      </c>
      <c r="L47" s="197" t="str">
        <f t="shared" si="4"/>
        <v xml:space="preserve"> </v>
      </c>
      <c r="M47" s="199" t="s">
        <v>2</v>
      </c>
      <c r="N47" s="200" t="str">
        <f t="shared" si="7"/>
        <v xml:space="preserve">0 </v>
      </c>
      <c r="O47" s="200" t="s">
        <v>306</v>
      </c>
      <c r="P47" s="202">
        <f t="array" ref="P47">IFERROR(SUM(N47*50%,N47,10,G47*50%+G47,O47),)</f>
        <v>0</v>
      </c>
      <c r="Q47" s="197" t="s">
        <v>2</v>
      </c>
      <c r="R47" s="200" t="s">
        <v>2</v>
      </c>
      <c r="S47" s="197" t="s">
        <v>2</v>
      </c>
      <c r="T47" s="203">
        <v>0</v>
      </c>
      <c r="U47" s="200">
        <v>0</v>
      </c>
      <c r="V47" s="204" t="s">
        <v>308</v>
      </c>
      <c r="W47" s="200">
        <v>0</v>
      </c>
      <c r="X47" s="200" t="s">
        <v>308</v>
      </c>
      <c r="Y47" s="200" t="s">
        <v>308</v>
      </c>
      <c r="Z47" s="205">
        <f t="shared" si="5"/>
        <v>0</v>
      </c>
      <c r="AB47" s="200">
        <v>0</v>
      </c>
      <c r="AD47" s="206">
        <f t="shared" si="6"/>
        <v>0</v>
      </c>
    </row>
    <row r="48" spans="1:30" x14ac:dyDescent="0.2">
      <c r="A48" s="197" t="s">
        <v>2</v>
      </c>
      <c r="B48" s="198" t="s">
        <v>306</v>
      </c>
      <c r="C48" s="198" t="s">
        <v>306</v>
      </c>
      <c r="D48" s="197">
        <v>136</v>
      </c>
      <c r="E48" s="197" t="str">
        <f t="shared" si="0"/>
        <v xml:space="preserve"> </v>
      </c>
      <c r="F48" s="199" t="s">
        <v>2</v>
      </c>
      <c r="G48" s="200" t="str">
        <f t="shared" si="1"/>
        <v xml:space="preserve"> </v>
      </c>
      <c r="H48" s="197" t="s">
        <v>2</v>
      </c>
      <c r="I48" s="198" t="s">
        <v>2</v>
      </c>
      <c r="J48" s="198" t="s">
        <v>2</v>
      </c>
      <c r="K48" s="197">
        <v>112</v>
      </c>
      <c r="L48" s="197" t="str">
        <f t="shared" si="4"/>
        <v xml:space="preserve"> </v>
      </c>
      <c r="M48" s="199" t="s">
        <v>2</v>
      </c>
      <c r="N48" s="200" t="str">
        <f t="shared" si="7"/>
        <v xml:space="preserve">0 </v>
      </c>
      <c r="O48" s="200" t="s">
        <v>306</v>
      </c>
      <c r="P48" s="202">
        <f t="array" ref="P48">IFERROR(SUM(N48*50%,N48,10,G48*50%+G48,O48),)</f>
        <v>0</v>
      </c>
      <c r="Q48" s="197" t="s">
        <v>2</v>
      </c>
      <c r="R48" s="200" t="s">
        <v>2</v>
      </c>
      <c r="S48" s="197" t="s">
        <v>2</v>
      </c>
      <c r="T48" s="203">
        <v>0</v>
      </c>
      <c r="U48" s="200">
        <v>0</v>
      </c>
      <c r="V48" s="204" t="s">
        <v>308</v>
      </c>
      <c r="W48" s="200">
        <v>0</v>
      </c>
      <c r="X48" s="200" t="s">
        <v>308</v>
      </c>
      <c r="Y48" s="200" t="s">
        <v>308</v>
      </c>
      <c r="Z48" s="205">
        <f t="shared" si="5"/>
        <v>0</v>
      </c>
      <c r="AB48" s="200">
        <v>0</v>
      </c>
      <c r="AD48" s="206">
        <f t="shared" si="6"/>
        <v>0</v>
      </c>
    </row>
    <row r="49" spans="1:30" x14ac:dyDescent="0.2">
      <c r="A49" s="197" t="s">
        <v>2</v>
      </c>
      <c r="B49" s="198" t="s">
        <v>306</v>
      </c>
      <c r="C49" s="198" t="s">
        <v>306</v>
      </c>
      <c r="D49" s="197">
        <v>136</v>
      </c>
      <c r="E49" s="197" t="str">
        <f t="shared" si="0"/>
        <v xml:space="preserve"> </v>
      </c>
      <c r="F49" s="199" t="s">
        <v>2</v>
      </c>
      <c r="G49" s="200" t="str">
        <f t="shared" si="1"/>
        <v xml:space="preserve"> </v>
      </c>
      <c r="H49" s="197" t="s">
        <v>2</v>
      </c>
      <c r="I49" s="198" t="s">
        <v>2</v>
      </c>
      <c r="J49" s="198" t="s">
        <v>2</v>
      </c>
      <c r="K49" s="197">
        <v>112</v>
      </c>
      <c r="L49" s="197" t="str">
        <f t="shared" si="4"/>
        <v xml:space="preserve"> </v>
      </c>
      <c r="M49" s="199" t="s">
        <v>2</v>
      </c>
      <c r="N49" s="200" t="str">
        <f t="shared" si="7"/>
        <v xml:space="preserve">0 </v>
      </c>
      <c r="O49" s="200" t="s">
        <v>306</v>
      </c>
      <c r="P49" s="202">
        <f t="array" ref="P49">IFERROR(SUM(N49*50%,N49,10,G49*50%+G49,O49),)</f>
        <v>0</v>
      </c>
      <c r="Q49" s="197" t="s">
        <v>2</v>
      </c>
      <c r="R49" s="200" t="s">
        <v>2</v>
      </c>
      <c r="S49" s="197" t="s">
        <v>2</v>
      </c>
      <c r="T49" s="203">
        <v>0</v>
      </c>
      <c r="U49" s="200">
        <v>0</v>
      </c>
      <c r="V49" s="204" t="s">
        <v>308</v>
      </c>
      <c r="W49" s="200">
        <v>0</v>
      </c>
      <c r="X49" s="200" t="s">
        <v>308</v>
      </c>
      <c r="Y49" s="200" t="s">
        <v>308</v>
      </c>
      <c r="Z49" s="205">
        <f t="shared" si="5"/>
        <v>0</v>
      </c>
      <c r="AB49" s="200">
        <v>0</v>
      </c>
      <c r="AD49" s="206">
        <f t="shared" si="6"/>
        <v>0</v>
      </c>
    </row>
    <row r="50" spans="1:30" x14ac:dyDescent="0.2">
      <c r="A50" s="197" t="s">
        <v>2</v>
      </c>
      <c r="B50" s="198" t="s">
        <v>306</v>
      </c>
      <c r="C50" s="198" t="s">
        <v>306</v>
      </c>
      <c r="D50" s="197">
        <v>136</v>
      </c>
      <c r="E50" s="197" t="str">
        <f t="shared" si="0"/>
        <v xml:space="preserve"> </v>
      </c>
      <c r="F50" s="199" t="s">
        <v>2</v>
      </c>
      <c r="G50" s="200" t="str">
        <f t="shared" si="1"/>
        <v xml:space="preserve"> </v>
      </c>
      <c r="H50" s="197" t="s">
        <v>2</v>
      </c>
      <c r="I50" s="198" t="s">
        <v>2</v>
      </c>
      <c r="J50" s="198" t="s">
        <v>2</v>
      </c>
      <c r="K50" s="197">
        <v>112</v>
      </c>
      <c r="L50" s="197" t="str">
        <f t="shared" si="4"/>
        <v xml:space="preserve"> </v>
      </c>
      <c r="M50" s="199" t="s">
        <v>2</v>
      </c>
      <c r="N50" s="200" t="str">
        <f t="shared" si="7"/>
        <v xml:space="preserve">0 </v>
      </c>
      <c r="O50" s="200" t="s">
        <v>306</v>
      </c>
      <c r="P50" s="202">
        <f t="array" ref="P50">IFERROR(SUM(N50*50%,N50,10,G50*50%+G50,O50),)</f>
        <v>0</v>
      </c>
      <c r="Q50" s="197" t="s">
        <v>2</v>
      </c>
      <c r="R50" s="200" t="s">
        <v>2</v>
      </c>
      <c r="S50" s="197" t="s">
        <v>2</v>
      </c>
      <c r="T50" s="203">
        <v>0</v>
      </c>
      <c r="U50" s="200">
        <v>0</v>
      </c>
      <c r="V50" s="204" t="s">
        <v>308</v>
      </c>
      <c r="W50" s="200">
        <v>0</v>
      </c>
      <c r="X50" s="200" t="s">
        <v>308</v>
      </c>
      <c r="Y50" s="200" t="s">
        <v>308</v>
      </c>
      <c r="Z50" s="205">
        <f t="shared" si="5"/>
        <v>0</v>
      </c>
      <c r="AB50" s="200">
        <v>0</v>
      </c>
      <c r="AD50" s="206">
        <f t="shared" si="6"/>
        <v>0</v>
      </c>
    </row>
    <row r="51" spans="1:30" x14ac:dyDescent="0.2">
      <c r="A51" s="197" t="s">
        <v>2</v>
      </c>
      <c r="B51" s="198" t="s">
        <v>306</v>
      </c>
      <c r="C51" s="198" t="s">
        <v>306</v>
      </c>
      <c r="D51" s="197">
        <v>136</v>
      </c>
      <c r="E51" s="197" t="str">
        <f t="shared" si="0"/>
        <v xml:space="preserve"> </v>
      </c>
      <c r="F51" s="199" t="s">
        <v>2</v>
      </c>
      <c r="G51" s="200" t="str">
        <f t="shared" si="1"/>
        <v xml:space="preserve"> </v>
      </c>
      <c r="H51" s="197" t="s">
        <v>2</v>
      </c>
      <c r="I51" s="198" t="s">
        <v>2</v>
      </c>
      <c r="J51" s="198" t="s">
        <v>2</v>
      </c>
      <c r="K51" s="197">
        <v>112</v>
      </c>
      <c r="L51" s="197" t="str">
        <f t="shared" si="4"/>
        <v xml:space="preserve"> </v>
      </c>
      <c r="M51" s="199" t="s">
        <v>2</v>
      </c>
      <c r="N51" s="200" t="str">
        <f t="shared" si="7"/>
        <v xml:space="preserve">0 </v>
      </c>
      <c r="O51" s="200" t="s">
        <v>306</v>
      </c>
      <c r="P51" s="202">
        <f t="array" ref="P51">IFERROR(SUM(N51*50%,N51,10,G51*50%+G51,O51),)</f>
        <v>0</v>
      </c>
      <c r="Q51" s="197" t="s">
        <v>2</v>
      </c>
      <c r="R51" s="200" t="s">
        <v>2</v>
      </c>
      <c r="S51" s="197" t="s">
        <v>2</v>
      </c>
      <c r="T51" s="203">
        <v>0</v>
      </c>
      <c r="U51" s="200">
        <v>0</v>
      </c>
      <c r="V51" s="204" t="s">
        <v>308</v>
      </c>
      <c r="W51" s="200">
        <v>0</v>
      </c>
      <c r="X51" s="200" t="s">
        <v>308</v>
      </c>
      <c r="Y51" s="200" t="s">
        <v>308</v>
      </c>
      <c r="Z51" s="205">
        <f t="shared" si="5"/>
        <v>0</v>
      </c>
      <c r="AB51" s="200">
        <v>0</v>
      </c>
      <c r="AD51" s="206">
        <f t="shared" si="6"/>
        <v>0</v>
      </c>
    </row>
    <row r="52" spans="1:30" x14ac:dyDescent="0.2">
      <c r="A52" s="197" t="s">
        <v>2</v>
      </c>
      <c r="B52" s="198" t="s">
        <v>306</v>
      </c>
      <c r="C52" s="198" t="s">
        <v>306</v>
      </c>
      <c r="D52" s="197">
        <v>136</v>
      </c>
      <c r="E52" s="197" t="str">
        <f t="shared" si="0"/>
        <v xml:space="preserve"> </v>
      </c>
      <c r="F52" s="199" t="s">
        <v>2</v>
      </c>
      <c r="G52" s="200" t="str">
        <f t="shared" si="1"/>
        <v xml:space="preserve"> </v>
      </c>
      <c r="H52" s="197" t="s">
        <v>2</v>
      </c>
      <c r="I52" s="198" t="s">
        <v>2</v>
      </c>
      <c r="J52" s="198" t="s">
        <v>2</v>
      </c>
      <c r="K52" s="197">
        <v>112</v>
      </c>
      <c r="L52" s="197" t="str">
        <f t="shared" si="4"/>
        <v xml:space="preserve"> </v>
      </c>
      <c r="M52" s="199" t="s">
        <v>2</v>
      </c>
      <c r="N52" s="200" t="str">
        <f t="shared" si="7"/>
        <v xml:space="preserve">0 </v>
      </c>
      <c r="O52" s="200" t="s">
        <v>306</v>
      </c>
      <c r="P52" s="202">
        <f t="array" ref="P52">IFERROR(SUM(N52*50%,N52,10,G52*50%+G52,O52),)</f>
        <v>0</v>
      </c>
      <c r="Q52" s="197" t="s">
        <v>2</v>
      </c>
      <c r="R52" s="200" t="s">
        <v>2</v>
      </c>
      <c r="S52" s="197" t="s">
        <v>2</v>
      </c>
      <c r="T52" s="203">
        <v>0</v>
      </c>
      <c r="U52" s="200">
        <v>0</v>
      </c>
      <c r="V52" s="204" t="s">
        <v>308</v>
      </c>
      <c r="W52" s="200">
        <v>0</v>
      </c>
      <c r="X52" s="200" t="s">
        <v>308</v>
      </c>
      <c r="Y52" s="200" t="s">
        <v>308</v>
      </c>
      <c r="Z52" s="205">
        <f t="shared" si="5"/>
        <v>0</v>
      </c>
      <c r="AB52" s="200">
        <v>0</v>
      </c>
      <c r="AD52" s="206">
        <f t="shared" si="6"/>
        <v>0</v>
      </c>
    </row>
    <row r="53" spans="1:30" x14ac:dyDescent="0.2">
      <c r="A53" s="197" t="s">
        <v>2</v>
      </c>
      <c r="B53" s="198" t="s">
        <v>306</v>
      </c>
      <c r="C53" s="198" t="s">
        <v>306</v>
      </c>
      <c r="D53" s="197">
        <v>136</v>
      </c>
      <c r="E53" s="197" t="str">
        <f t="shared" si="0"/>
        <v xml:space="preserve"> </v>
      </c>
      <c r="F53" s="199" t="s">
        <v>2</v>
      </c>
      <c r="G53" s="200" t="str">
        <f t="shared" si="1"/>
        <v xml:space="preserve"> </v>
      </c>
      <c r="H53" s="197" t="s">
        <v>2</v>
      </c>
      <c r="I53" s="198" t="s">
        <v>2</v>
      </c>
      <c r="J53" s="198" t="s">
        <v>2</v>
      </c>
      <c r="K53" s="197">
        <v>112</v>
      </c>
      <c r="L53" s="197" t="str">
        <f t="shared" si="4"/>
        <v xml:space="preserve"> </v>
      </c>
      <c r="M53" s="199" t="s">
        <v>2</v>
      </c>
      <c r="N53" s="200" t="str">
        <f t="shared" si="7"/>
        <v xml:space="preserve">0 </v>
      </c>
      <c r="O53" s="200" t="s">
        <v>306</v>
      </c>
      <c r="P53" s="202">
        <f t="array" ref="P53">IFERROR(SUM(N53*50%,N53,10,G53*50%+G53,O53),)</f>
        <v>0</v>
      </c>
      <c r="Q53" s="197" t="s">
        <v>2</v>
      </c>
      <c r="R53" s="200" t="s">
        <v>2</v>
      </c>
      <c r="S53" s="197" t="s">
        <v>2</v>
      </c>
      <c r="T53" s="203">
        <v>0</v>
      </c>
      <c r="U53" s="200">
        <v>0</v>
      </c>
      <c r="V53" s="204" t="s">
        <v>308</v>
      </c>
      <c r="W53" s="200">
        <v>0</v>
      </c>
      <c r="X53" s="200" t="s">
        <v>308</v>
      </c>
      <c r="Y53" s="200" t="s">
        <v>308</v>
      </c>
      <c r="Z53" s="205">
        <f t="shared" si="5"/>
        <v>0</v>
      </c>
      <c r="AB53" s="200">
        <v>0</v>
      </c>
      <c r="AD53" s="206">
        <f t="shared" si="6"/>
        <v>0</v>
      </c>
    </row>
    <row r="54" spans="1:30" x14ac:dyDescent="0.2">
      <c r="A54" s="197" t="s">
        <v>2</v>
      </c>
      <c r="B54" s="198" t="s">
        <v>306</v>
      </c>
      <c r="C54" s="198" t="s">
        <v>306</v>
      </c>
      <c r="D54" s="197">
        <v>136</v>
      </c>
      <c r="E54" s="197" t="str">
        <f t="shared" si="0"/>
        <v xml:space="preserve"> </v>
      </c>
      <c r="F54" s="199" t="s">
        <v>2</v>
      </c>
      <c r="G54" s="200" t="str">
        <f t="shared" si="1"/>
        <v xml:space="preserve"> </v>
      </c>
      <c r="H54" s="197" t="s">
        <v>2</v>
      </c>
      <c r="I54" s="198" t="s">
        <v>2</v>
      </c>
      <c r="J54" s="198" t="s">
        <v>2</v>
      </c>
      <c r="K54" s="197">
        <v>112</v>
      </c>
      <c r="L54" s="197" t="str">
        <f t="shared" si="4"/>
        <v xml:space="preserve"> </v>
      </c>
      <c r="M54" s="199" t="s">
        <v>2</v>
      </c>
      <c r="N54" s="200" t="str">
        <f t="shared" si="7"/>
        <v xml:space="preserve">0 </v>
      </c>
      <c r="O54" s="200" t="s">
        <v>306</v>
      </c>
      <c r="P54" s="202">
        <f t="array" ref="P54">IFERROR(SUM(N54*50%,N54,10,G54*50%+G54,O54),)</f>
        <v>0</v>
      </c>
      <c r="Q54" s="197" t="s">
        <v>2</v>
      </c>
      <c r="R54" s="200" t="s">
        <v>2</v>
      </c>
      <c r="S54" s="197" t="s">
        <v>2</v>
      </c>
      <c r="T54" s="203">
        <v>0</v>
      </c>
      <c r="U54" s="200">
        <v>0</v>
      </c>
      <c r="V54" s="204" t="s">
        <v>308</v>
      </c>
      <c r="W54" s="200">
        <v>0</v>
      </c>
      <c r="X54" s="200" t="s">
        <v>308</v>
      </c>
      <c r="Y54" s="200" t="s">
        <v>308</v>
      </c>
      <c r="Z54" s="205">
        <f t="shared" si="5"/>
        <v>0</v>
      </c>
      <c r="AB54" s="200">
        <v>0</v>
      </c>
      <c r="AD54" s="206">
        <f t="shared" si="6"/>
        <v>0</v>
      </c>
    </row>
    <row r="55" spans="1:30" x14ac:dyDescent="0.2">
      <c r="A55" s="197" t="s">
        <v>2</v>
      </c>
      <c r="B55" s="198" t="s">
        <v>306</v>
      </c>
      <c r="C55" s="198" t="s">
        <v>306</v>
      </c>
      <c r="D55" s="197">
        <v>136</v>
      </c>
      <c r="E55" s="197" t="str">
        <f t="shared" si="0"/>
        <v xml:space="preserve"> </v>
      </c>
      <c r="F55" s="199" t="s">
        <v>2</v>
      </c>
      <c r="G55" s="200" t="str">
        <f t="shared" si="1"/>
        <v xml:space="preserve"> </v>
      </c>
      <c r="H55" s="197" t="s">
        <v>2</v>
      </c>
      <c r="I55" s="198" t="s">
        <v>2</v>
      </c>
      <c r="J55" s="198" t="s">
        <v>2</v>
      </c>
      <c r="K55" s="197">
        <v>112</v>
      </c>
      <c r="L55" s="197" t="str">
        <f t="shared" si="4"/>
        <v xml:space="preserve"> </v>
      </c>
      <c r="M55" s="199" t="s">
        <v>2</v>
      </c>
      <c r="N55" s="200" t="str">
        <f t="shared" si="7"/>
        <v xml:space="preserve">0 </v>
      </c>
      <c r="O55" s="200" t="s">
        <v>306</v>
      </c>
      <c r="P55" s="202">
        <f t="array" ref="P55">IFERROR(SUM(N55*50%,N55,10,G55*50%+G55,O55),)</f>
        <v>0</v>
      </c>
      <c r="Q55" s="197" t="s">
        <v>2</v>
      </c>
      <c r="R55" s="200" t="s">
        <v>2</v>
      </c>
      <c r="S55" s="197" t="s">
        <v>2</v>
      </c>
      <c r="T55" s="203">
        <v>0</v>
      </c>
      <c r="U55" s="200">
        <v>0</v>
      </c>
      <c r="V55" s="204" t="s">
        <v>308</v>
      </c>
      <c r="W55" s="200">
        <v>0</v>
      </c>
      <c r="X55" s="200" t="s">
        <v>308</v>
      </c>
      <c r="Y55" s="200" t="s">
        <v>308</v>
      </c>
      <c r="Z55" s="205">
        <f t="shared" si="5"/>
        <v>0</v>
      </c>
      <c r="AB55" s="200">
        <v>0</v>
      </c>
      <c r="AD55" s="206">
        <f t="shared" si="6"/>
        <v>0</v>
      </c>
    </row>
    <row r="56" spans="1:30" x14ac:dyDescent="0.2">
      <c r="A56" s="197" t="s">
        <v>2</v>
      </c>
      <c r="B56" s="198" t="s">
        <v>306</v>
      </c>
      <c r="C56" s="198" t="s">
        <v>306</v>
      </c>
      <c r="D56" s="197">
        <v>136</v>
      </c>
      <c r="E56" s="197" t="str">
        <f t="shared" si="0"/>
        <v xml:space="preserve"> </v>
      </c>
      <c r="F56" s="199" t="s">
        <v>2</v>
      </c>
      <c r="G56" s="200" t="str">
        <f t="shared" si="1"/>
        <v xml:space="preserve"> </v>
      </c>
      <c r="H56" s="197" t="s">
        <v>2</v>
      </c>
      <c r="I56" s="198" t="s">
        <v>2</v>
      </c>
      <c r="J56" s="198" t="s">
        <v>2</v>
      </c>
      <c r="K56" s="197">
        <v>112</v>
      </c>
      <c r="L56" s="197" t="str">
        <f t="shared" si="4"/>
        <v xml:space="preserve"> </v>
      </c>
      <c r="M56" s="199" t="s">
        <v>2</v>
      </c>
      <c r="N56" s="200" t="str">
        <f t="shared" si="7"/>
        <v xml:space="preserve">0 </v>
      </c>
      <c r="O56" s="200" t="s">
        <v>306</v>
      </c>
      <c r="P56" s="202">
        <f t="array" ref="P56">IFERROR(SUM(N56*50%,N56,10,G56*50%+G56,O56),)</f>
        <v>0</v>
      </c>
      <c r="Q56" s="197" t="s">
        <v>2</v>
      </c>
      <c r="R56" s="200" t="s">
        <v>2</v>
      </c>
      <c r="S56" s="197" t="s">
        <v>2</v>
      </c>
      <c r="T56" s="203">
        <v>0</v>
      </c>
      <c r="U56" s="200">
        <v>0</v>
      </c>
      <c r="V56" s="204" t="s">
        <v>308</v>
      </c>
      <c r="W56" s="200">
        <v>0</v>
      </c>
      <c r="X56" s="200" t="s">
        <v>308</v>
      </c>
      <c r="Y56" s="200" t="s">
        <v>308</v>
      </c>
      <c r="Z56" s="205">
        <f t="shared" si="5"/>
        <v>0</v>
      </c>
      <c r="AB56" s="200">
        <v>0</v>
      </c>
      <c r="AD56" s="206">
        <f t="shared" si="6"/>
        <v>0</v>
      </c>
    </row>
    <row r="57" spans="1:30" x14ac:dyDescent="0.2">
      <c r="A57" s="197" t="s">
        <v>2</v>
      </c>
      <c r="B57" s="198" t="s">
        <v>306</v>
      </c>
      <c r="C57" s="198" t="s">
        <v>306</v>
      </c>
      <c r="D57" s="197">
        <v>136</v>
      </c>
      <c r="E57" s="197" t="str">
        <f t="shared" si="0"/>
        <v xml:space="preserve"> </v>
      </c>
      <c r="F57" s="199" t="s">
        <v>2</v>
      </c>
      <c r="G57" s="200" t="str">
        <f t="shared" si="1"/>
        <v xml:space="preserve"> </v>
      </c>
      <c r="H57" s="197" t="s">
        <v>2</v>
      </c>
      <c r="I57" s="198" t="s">
        <v>2</v>
      </c>
      <c r="J57" s="198" t="s">
        <v>2</v>
      </c>
      <c r="K57" s="197">
        <v>112</v>
      </c>
      <c r="L57" s="197" t="str">
        <f t="shared" si="4"/>
        <v xml:space="preserve"> </v>
      </c>
      <c r="M57" s="199" t="s">
        <v>2</v>
      </c>
      <c r="N57" s="200" t="str">
        <f t="shared" si="7"/>
        <v xml:space="preserve">0 </v>
      </c>
      <c r="O57" s="200" t="s">
        <v>306</v>
      </c>
      <c r="P57" s="202">
        <f t="array" ref="P57">IFERROR(SUM(N57*50%,N57,10,G57*50%+G57,O57),)</f>
        <v>0</v>
      </c>
      <c r="Q57" s="197" t="s">
        <v>2</v>
      </c>
      <c r="R57" s="200" t="s">
        <v>2</v>
      </c>
      <c r="S57" s="197" t="s">
        <v>2</v>
      </c>
      <c r="T57" s="203">
        <v>0</v>
      </c>
      <c r="U57" s="200">
        <v>0</v>
      </c>
      <c r="V57" s="204" t="s">
        <v>308</v>
      </c>
      <c r="W57" s="200">
        <v>0</v>
      </c>
      <c r="X57" s="200" t="s">
        <v>308</v>
      </c>
      <c r="Y57" s="200" t="s">
        <v>308</v>
      </c>
      <c r="Z57" s="205">
        <f t="shared" si="5"/>
        <v>0</v>
      </c>
      <c r="AB57" s="200">
        <v>0</v>
      </c>
      <c r="AD57" s="206">
        <f t="shared" si="6"/>
        <v>0</v>
      </c>
    </row>
    <row r="58" spans="1:30" x14ac:dyDescent="0.2">
      <c r="A58" s="197" t="s">
        <v>2</v>
      </c>
      <c r="B58" s="198" t="s">
        <v>306</v>
      </c>
      <c r="C58" s="198" t="s">
        <v>306</v>
      </c>
      <c r="D58" s="197">
        <v>136</v>
      </c>
      <c r="E58" s="197" t="str">
        <f t="shared" si="0"/>
        <v xml:space="preserve"> </v>
      </c>
      <c r="F58" s="199" t="s">
        <v>2</v>
      </c>
      <c r="G58" s="200" t="str">
        <f t="shared" si="1"/>
        <v xml:space="preserve"> </v>
      </c>
      <c r="H58" s="197" t="s">
        <v>2</v>
      </c>
      <c r="I58" s="198" t="s">
        <v>2</v>
      </c>
      <c r="J58" s="198" t="s">
        <v>2</v>
      </c>
      <c r="K58" s="197">
        <v>112</v>
      </c>
      <c r="L58" s="197" t="str">
        <f t="shared" si="4"/>
        <v xml:space="preserve"> </v>
      </c>
      <c r="M58" s="199" t="s">
        <v>2</v>
      </c>
      <c r="N58" s="200" t="str">
        <f t="shared" si="7"/>
        <v xml:space="preserve">0 </v>
      </c>
      <c r="O58" s="200" t="s">
        <v>306</v>
      </c>
      <c r="P58" s="202">
        <f t="array" ref="P58">IFERROR(SUM(N58*50%,N58,10,G58*50%+G58,O58),)</f>
        <v>0</v>
      </c>
      <c r="Q58" s="197" t="s">
        <v>2</v>
      </c>
      <c r="R58" s="200" t="s">
        <v>2</v>
      </c>
      <c r="S58" s="197" t="s">
        <v>2</v>
      </c>
      <c r="T58" s="203">
        <v>0</v>
      </c>
      <c r="U58" s="200">
        <v>0</v>
      </c>
      <c r="V58" s="204" t="s">
        <v>308</v>
      </c>
      <c r="W58" s="200">
        <v>0</v>
      </c>
      <c r="X58" s="200" t="s">
        <v>308</v>
      </c>
      <c r="Y58" s="200" t="s">
        <v>308</v>
      </c>
      <c r="Z58" s="205">
        <f t="shared" si="5"/>
        <v>0</v>
      </c>
      <c r="AB58" s="200">
        <v>0</v>
      </c>
      <c r="AD58" s="206">
        <f t="shared" si="6"/>
        <v>0</v>
      </c>
    </row>
    <row r="59" spans="1:30" x14ac:dyDescent="0.2">
      <c r="A59" s="197" t="s">
        <v>2</v>
      </c>
      <c r="B59" s="198" t="s">
        <v>306</v>
      </c>
      <c r="C59" s="198" t="s">
        <v>306</v>
      </c>
      <c r="D59" s="197">
        <v>136</v>
      </c>
      <c r="E59" s="197" t="str">
        <f t="shared" si="0"/>
        <v xml:space="preserve"> </v>
      </c>
      <c r="F59" s="199" t="s">
        <v>2</v>
      </c>
      <c r="G59" s="200" t="str">
        <f t="shared" si="1"/>
        <v xml:space="preserve"> </v>
      </c>
      <c r="H59" s="197" t="s">
        <v>2</v>
      </c>
      <c r="I59" s="198" t="s">
        <v>2</v>
      </c>
      <c r="J59" s="198" t="s">
        <v>2</v>
      </c>
      <c r="K59" s="197">
        <v>112</v>
      </c>
      <c r="L59" s="197" t="str">
        <f t="shared" si="4"/>
        <v xml:space="preserve"> </v>
      </c>
      <c r="M59" s="199" t="s">
        <v>2</v>
      </c>
      <c r="N59" s="200" t="str">
        <f t="shared" si="7"/>
        <v xml:space="preserve">0 </v>
      </c>
      <c r="O59" s="200" t="s">
        <v>306</v>
      </c>
      <c r="P59" s="202">
        <f t="array" ref="P59">IFERROR(SUM(N59*50%,N59,10,G59*50%+G59,O59),)</f>
        <v>0</v>
      </c>
      <c r="Q59" s="197" t="s">
        <v>2</v>
      </c>
      <c r="R59" s="200" t="s">
        <v>2</v>
      </c>
      <c r="S59" s="197" t="s">
        <v>2</v>
      </c>
      <c r="T59" s="203">
        <v>0</v>
      </c>
      <c r="U59" s="200">
        <v>0</v>
      </c>
      <c r="V59" s="204" t="s">
        <v>308</v>
      </c>
      <c r="W59" s="200">
        <v>0</v>
      </c>
      <c r="X59" s="200" t="s">
        <v>308</v>
      </c>
      <c r="Y59" s="200" t="s">
        <v>308</v>
      </c>
      <c r="Z59" s="205">
        <f t="shared" si="5"/>
        <v>0</v>
      </c>
      <c r="AB59" s="200">
        <v>0</v>
      </c>
      <c r="AD59" s="206">
        <f t="shared" si="6"/>
        <v>0</v>
      </c>
    </row>
    <row r="60" spans="1:30" x14ac:dyDescent="0.2">
      <c r="A60" s="197" t="s">
        <v>2</v>
      </c>
      <c r="B60" s="198" t="s">
        <v>306</v>
      </c>
      <c r="C60" s="198" t="s">
        <v>306</v>
      </c>
      <c r="D60" s="197">
        <v>136</v>
      </c>
      <c r="E60" s="197" t="str">
        <f t="shared" si="0"/>
        <v xml:space="preserve"> </v>
      </c>
      <c r="F60" s="199" t="s">
        <v>2</v>
      </c>
      <c r="G60" s="200" t="str">
        <f t="shared" si="1"/>
        <v xml:space="preserve"> </v>
      </c>
      <c r="H60" s="197" t="s">
        <v>2</v>
      </c>
      <c r="I60" s="198" t="s">
        <v>2</v>
      </c>
      <c r="J60" s="198" t="s">
        <v>2</v>
      </c>
      <c r="K60" s="197">
        <v>112</v>
      </c>
      <c r="L60" s="197" t="str">
        <f t="shared" si="4"/>
        <v xml:space="preserve"> </v>
      </c>
      <c r="M60" s="199" t="s">
        <v>2</v>
      </c>
      <c r="N60" s="200" t="str">
        <f t="shared" si="7"/>
        <v xml:space="preserve">0 </v>
      </c>
      <c r="O60" s="200" t="s">
        <v>306</v>
      </c>
      <c r="P60" s="202">
        <f t="array" ref="P60">IFERROR(SUM(N60*50%,N60,10,G60*50%+G60,O60),)</f>
        <v>0</v>
      </c>
      <c r="Q60" s="197" t="s">
        <v>2</v>
      </c>
      <c r="R60" s="200" t="s">
        <v>2</v>
      </c>
      <c r="S60" s="197" t="s">
        <v>2</v>
      </c>
      <c r="T60" s="203">
        <v>0</v>
      </c>
      <c r="U60" s="200">
        <v>0</v>
      </c>
      <c r="V60" s="204" t="s">
        <v>308</v>
      </c>
      <c r="W60" s="200">
        <v>0</v>
      </c>
      <c r="X60" s="200" t="s">
        <v>308</v>
      </c>
      <c r="Y60" s="200" t="s">
        <v>308</v>
      </c>
      <c r="Z60" s="205">
        <f t="shared" si="5"/>
        <v>0</v>
      </c>
      <c r="AB60" s="200">
        <v>0</v>
      </c>
      <c r="AD60" s="206">
        <f t="shared" si="6"/>
        <v>0</v>
      </c>
    </row>
    <row r="61" spans="1:30" x14ac:dyDescent="0.2">
      <c r="A61" s="197" t="s">
        <v>2</v>
      </c>
      <c r="B61" s="198" t="s">
        <v>306</v>
      </c>
      <c r="C61" s="198" t="s">
        <v>306</v>
      </c>
      <c r="D61" s="197">
        <v>136</v>
      </c>
      <c r="E61" s="197" t="str">
        <f t="shared" si="0"/>
        <v xml:space="preserve"> </v>
      </c>
      <c r="F61" s="199" t="s">
        <v>2</v>
      </c>
      <c r="G61" s="200" t="str">
        <f t="shared" si="1"/>
        <v xml:space="preserve"> </v>
      </c>
      <c r="H61" s="197" t="s">
        <v>2</v>
      </c>
      <c r="I61" s="198" t="s">
        <v>2</v>
      </c>
      <c r="J61" s="198" t="s">
        <v>2</v>
      </c>
      <c r="K61" s="197">
        <v>112</v>
      </c>
      <c r="L61" s="197" t="str">
        <f t="shared" si="4"/>
        <v xml:space="preserve"> </v>
      </c>
      <c r="M61" s="199" t="s">
        <v>2</v>
      </c>
      <c r="N61" s="200" t="str">
        <f t="shared" si="7"/>
        <v xml:space="preserve">0 </v>
      </c>
      <c r="O61" s="200" t="s">
        <v>306</v>
      </c>
      <c r="P61" s="202">
        <f t="array" ref="P61">IFERROR(SUM(N61*50%,N61,10,G61*50%+G61,O61),)</f>
        <v>0</v>
      </c>
      <c r="Q61" s="197" t="s">
        <v>2</v>
      </c>
      <c r="R61" s="200" t="s">
        <v>2</v>
      </c>
      <c r="S61" s="197" t="s">
        <v>2</v>
      </c>
      <c r="T61" s="203">
        <v>0</v>
      </c>
      <c r="U61" s="200">
        <v>0</v>
      </c>
      <c r="V61" s="204" t="s">
        <v>308</v>
      </c>
      <c r="W61" s="200">
        <v>0</v>
      </c>
      <c r="X61" s="200" t="s">
        <v>308</v>
      </c>
      <c r="Y61" s="200" t="s">
        <v>308</v>
      </c>
      <c r="Z61" s="205">
        <f t="shared" si="5"/>
        <v>0</v>
      </c>
      <c r="AB61" s="200">
        <v>0</v>
      </c>
      <c r="AD61" s="206">
        <f t="shared" si="6"/>
        <v>0</v>
      </c>
    </row>
    <row r="62" spans="1:30" x14ac:dyDescent="0.2">
      <c r="A62" s="197" t="s">
        <v>2</v>
      </c>
      <c r="B62" s="198" t="s">
        <v>306</v>
      </c>
      <c r="C62" s="198" t="s">
        <v>306</v>
      </c>
      <c r="D62" s="197">
        <v>136</v>
      </c>
      <c r="E62" s="197" t="str">
        <f t="shared" si="0"/>
        <v xml:space="preserve"> </v>
      </c>
      <c r="F62" s="199" t="s">
        <v>2</v>
      </c>
      <c r="G62" s="200" t="str">
        <f t="shared" si="1"/>
        <v xml:space="preserve"> </v>
      </c>
      <c r="H62" s="197" t="s">
        <v>2</v>
      </c>
      <c r="I62" s="198" t="s">
        <v>2</v>
      </c>
      <c r="J62" s="198" t="s">
        <v>2</v>
      </c>
      <c r="K62" s="197">
        <v>112</v>
      </c>
      <c r="L62" s="197" t="str">
        <f t="shared" si="4"/>
        <v xml:space="preserve"> </v>
      </c>
      <c r="M62" s="199" t="s">
        <v>2</v>
      </c>
      <c r="N62" s="200" t="str">
        <f t="shared" si="7"/>
        <v xml:space="preserve">0 </v>
      </c>
      <c r="O62" s="200" t="s">
        <v>306</v>
      </c>
      <c r="P62" s="202">
        <f t="array" ref="P62">IFERROR(SUM(N62*50%,N62,10,G62*50%+G62,O62),)</f>
        <v>0</v>
      </c>
      <c r="Q62" s="197" t="s">
        <v>2</v>
      </c>
      <c r="R62" s="200" t="s">
        <v>2</v>
      </c>
      <c r="S62" s="197" t="s">
        <v>2</v>
      </c>
      <c r="T62" s="203">
        <v>0</v>
      </c>
      <c r="U62" s="200">
        <v>0</v>
      </c>
      <c r="V62" s="204" t="s">
        <v>308</v>
      </c>
      <c r="W62" s="200">
        <v>0</v>
      </c>
      <c r="X62" s="200" t="s">
        <v>308</v>
      </c>
      <c r="Y62" s="200" t="s">
        <v>308</v>
      </c>
      <c r="Z62" s="205">
        <f t="shared" si="5"/>
        <v>0</v>
      </c>
      <c r="AB62" s="200">
        <v>0</v>
      </c>
      <c r="AD62" s="206">
        <f t="shared" si="6"/>
        <v>0</v>
      </c>
    </row>
    <row r="63" spans="1:30" x14ac:dyDescent="0.2">
      <c r="A63" s="197" t="s">
        <v>2</v>
      </c>
      <c r="B63" s="198" t="s">
        <v>306</v>
      </c>
      <c r="C63" s="198" t="s">
        <v>306</v>
      </c>
      <c r="D63" s="197">
        <v>136</v>
      </c>
      <c r="E63" s="197" t="str">
        <f t="shared" si="0"/>
        <v xml:space="preserve"> </v>
      </c>
      <c r="F63" s="199" t="s">
        <v>2</v>
      </c>
      <c r="G63" s="200" t="str">
        <f t="shared" si="1"/>
        <v xml:space="preserve"> </v>
      </c>
      <c r="H63" s="197" t="s">
        <v>2</v>
      </c>
      <c r="I63" s="198" t="s">
        <v>2</v>
      </c>
      <c r="J63" s="198" t="s">
        <v>2</v>
      </c>
      <c r="K63" s="197">
        <v>112</v>
      </c>
      <c r="L63" s="197" t="str">
        <f t="shared" si="4"/>
        <v xml:space="preserve"> </v>
      </c>
      <c r="M63" s="199" t="s">
        <v>2</v>
      </c>
      <c r="N63" s="200" t="str">
        <f t="shared" si="7"/>
        <v xml:space="preserve">0 </v>
      </c>
      <c r="O63" s="200" t="s">
        <v>306</v>
      </c>
      <c r="P63" s="202">
        <f t="array" ref="P63">IFERROR(SUM(N63*50%,N63,10,G63*50%+G63,O63),)</f>
        <v>0</v>
      </c>
      <c r="Q63" s="197" t="s">
        <v>2</v>
      </c>
      <c r="R63" s="200" t="s">
        <v>2</v>
      </c>
      <c r="S63" s="197" t="s">
        <v>2</v>
      </c>
      <c r="T63" s="203">
        <v>0</v>
      </c>
      <c r="U63" s="200">
        <v>0</v>
      </c>
      <c r="V63" s="204" t="s">
        <v>308</v>
      </c>
      <c r="W63" s="200">
        <v>0</v>
      </c>
      <c r="X63" s="200" t="s">
        <v>308</v>
      </c>
      <c r="Y63" s="200" t="s">
        <v>308</v>
      </c>
      <c r="Z63" s="205">
        <f t="shared" si="5"/>
        <v>0</v>
      </c>
      <c r="AB63" s="200">
        <v>0</v>
      </c>
      <c r="AD63" s="206">
        <f t="shared" si="6"/>
        <v>0</v>
      </c>
    </row>
    <row r="64" spans="1:30" x14ac:dyDescent="0.2">
      <c r="A64" s="197" t="s">
        <v>2</v>
      </c>
      <c r="B64" s="198" t="s">
        <v>306</v>
      </c>
      <c r="C64" s="198" t="s">
        <v>306</v>
      </c>
      <c r="D64" s="197">
        <v>136</v>
      </c>
      <c r="E64" s="197" t="str">
        <f t="shared" si="0"/>
        <v xml:space="preserve"> </v>
      </c>
      <c r="F64" s="199" t="s">
        <v>2</v>
      </c>
      <c r="G64" s="200" t="str">
        <f t="shared" si="1"/>
        <v xml:space="preserve"> </v>
      </c>
      <c r="H64" s="197" t="s">
        <v>2</v>
      </c>
      <c r="I64" s="198" t="s">
        <v>2</v>
      </c>
      <c r="J64" s="198" t="s">
        <v>2</v>
      </c>
      <c r="K64" s="197">
        <v>112</v>
      </c>
      <c r="L64" s="197" t="str">
        <f t="shared" si="4"/>
        <v xml:space="preserve"> </v>
      </c>
      <c r="M64" s="199" t="s">
        <v>2</v>
      </c>
      <c r="N64" s="200" t="str">
        <f t="shared" si="7"/>
        <v xml:space="preserve">0 </v>
      </c>
      <c r="O64" s="200" t="s">
        <v>306</v>
      </c>
      <c r="P64" s="202">
        <f t="array" ref="P64">IFERROR(SUM(N64*50%,N64,10,G64*50%+G64,O64),)</f>
        <v>0</v>
      </c>
      <c r="Q64" s="197" t="s">
        <v>2</v>
      </c>
      <c r="R64" s="200" t="s">
        <v>2</v>
      </c>
      <c r="S64" s="197" t="s">
        <v>2</v>
      </c>
      <c r="T64" s="203">
        <v>0</v>
      </c>
      <c r="U64" s="200">
        <v>0</v>
      </c>
      <c r="V64" s="204" t="s">
        <v>308</v>
      </c>
      <c r="W64" s="200">
        <v>0</v>
      </c>
      <c r="X64" s="200" t="s">
        <v>308</v>
      </c>
      <c r="Y64" s="200" t="s">
        <v>308</v>
      </c>
      <c r="Z64" s="205">
        <f t="shared" si="5"/>
        <v>0</v>
      </c>
      <c r="AB64" s="200">
        <v>0</v>
      </c>
      <c r="AD64" s="206">
        <f t="shared" si="6"/>
        <v>0</v>
      </c>
    </row>
    <row r="65" spans="1:30" x14ac:dyDescent="0.2">
      <c r="A65" s="197" t="s">
        <v>2</v>
      </c>
      <c r="B65" s="198" t="s">
        <v>306</v>
      </c>
      <c r="C65" s="198" t="s">
        <v>306</v>
      </c>
      <c r="D65" s="197">
        <v>136</v>
      </c>
      <c r="E65" s="197" t="str">
        <f t="shared" si="0"/>
        <v xml:space="preserve"> </v>
      </c>
      <c r="F65" s="199" t="s">
        <v>2</v>
      </c>
      <c r="G65" s="200" t="str">
        <f t="shared" si="1"/>
        <v xml:space="preserve"> </v>
      </c>
      <c r="H65" s="197" t="s">
        <v>2</v>
      </c>
      <c r="I65" s="198" t="s">
        <v>2</v>
      </c>
      <c r="J65" s="198" t="s">
        <v>2</v>
      </c>
      <c r="K65" s="197">
        <v>112</v>
      </c>
      <c r="L65" s="197" t="str">
        <f t="shared" si="4"/>
        <v xml:space="preserve"> </v>
      </c>
      <c r="M65" s="199" t="s">
        <v>2</v>
      </c>
      <c r="N65" s="200" t="str">
        <f t="shared" si="7"/>
        <v xml:space="preserve">0 </v>
      </c>
      <c r="O65" s="200" t="s">
        <v>306</v>
      </c>
      <c r="P65" s="202">
        <f t="array" ref="P65">IFERROR(SUM(N65*50%,N65,10,G65*50%+G65,O65),)</f>
        <v>0</v>
      </c>
      <c r="Q65" s="197" t="s">
        <v>2</v>
      </c>
      <c r="R65" s="200" t="s">
        <v>2</v>
      </c>
      <c r="S65" s="197" t="s">
        <v>2</v>
      </c>
      <c r="T65" s="203">
        <v>0</v>
      </c>
      <c r="U65" s="200">
        <v>0</v>
      </c>
      <c r="V65" s="204" t="s">
        <v>308</v>
      </c>
      <c r="W65" s="200">
        <v>0</v>
      </c>
      <c r="X65" s="200" t="s">
        <v>308</v>
      </c>
      <c r="Y65" s="200" t="s">
        <v>308</v>
      </c>
      <c r="Z65" s="205">
        <f t="shared" si="5"/>
        <v>0</v>
      </c>
      <c r="AB65" s="200">
        <v>0</v>
      </c>
      <c r="AD65" s="206">
        <f t="shared" si="6"/>
        <v>0</v>
      </c>
    </row>
    <row r="66" spans="1:30" x14ac:dyDescent="0.2">
      <c r="A66" s="197" t="s">
        <v>2</v>
      </c>
      <c r="B66" s="198" t="s">
        <v>306</v>
      </c>
      <c r="C66" s="198" t="s">
        <v>306</v>
      </c>
      <c r="D66" s="197">
        <v>136</v>
      </c>
      <c r="E66" s="197" t="str">
        <f t="shared" si="0"/>
        <v xml:space="preserve"> </v>
      </c>
      <c r="F66" s="199" t="s">
        <v>2</v>
      </c>
      <c r="G66" s="200" t="str">
        <f t="shared" si="1"/>
        <v xml:space="preserve"> </v>
      </c>
      <c r="H66" s="197" t="s">
        <v>2</v>
      </c>
      <c r="I66" s="198" t="s">
        <v>2</v>
      </c>
      <c r="J66" s="198" t="s">
        <v>2</v>
      </c>
      <c r="K66" s="197">
        <v>112</v>
      </c>
      <c r="L66" s="197" t="str">
        <f t="shared" si="4"/>
        <v xml:space="preserve"> </v>
      </c>
      <c r="M66" s="199" t="s">
        <v>2</v>
      </c>
      <c r="N66" s="200" t="str">
        <f t="shared" si="7"/>
        <v xml:space="preserve">0 </v>
      </c>
      <c r="O66" s="200" t="s">
        <v>306</v>
      </c>
      <c r="P66" s="202">
        <f t="array" ref="P66">IFERROR(SUM(N66*50%,N66,10,G66*50%+G66,O66),)</f>
        <v>0</v>
      </c>
      <c r="Q66" s="197" t="s">
        <v>2</v>
      </c>
      <c r="R66" s="200" t="s">
        <v>2</v>
      </c>
      <c r="S66" s="197" t="s">
        <v>2</v>
      </c>
      <c r="T66" s="203">
        <v>0</v>
      </c>
      <c r="U66" s="200">
        <v>0</v>
      </c>
      <c r="V66" s="204" t="s">
        <v>308</v>
      </c>
      <c r="W66" s="200">
        <v>0</v>
      </c>
      <c r="X66" s="200" t="s">
        <v>308</v>
      </c>
      <c r="Y66" s="200" t="s">
        <v>308</v>
      </c>
      <c r="Z66" s="205">
        <f t="shared" si="5"/>
        <v>0</v>
      </c>
      <c r="AB66" s="200">
        <v>0</v>
      </c>
      <c r="AD66" s="206">
        <f t="shared" si="6"/>
        <v>0</v>
      </c>
    </row>
    <row r="67" spans="1:30" x14ac:dyDescent="0.2">
      <c r="A67" s="197" t="s">
        <v>2</v>
      </c>
      <c r="B67" s="198" t="s">
        <v>306</v>
      </c>
      <c r="C67" s="198" t="s">
        <v>306</v>
      </c>
      <c r="D67" s="197">
        <v>136</v>
      </c>
      <c r="E67" s="197" t="str">
        <f t="shared" ref="E67:E130" si="8">IFERROR(SUM(B67*C67*D67/1000000000)," ")</f>
        <v xml:space="preserve"> </v>
      </c>
      <c r="F67" s="199" t="s">
        <v>2</v>
      </c>
      <c r="G67" s="200" t="str">
        <f t="shared" ref="G67:G130" si="9">IFERROR(SUM(E67*F67)," ")</f>
        <v xml:space="preserve"> </v>
      </c>
      <c r="H67" s="197" t="s">
        <v>2</v>
      </c>
      <c r="I67" s="198" t="s">
        <v>2</v>
      </c>
      <c r="J67" s="198" t="s">
        <v>2</v>
      </c>
      <c r="K67" s="197">
        <v>112</v>
      </c>
      <c r="L67" s="197" t="str">
        <f t="shared" si="4"/>
        <v xml:space="preserve"> </v>
      </c>
      <c r="M67" s="199" t="s">
        <v>2</v>
      </c>
      <c r="N67" s="200" t="str">
        <f t="shared" si="7"/>
        <v xml:space="preserve">0 </v>
      </c>
      <c r="O67" s="200" t="s">
        <v>306</v>
      </c>
      <c r="P67" s="202">
        <f t="array" ref="P67">IFERROR(SUM(N67*50%,N67,10,G67*50%+G67,O67),)</f>
        <v>0</v>
      </c>
      <c r="Q67" s="197" t="s">
        <v>2</v>
      </c>
      <c r="R67" s="200" t="s">
        <v>2</v>
      </c>
      <c r="S67" s="197" t="s">
        <v>2</v>
      </c>
      <c r="T67" s="203">
        <v>0</v>
      </c>
      <c r="U67" s="200">
        <v>0</v>
      </c>
      <c r="V67" s="204" t="s">
        <v>308</v>
      </c>
      <c r="W67" s="200">
        <v>0</v>
      </c>
      <c r="X67" s="200" t="s">
        <v>308</v>
      </c>
      <c r="Y67" s="200" t="s">
        <v>308</v>
      </c>
      <c r="Z67" s="205">
        <f t="shared" si="5"/>
        <v>0</v>
      </c>
      <c r="AB67" s="200">
        <v>0</v>
      </c>
      <c r="AD67" s="206">
        <f t="shared" si="6"/>
        <v>0</v>
      </c>
    </row>
    <row r="68" spans="1:30" x14ac:dyDescent="0.2">
      <c r="A68" s="197" t="s">
        <v>2</v>
      </c>
      <c r="B68" s="198" t="s">
        <v>306</v>
      </c>
      <c r="C68" s="198" t="s">
        <v>306</v>
      </c>
      <c r="D68" s="197">
        <v>136</v>
      </c>
      <c r="E68" s="197" t="str">
        <f t="shared" si="8"/>
        <v xml:space="preserve"> </v>
      </c>
      <c r="F68" s="199" t="s">
        <v>2</v>
      </c>
      <c r="G68" s="200" t="str">
        <f t="shared" si="9"/>
        <v xml:space="preserve"> </v>
      </c>
      <c r="H68" s="197" t="s">
        <v>2</v>
      </c>
      <c r="I68" s="198" t="s">
        <v>2</v>
      </c>
      <c r="J68" s="198" t="s">
        <v>2</v>
      </c>
      <c r="K68" s="197">
        <v>112</v>
      </c>
      <c r="L68" s="197" t="str">
        <f t="shared" ref="L68:L131" si="10">IFERROR(SUM(I68*J68*K68/1000000000)," ")</f>
        <v xml:space="preserve"> </v>
      </c>
      <c r="M68" s="199" t="s">
        <v>2</v>
      </c>
      <c r="N68" s="200" t="str">
        <f t="shared" si="7"/>
        <v xml:space="preserve">0 </v>
      </c>
      <c r="O68" s="200" t="s">
        <v>306</v>
      </c>
      <c r="P68" s="202">
        <f t="array" ref="P68">IFERROR(SUM(N68*50%,N68,10,G68*50%+G68,O68),)</f>
        <v>0</v>
      </c>
      <c r="Q68" s="197" t="s">
        <v>2</v>
      </c>
      <c r="R68" s="200" t="s">
        <v>2</v>
      </c>
      <c r="S68" s="197" t="s">
        <v>2</v>
      </c>
      <c r="T68" s="203">
        <v>0</v>
      </c>
      <c r="U68" s="200">
        <v>0</v>
      </c>
      <c r="V68" s="204" t="s">
        <v>308</v>
      </c>
      <c r="W68" s="200">
        <v>0</v>
      </c>
      <c r="X68" s="200" t="s">
        <v>308</v>
      </c>
      <c r="Y68" s="200" t="s">
        <v>308</v>
      </c>
      <c r="Z68" s="205">
        <f t="shared" ref="Z68:Z131" si="11">IFERROR(SUM(T68+W68+X68+Y68+U68+P68+R68),)</f>
        <v>0</v>
      </c>
      <c r="AB68" s="200">
        <v>0</v>
      </c>
      <c r="AD68" s="206">
        <f t="shared" si="6"/>
        <v>0</v>
      </c>
    </row>
    <row r="69" spans="1:30" x14ac:dyDescent="0.2">
      <c r="A69" s="197" t="s">
        <v>2</v>
      </c>
      <c r="B69" s="198" t="s">
        <v>306</v>
      </c>
      <c r="C69" s="198" t="s">
        <v>306</v>
      </c>
      <c r="D69" s="197">
        <v>136</v>
      </c>
      <c r="E69" s="197" t="str">
        <f t="shared" si="8"/>
        <v xml:space="preserve"> </v>
      </c>
      <c r="F69" s="199" t="s">
        <v>2</v>
      </c>
      <c r="G69" s="200" t="str">
        <f t="shared" si="9"/>
        <v xml:space="preserve"> </v>
      </c>
      <c r="H69" s="197" t="s">
        <v>2</v>
      </c>
      <c r="I69" s="198" t="s">
        <v>2</v>
      </c>
      <c r="J69" s="198" t="s">
        <v>2</v>
      </c>
      <c r="K69" s="197">
        <v>112</v>
      </c>
      <c r="L69" s="197" t="str">
        <f t="shared" si="10"/>
        <v xml:space="preserve"> </v>
      </c>
      <c r="M69" s="199" t="s">
        <v>2</v>
      </c>
      <c r="N69" s="200" t="str">
        <f t="shared" si="7"/>
        <v xml:space="preserve">0 </v>
      </c>
      <c r="O69" s="200" t="s">
        <v>306</v>
      </c>
      <c r="P69" s="202">
        <f t="array" ref="P69">IFERROR(SUM(N69*50%,N69,10,G69*50%+G69,O69),)</f>
        <v>0</v>
      </c>
      <c r="Q69" s="197" t="s">
        <v>2</v>
      </c>
      <c r="R69" s="200" t="s">
        <v>2</v>
      </c>
      <c r="S69" s="197" t="s">
        <v>2</v>
      </c>
      <c r="T69" s="203">
        <v>0</v>
      </c>
      <c r="U69" s="200">
        <v>0</v>
      </c>
      <c r="V69" s="204" t="s">
        <v>308</v>
      </c>
      <c r="W69" s="200">
        <v>0</v>
      </c>
      <c r="X69" s="200" t="s">
        <v>308</v>
      </c>
      <c r="Y69" s="200" t="s">
        <v>308</v>
      </c>
      <c r="Z69" s="205">
        <f t="shared" si="11"/>
        <v>0</v>
      </c>
      <c r="AB69" s="200">
        <v>0</v>
      </c>
      <c r="AD69" s="206">
        <f t="shared" si="6"/>
        <v>0</v>
      </c>
    </row>
    <row r="70" spans="1:30" x14ac:dyDescent="0.2">
      <c r="A70" s="197" t="s">
        <v>2</v>
      </c>
      <c r="B70" s="198" t="s">
        <v>306</v>
      </c>
      <c r="C70" s="198" t="s">
        <v>306</v>
      </c>
      <c r="D70" s="197">
        <v>136</v>
      </c>
      <c r="E70" s="197" t="str">
        <f t="shared" si="8"/>
        <v xml:space="preserve"> </v>
      </c>
      <c r="F70" s="199" t="s">
        <v>2</v>
      </c>
      <c r="G70" s="200" t="str">
        <f t="shared" si="9"/>
        <v xml:space="preserve"> </v>
      </c>
      <c r="H70" s="197" t="s">
        <v>2</v>
      </c>
      <c r="I70" s="198" t="s">
        <v>2</v>
      </c>
      <c r="J70" s="198" t="s">
        <v>2</v>
      </c>
      <c r="K70" s="197">
        <v>112</v>
      </c>
      <c r="L70" s="197" t="str">
        <f t="shared" si="10"/>
        <v xml:space="preserve"> </v>
      </c>
      <c r="M70" s="199" t="s">
        <v>2</v>
      </c>
      <c r="N70" s="200" t="str">
        <f t="shared" si="7"/>
        <v xml:space="preserve">0 </v>
      </c>
      <c r="O70" s="200" t="s">
        <v>306</v>
      </c>
      <c r="P70" s="202">
        <f t="array" ref="P70">IFERROR(SUM(N70*50%,N70,10,G70*50%+G70,O70),)</f>
        <v>0</v>
      </c>
      <c r="Q70" s="197" t="s">
        <v>2</v>
      </c>
      <c r="R70" s="200" t="s">
        <v>2</v>
      </c>
      <c r="S70" s="197" t="s">
        <v>2</v>
      </c>
      <c r="T70" s="203">
        <v>0</v>
      </c>
      <c r="U70" s="200">
        <v>0</v>
      </c>
      <c r="V70" s="204" t="s">
        <v>308</v>
      </c>
      <c r="W70" s="200">
        <v>0</v>
      </c>
      <c r="X70" s="200" t="s">
        <v>308</v>
      </c>
      <c r="Y70" s="200" t="s">
        <v>308</v>
      </c>
      <c r="Z70" s="205">
        <f t="shared" si="11"/>
        <v>0</v>
      </c>
      <c r="AB70" s="200">
        <v>0</v>
      </c>
      <c r="AD70" s="206">
        <f t="shared" si="6"/>
        <v>0</v>
      </c>
    </row>
    <row r="71" spans="1:30" x14ac:dyDescent="0.2">
      <c r="A71" s="197" t="s">
        <v>2</v>
      </c>
      <c r="B71" s="198" t="s">
        <v>306</v>
      </c>
      <c r="C71" s="198" t="s">
        <v>306</v>
      </c>
      <c r="D71" s="197">
        <v>136</v>
      </c>
      <c r="E71" s="197" t="str">
        <f t="shared" si="8"/>
        <v xml:space="preserve"> </v>
      </c>
      <c r="F71" s="199" t="s">
        <v>2</v>
      </c>
      <c r="G71" s="200" t="str">
        <f t="shared" si="9"/>
        <v xml:space="preserve"> </v>
      </c>
      <c r="H71" s="197" t="s">
        <v>2</v>
      </c>
      <c r="I71" s="198" t="s">
        <v>2</v>
      </c>
      <c r="J71" s="198" t="s">
        <v>2</v>
      </c>
      <c r="K71" s="197">
        <v>112</v>
      </c>
      <c r="L71" s="197" t="str">
        <f t="shared" si="10"/>
        <v xml:space="preserve"> </v>
      </c>
      <c r="M71" s="199" t="s">
        <v>2</v>
      </c>
      <c r="N71" s="200" t="str">
        <f t="shared" si="7"/>
        <v xml:space="preserve">0 </v>
      </c>
      <c r="O71" s="200" t="s">
        <v>306</v>
      </c>
      <c r="P71" s="202">
        <f t="array" ref="P71">IFERROR(SUM(N71*50%,N71,10,G71*50%+G71,O71),)</f>
        <v>0</v>
      </c>
      <c r="Q71" s="197" t="s">
        <v>2</v>
      </c>
      <c r="R71" s="200" t="s">
        <v>2</v>
      </c>
      <c r="S71" s="197" t="s">
        <v>2</v>
      </c>
      <c r="T71" s="203">
        <v>0</v>
      </c>
      <c r="U71" s="200">
        <v>0</v>
      </c>
      <c r="V71" s="204" t="s">
        <v>308</v>
      </c>
      <c r="W71" s="200">
        <v>0</v>
      </c>
      <c r="X71" s="200" t="s">
        <v>308</v>
      </c>
      <c r="Y71" s="200" t="s">
        <v>308</v>
      </c>
      <c r="Z71" s="205">
        <f t="shared" si="11"/>
        <v>0</v>
      </c>
      <c r="AB71" s="200">
        <v>0</v>
      </c>
      <c r="AD71" s="206">
        <f t="shared" si="6"/>
        <v>0</v>
      </c>
    </row>
    <row r="72" spans="1:30" x14ac:dyDescent="0.2">
      <c r="A72" s="197" t="s">
        <v>2</v>
      </c>
      <c r="B72" s="198" t="s">
        <v>306</v>
      </c>
      <c r="C72" s="198" t="s">
        <v>306</v>
      </c>
      <c r="D72" s="197">
        <v>136</v>
      </c>
      <c r="E72" s="197" t="str">
        <f t="shared" si="8"/>
        <v xml:space="preserve"> </v>
      </c>
      <c r="F72" s="199" t="s">
        <v>2</v>
      </c>
      <c r="G72" s="200" t="str">
        <f t="shared" si="9"/>
        <v xml:space="preserve"> </v>
      </c>
      <c r="H72" s="197" t="s">
        <v>2</v>
      </c>
      <c r="I72" s="198" t="s">
        <v>2</v>
      </c>
      <c r="J72" s="198" t="s">
        <v>2</v>
      </c>
      <c r="K72" s="197">
        <v>112</v>
      </c>
      <c r="L72" s="197" t="str">
        <f t="shared" si="10"/>
        <v xml:space="preserve"> </v>
      </c>
      <c r="M72" s="199" t="s">
        <v>2</v>
      </c>
      <c r="N72" s="200" t="str">
        <f t="shared" si="7"/>
        <v xml:space="preserve">0 </v>
      </c>
      <c r="O72" s="200" t="s">
        <v>306</v>
      </c>
      <c r="P72" s="202">
        <f t="array" ref="P72">IFERROR(SUM(N72*50%,N72,10,G72*50%+G72,O72),)</f>
        <v>0</v>
      </c>
      <c r="Q72" s="197" t="s">
        <v>2</v>
      </c>
      <c r="R72" s="200" t="s">
        <v>2</v>
      </c>
      <c r="S72" s="197" t="s">
        <v>2</v>
      </c>
      <c r="T72" s="203">
        <v>0</v>
      </c>
      <c r="U72" s="200">
        <v>0</v>
      </c>
      <c r="V72" s="204" t="s">
        <v>308</v>
      </c>
      <c r="W72" s="200">
        <v>0</v>
      </c>
      <c r="X72" s="200" t="s">
        <v>308</v>
      </c>
      <c r="Y72" s="200" t="s">
        <v>308</v>
      </c>
      <c r="Z72" s="205">
        <f t="shared" si="11"/>
        <v>0</v>
      </c>
      <c r="AB72" s="200">
        <v>0</v>
      </c>
      <c r="AD72" s="206">
        <f t="shared" si="6"/>
        <v>0</v>
      </c>
    </row>
    <row r="73" spans="1:30" x14ac:dyDescent="0.2">
      <c r="A73" s="197" t="s">
        <v>2</v>
      </c>
      <c r="B73" s="198" t="s">
        <v>306</v>
      </c>
      <c r="C73" s="198" t="s">
        <v>306</v>
      </c>
      <c r="D73" s="197">
        <v>136</v>
      </c>
      <c r="E73" s="197" t="str">
        <f t="shared" si="8"/>
        <v xml:space="preserve"> </v>
      </c>
      <c r="F73" s="199" t="s">
        <v>2</v>
      </c>
      <c r="G73" s="200" t="str">
        <f t="shared" si="9"/>
        <v xml:space="preserve"> </v>
      </c>
      <c r="H73" s="197" t="s">
        <v>2</v>
      </c>
      <c r="I73" s="198" t="s">
        <v>2</v>
      </c>
      <c r="J73" s="198" t="s">
        <v>2</v>
      </c>
      <c r="K73" s="197">
        <v>112</v>
      </c>
      <c r="L73" s="197" t="str">
        <f t="shared" si="10"/>
        <v xml:space="preserve"> </v>
      </c>
      <c r="M73" s="199" t="s">
        <v>2</v>
      </c>
      <c r="N73" s="200" t="str">
        <f t="shared" si="7"/>
        <v xml:space="preserve">0 </v>
      </c>
      <c r="O73" s="200" t="s">
        <v>306</v>
      </c>
      <c r="P73" s="202">
        <f t="array" ref="P73">IFERROR(SUM(N73*50%,N73,10,G73*50%+G73,O73),)</f>
        <v>0</v>
      </c>
      <c r="Q73" s="197" t="s">
        <v>2</v>
      </c>
      <c r="R73" s="200" t="s">
        <v>2</v>
      </c>
      <c r="S73" s="197" t="s">
        <v>2</v>
      </c>
      <c r="T73" s="203">
        <v>0</v>
      </c>
      <c r="U73" s="200">
        <v>0</v>
      </c>
      <c r="V73" s="204" t="s">
        <v>308</v>
      </c>
      <c r="W73" s="200">
        <v>0</v>
      </c>
      <c r="X73" s="200" t="s">
        <v>308</v>
      </c>
      <c r="Y73" s="200" t="s">
        <v>308</v>
      </c>
      <c r="Z73" s="205">
        <f t="shared" si="11"/>
        <v>0</v>
      </c>
      <c r="AB73" s="200">
        <v>0</v>
      </c>
      <c r="AD73" s="206">
        <f t="shared" si="6"/>
        <v>0</v>
      </c>
    </row>
    <row r="74" spans="1:30" x14ac:dyDescent="0.2">
      <c r="A74" s="197" t="s">
        <v>2</v>
      </c>
      <c r="B74" s="198" t="s">
        <v>306</v>
      </c>
      <c r="C74" s="198" t="s">
        <v>306</v>
      </c>
      <c r="D74" s="197">
        <v>136</v>
      </c>
      <c r="E74" s="197" t="str">
        <f t="shared" si="8"/>
        <v xml:space="preserve"> </v>
      </c>
      <c r="F74" s="199" t="s">
        <v>2</v>
      </c>
      <c r="G74" s="200" t="str">
        <f t="shared" si="9"/>
        <v xml:space="preserve"> </v>
      </c>
      <c r="H74" s="197" t="s">
        <v>2</v>
      </c>
      <c r="I74" s="198" t="s">
        <v>2</v>
      </c>
      <c r="J74" s="198" t="s">
        <v>2</v>
      </c>
      <c r="K74" s="197">
        <v>112</v>
      </c>
      <c r="L74" s="197" t="str">
        <f t="shared" si="10"/>
        <v xml:space="preserve"> </v>
      </c>
      <c r="M74" s="199" t="s">
        <v>2</v>
      </c>
      <c r="N74" s="200" t="str">
        <f t="shared" si="7"/>
        <v xml:space="preserve">0 </v>
      </c>
      <c r="O74" s="200" t="s">
        <v>306</v>
      </c>
      <c r="P74" s="202">
        <f t="array" ref="P74">IFERROR(SUM(N74*50%,N74,10,G74*50%+G74,O74),)</f>
        <v>0</v>
      </c>
      <c r="Q74" s="197" t="s">
        <v>2</v>
      </c>
      <c r="R74" s="200" t="s">
        <v>2</v>
      </c>
      <c r="S74" s="197" t="s">
        <v>2</v>
      </c>
      <c r="T74" s="203">
        <v>0</v>
      </c>
      <c r="U74" s="200">
        <v>0</v>
      </c>
      <c r="V74" s="204" t="s">
        <v>308</v>
      </c>
      <c r="W74" s="200">
        <v>0</v>
      </c>
      <c r="X74" s="200" t="s">
        <v>308</v>
      </c>
      <c r="Y74" s="200" t="s">
        <v>308</v>
      </c>
      <c r="Z74" s="205">
        <f t="shared" si="11"/>
        <v>0</v>
      </c>
      <c r="AB74" s="200">
        <v>0</v>
      </c>
      <c r="AD74" s="206">
        <f t="shared" si="6"/>
        <v>0</v>
      </c>
    </row>
    <row r="75" spans="1:30" x14ac:dyDescent="0.2">
      <c r="A75" s="197" t="s">
        <v>2</v>
      </c>
      <c r="B75" s="198" t="s">
        <v>306</v>
      </c>
      <c r="C75" s="198" t="s">
        <v>306</v>
      </c>
      <c r="D75" s="197">
        <v>136</v>
      </c>
      <c r="E75" s="197" t="str">
        <f t="shared" si="8"/>
        <v xml:space="preserve"> </v>
      </c>
      <c r="F75" s="199" t="s">
        <v>2</v>
      </c>
      <c r="G75" s="200" t="str">
        <f t="shared" si="9"/>
        <v xml:space="preserve"> </v>
      </c>
      <c r="H75" s="197" t="s">
        <v>2</v>
      </c>
      <c r="I75" s="198" t="s">
        <v>2</v>
      </c>
      <c r="J75" s="198" t="s">
        <v>2</v>
      </c>
      <c r="K75" s="197">
        <v>112</v>
      </c>
      <c r="L75" s="197" t="str">
        <f t="shared" si="10"/>
        <v xml:space="preserve"> </v>
      </c>
      <c r="M75" s="199" t="s">
        <v>2</v>
      </c>
      <c r="N75" s="200" t="str">
        <f t="shared" si="7"/>
        <v xml:space="preserve">0 </v>
      </c>
      <c r="O75" s="200" t="s">
        <v>306</v>
      </c>
      <c r="P75" s="202">
        <f t="array" ref="P75">IFERROR(SUM(N75*50%,N75,10,G75*50%+G75,O75),)</f>
        <v>0</v>
      </c>
      <c r="Q75" s="197" t="s">
        <v>2</v>
      </c>
      <c r="R75" s="200" t="s">
        <v>2</v>
      </c>
      <c r="S75" s="197" t="s">
        <v>2</v>
      </c>
      <c r="T75" s="203">
        <v>0</v>
      </c>
      <c r="U75" s="200">
        <v>0</v>
      </c>
      <c r="V75" s="204" t="s">
        <v>308</v>
      </c>
      <c r="W75" s="200">
        <v>0</v>
      </c>
      <c r="X75" s="200" t="s">
        <v>308</v>
      </c>
      <c r="Y75" s="200" t="s">
        <v>308</v>
      </c>
      <c r="Z75" s="205">
        <f t="shared" si="11"/>
        <v>0</v>
      </c>
      <c r="AB75" s="200">
        <v>0</v>
      </c>
      <c r="AD75" s="206">
        <f t="shared" si="6"/>
        <v>0</v>
      </c>
    </row>
    <row r="76" spans="1:30" x14ac:dyDescent="0.2">
      <c r="A76" s="197" t="s">
        <v>2</v>
      </c>
      <c r="B76" s="198" t="s">
        <v>306</v>
      </c>
      <c r="C76" s="198" t="s">
        <v>306</v>
      </c>
      <c r="D76" s="197">
        <v>136</v>
      </c>
      <c r="E76" s="197" t="str">
        <f t="shared" si="8"/>
        <v xml:space="preserve"> </v>
      </c>
      <c r="F76" s="199" t="s">
        <v>2</v>
      </c>
      <c r="G76" s="200" t="str">
        <f t="shared" si="9"/>
        <v xml:space="preserve"> </v>
      </c>
      <c r="H76" s="197" t="s">
        <v>2</v>
      </c>
      <c r="I76" s="198" t="s">
        <v>2</v>
      </c>
      <c r="J76" s="198" t="s">
        <v>2</v>
      </c>
      <c r="K76" s="197">
        <v>112</v>
      </c>
      <c r="L76" s="197" t="str">
        <f t="shared" si="10"/>
        <v xml:space="preserve"> </v>
      </c>
      <c r="M76" s="199" t="s">
        <v>2</v>
      </c>
      <c r="N76" s="200" t="str">
        <f t="shared" si="7"/>
        <v xml:space="preserve">0 </v>
      </c>
      <c r="O76" s="200" t="s">
        <v>306</v>
      </c>
      <c r="P76" s="202">
        <f t="array" ref="P76">IFERROR(SUM(N76*50%,N76,10,G76*50%+G76,O76),)</f>
        <v>0</v>
      </c>
      <c r="Q76" s="197" t="s">
        <v>2</v>
      </c>
      <c r="R76" s="200" t="s">
        <v>2</v>
      </c>
      <c r="S76" s="197" t="s">
        <v>2</v>
      </c>
      <c r="T76" s="203">
        <v>0</v>
      </c>
      <c r="U76" s="200">
        <v>0</v>
      </c>
      <c r="V76" s="204" t="s">
        <v>308</v>
      </c>
      <c r="W76" s="200">
        <v>0</v>
      </c>
      <c r="X76" s="200" t="s">
        <v>308</v>
      </c>
      <c r="Y76" s="200" t="s">
        <v>308</v>
      </c>
      <c r="Z76" s="205">
        <f t="shared" si="11"/>
        <v>0</v>
      </c>
      <c r="AB76" s="200">
        <v>0</v>
      </c>
      <c r="AD76" s="206">
        <f t="shared" si="6"/>
        <v>0</v>
      </c>
    </row>
    <row r="77" spans="1:30" x14ac:dyDescent="0.2">
      <c r="A77" s="197" t="s">
        <v>2</v>
      </c>
      <c r="B77" s="198" t="s">
        <v>306</v>
      </c>
      <c r="C77" s="198" t="s">
        <v>306</v>
      </c>
      <c r="D77" s="197">
        <v>136</v>
      </c>
      <c r="E77" s="197" t="str">
        <f t="shared" si="8"/>
        <v xml:space="preserve"> </v>
      </c>
      <c r="F77" s="199" t="s">
        <v>2</v>
      </c>
      <c r="G77" s="200" t="str">
        <f t="shared" si="9"/>
        <v xml:space="preserve"> </v>
      </c>
      <c r="H77" s="197" t="s">
        <v>2</v>
      </c>
      <c r="I77" s="198" t="s">
        <v>2</v>
      </c>
      <c r="J77" s="198" t="s">
        <v>2</v>
      </c>
      <c r="K77" s="197">
        <v>112</v>
      </c>
      <c r="L77" s="197" t="str">
        <f t="shared" si="10"/>
        <v xml:space="preserve"> </v>
      </c>
      <c r="M77" s="199" t="s">
        <v>2</v>
      </c>
      <c r="N77" s="200" t="str">
        <f t="shared" si="7"/>
        <v xml:space="preserve">0 </v>
      </c>
      <c r="O77" s="200" t="s">
        <v>306</v>
      </c>
      <c r="P77" s="202">
        <f t="array" ref="P77">IFERROR(SUM(N77*50%,N77,10,G77*50%+G77,O77),)</f>
        <v>0</v>
      </c>
      <c r="Q77" s="197" t="s">
        <v>2</v>
      </c>
      <c r="R77" s="200" t="s">
        <v>2</v>
      </c>
      <c r="S77" s="197" t="s">
        <v>2</v>
      </c>
      <c r="T77" s="203">
        <v>0</v>
      </c>
      <c r="U77" s="200">
        <v>0</v>
      </c>
      <c r="V77" s="204" t="s">
        <v>308</v>
      </c>
      <c r="W77" s="200">
        <v>0</v>
      </c>
      <c r="X77" s="200" t="s">
        <v>308</v>
      </c>
      <c r="Y77" s="200" t="s">
        <v>308</v>
      </c>
      <c r="Z77" s="205">
        <f t="shared" si="11"/>
        <v>0</v>
      </c>
      <c r="AB77" s="200">
        <v>0</v>
      </c>
      <c r="AD77" s="206">
        <f t="shared" si="6"/>
        <v>0</v>
      </c>
    </row>
    <row r="78" spans="1:30" x14ac:dyDescent="0.2">
      <c r="A78" s="197" t="s">
        <v>2</v>
      </c>
      <c r="B78" s="198" t="s">
        <v>306</v>
      </c>
      <c r="C78" s="198" t="s">
        <v>306</v>
      </c>
      <c r="D78" s="197">
        <v>136</v>
      </c>
      <c r="E78" s="197" t="str">
        <f t="shared" si="8"/>
        <v xml:space="preserve"> </v>
      </c>
      <c r="F78" s="199" t="s">
        <v>2</v>
      </c>
      <c r="G78" s="200" t="str">
        <f t="shared" si="9"/>
        <v xml:space="preserve"> </v>
      </c>
      <c r="H78" s="197" t="s">
        <v>2</v>
      </c>
      <c r="I78" s="198" t="s">
        <v>2</v>
      </c>
      <c r="J78" s="198" t="s">
        <v>2</v>
      </c>
      <c r="K78" s="197">
        <v>112</v>
      </c>
      <c r="L78" s="197" t="str">
        <f t="shared" si="10"/>
        <v xml:space="preserve"> </v>
      </c>
      <c r="M78" s="199" t="s">
        <v>2</v>
      </c>
      <c r="N78" s="200" t="str">
        <f t="shared" si="7"/>
        <v xml:space="preserve">0 </v>
      </c>
      <c r="O78" s="200" t="s">
        <v>306</v>
      </c>
      <c r="P78" s="202">
        <f t="array" ref="P78">IFERROR(SUM(N78*50%,N78,10,G78*50%+G78,O78),)</f>
        <v>0</v>
      </c>
      <c r="Q78" s="197" t="s">
        <v>2</v>
      </c>
      <c r="R78" s="200" t="s">
        <v>2</v>
      </c>
      <c r="S78" s="197" t="s">
        <v>2</v>
      </c>
      <c r="T78" s="203">
        <v>0</v>
      </c>
      <c r="U78" s="200">
        <v>0</v>
      </c>
      <c r="V78" s="204" t="s">
        <v>308</v>
      </c>
      <c r="W78" s="200">
        <v>0</v>
      </c>
      <c r="X78" s="200" t="s">
        <v>308</v>
      </c>
      <c r="Y78" s="200" t="s">
        <v>308</v>
      </c>
      <c r="Z78" s="205">
        <f t="shared" si="11"/>
        <v>0</v>
      </c>
      <c r="AB78" s="200">
        <v>0</v>
      </c>
      <c r="AD78" s="206">
        <f t="shared" si="6"/>
        <v>0</v>
      </c>
    </row>
    <row r="79" spans="1:30" x14ac:dyDescent="0.2">
      <c r="A79" s="197" t="s">
        <v>2</v>
      </c>
      <c r="B79" s="198" t="s">
        <v>306</v>
      </c>
      <c r="C79" s="198" t="s">
        <v>306</v>
      </c>
      <c r="D79" s="197">
        <v>136</v>
      </c>
      <c r="E79" s="197" t="str">
        <f t="shared" si="8"/>
        <v xml:space="preserve"> </v>
      </c>
      <c r="F79" s="199" t="s">
        <v>2</v>
      </c>
      <c r="G79" s="200" t="str">
        <f t="shared" si="9"/>
        <v xml:space="preserve"> </v>
      </c>
      <c r="H79" s="197" t="s">
        <v>2</v>
      </c>
      <c r="I79" s="198" t="s">
        <v>2</v>
      </c>
      <c r="J79" s="198" t="s">
        <v>2</v>
      </c>
      <c r="K79" s="197">
        <v>112</v>
      </c>
      <c r="L79" s="197" t="str">
        <f t="shared" si="10"/>
        <v xml:space="preserve"> </v>
      </c>
      <c r="M79" s="199" t="s">
        <v>2</v>
      </c>
      <c r="N79" s="200" t="str">
        <f t="shared" si="7"/>
        <v xml:space="preserve">0 </v>
      </c>
      <c r="O79" s="200" t="s">
        <v>306</v>
      </c>
      <c r="P79" s="202">
        <f t="array" ref="P79">IFERROR(SUM(N79*50%,N79,10,G79*50%+G79,O79),)</f>
        <v>0</v>
      </c>
      <c r="Q79" s="197" t="s">
        <v>2</v>
      </c>
      <c r="R79" s="200" t="s">
        <v>2</v>
      </c>
      <c r="S79" s="197" t="s">
        <v>2</v>
      </c>
      <c r="T79" s="203">
        <v>0</v>
      </c>
      <c r="U79" s="200">
        <v>0</v>
      </c>
      <c r="V79" s="204" t="s">
        <v>308</v>
      </c>
      <c r="W79" s="200">
        <v>0</v>
      </c>
      <c r="X79" s="200" t="s">
        <v>308</v>
      </c>
      <c r="Y79" s="200" t="s">
        <v>308</v>
      </c>
      <c r="Z79" s="205">
        <f t="shared" si="11"/>
        <v>0</v>
      </c>
      <c r="AB79" s="200">
        <v>0</v>
      </c>
      <c r="AD79" s="206">
        <f t="shared" si="6"/>
        <v>0</v>
      </c>
    </row>
    <row r="80" spans="1:30" x14ac:dyDescent="0.2">
      <c r="A80" s="197" t="s">
        <v>2</v>
      </c>
      <c r="B80" s="198" t="s">
        <v>306</v>
      </c>
      <c r="C80" s="198" t="s">
        <v>306</v>
      </c>
      <c r="D80" s="197">
        <v>136</v>
      </c>
      <c r="E80" s="197" t="str">
        <f t="shared" si="8"/>
        <v xml:space="preserve"> </v>
      </c>
      <c r="F80" s="199" t="s">
        <v>2</v>
      </c>
      <c r="G80" s="200" t="str">
        <f t="shared" si="9"/>
        <v xml:space="preserve"> </v>
      </c>
      <c r="H80" s="197" t="s">
        <v>2</v>
      </c>
      <c r="I80" s="198" t="s">
        <v>2</v>
      </c>
      <c r="J80" s="198" t="s">
        <v>2</v>
      </c>
      <c r="K80" s="197">
        <v>112</v>
      </c>
      <c r="L80" s="197" t="str">
        <f t="shared" si="10"/>
        <v xml:space="preserve"> </v>
      </c>
      <c r="M80" s="199" t="s">
        <v>2</v>
      </c>
      <c r="N80" s="200" t="str">
        <f t="shared" si="7"/>
        <v xml:space="preserve">0 </v>
      </c>
      <c r="O80" s="200" t="s">
        <v>306</v>
      </c>
      <c r="P80" s="202">
        <f t="array" ref="P80">IFERROR(SUM(N80*50%,N80,10,G80*50%+G80,O80),)</f>
        <v>0</v>
      </c>
      <c r="Q80" s="197" t="s">
        <v>2</v>
      </c>
      <c r="R80" s="200" t="s">
        <v>2</v>
      </c>
      <c r="S80" s="197" t="s">
        <v>2</v>
      </c>
      <c r="T80" s="203">
        <v>0</v>
      </c>
      <c r="U80" s="200">
        <v>0</v>
      </c>
      <c r="V80" s="204" t="s">
        <v>308</v>
      </c>
      <c r="W80" s="200">
        <v>0</v>
      </c>
      <c r="X80" s="200" t="s">
        <v>308</v>
      </c>
      <c r="Y80" s="200" t="s">
        <v>308</v>
      </c>
      <c r="Z80" s="205">
        <f t="shared" si="11"/>
        <v>0</v>
      </c>
      <c r="AB80" s="200">
        <v>0</v>
      </c>
      <c r="AD80" s="206">
        <f t="shared" si="6"/>
        <v>0</v>
      </c>
    </row>
    <row r="81" spans="1:30" x14ac:dyDescent="0.2">
      <c r="A81" s="197" t="s">
        <v>2</v>
      </c>
      <c r="B81" s="198" t="s">
        <v>306</v>
      </c>
      <c r="C81" s="198" t="s">
        <v>306</v>
      </c>
      <c r="D81" s="197">
        <v>136</v>
      </c>
      <c r="E81" s="197" t="str">
        <f t="shared" si="8"/>
        <v xml:space="preserve"> </v>
      </c>
      <c r="F81" s="199" t="s">
        <v>2</v>
      </c>
      <c r="G81" s="200" t="str">
        <f t="shared" si="9"/>
        <v xml:space="preserve"> </v>
      </c>
      <c r="H81" s="197" t="s">
        <v>2</v>
      </c>
      <c r="I81" s="198" t="s">
        <v>2</v>
      </c>
      <c r="J81" s="198" t="s">
        <v>2</v>
      </c>
      <c r="K81" s="197">
        <v>112</v>
      </c>
      <c r="L81" s="197" t="str">
        <f t="shared" si="10"/>
        <v xml:space="preserve"> </v>
      </c>
      <c r="M81" s="199" t="s">
        <v>2</v>
      </c>
      <c r="N81" s="200" t="str">
        <f t="shared" si="7"/>
        <v xml:space="preserve">0 </v>
      </c>
      <c r="O81" s="200" t="s">
        <v>306</v>
      </c>
      <c r="P81" s="202">
        <f t="array" ref="P81">IFERROR(SUM(N81*50%,N81,10,G81*50%+G81,O81),)</f>
        <v>0</v>
      </c>
      <c r="Q81" s="197" t="s">
        <v>2</v>
      </c>
      <c r="R81" s="200" t="s">
        <v>2</v>
      </c>
      <c r="S81" s="197" t="s">
        <v>2</v>
      </c>
      <c r="T81" s="203">
        <v>0</v>
      </c>
      <c r="U81" s="200">
        <v>0</v>
      </c>
      <c r="V81" s="204" t="s">
        <v>308</v>
      </c>
      <c r="W81" s="200">
        <v>0</v>
      </c>
      <c r="X81" s="200" t="s">
        <v>308</v>
      </c>
      <c r="Y81" s="200" t="s">
        <v>308</v>
      </c>
      <c r="Z81" s="205">
        <f t="shared" si="11"/>
        <v>0</v>
      </c>
      <c r="AB81" s="200">
        <v>0</v>
      </c>
      <c r="AD81" s="206">
        <f t="shared" si="6"/>
        <v>0</v>
      </c>
    </row>
    <row r="82" spans="1:30" x14ac:dyDescent="0.2">
      <c r="A82" s="197" t="s">
        <v>2</v>
      </c>
      <c r="B82" s="198" t="s">
        <v>306</v>
      </c>
      <c r="C82" s="198" t="s">
        <v>306</v>
      </c>
      <c r="D82" s="197">
        <v>136</v>
      </c>
      <c r="E82" s="197" t="str">
        <f t="shared" si="8"/>
        <v xml:space="preserve"> </v>
      </c>
      <c r="F82" s="199" t="s">
        <v>2</v>
      </c>
      <c r="G82" s="200" t="str">
        <f t="shared" si="9"/>
        <v xml:space="preserve"> </v>
      </c>
      <c r="H82" s="197" t="s">
        <v>2</v>
      </c>
      <c r="I82" s="198" t="s">
        <v>2</v>
      </c>
      <c r="J82" s="198" t="s">
        <v>2</v>
      </c>
      <c r="K82" s="197">
        <v>112</v>
      </c>
      <c r="L82" s="197" t="str">
        <f t="shared" si="10"/>
        <v xml:space="preserve"> </v>
      </c>
      <c r="M82" s="199" t="s">
        <v>2</v>
      </c>
      <c r="N82" s="200" t="str">
        <f t="shared" si="7"/>
        <v xml:space="preserve">0 </v>
      </c>
      <c r="O82" s="200" t="s">
        <v>306</v>
      </c>
      <c r="P82" s="202">
        <f t="array" ref="P82">IFERROR(SUM(N82*50%,N82,10,G82*50%+G82,O82),)</f>
        <v>0</v>
      </c>
      <c r="Q82" s="197" t="s">
        <v>2</v>
      </c>
      <c r="R82" s="200" t="s">
        <v>2</v>
      </c>
      <c r="S82" s="197" t="s">
        <v>2</v>
      </c>
      <c r="T82" s="203">
        <v>0</v>
      </c>
      <c r="U82" s="200">
        <v>0</v>
      </c>
      <c r="V82" s="204" t="s">
        <v>308</v>
      </c>
      <c r="W82" s="200">
        <v>0</v>
      </c>
      <c r="X82" s="200" t="s">
        <v>308</v>
      </c>
      <c r="Y82" s="200" t="s">
        <v>308</v>
      </c>
      <c r="Z82" s="205">
        <f t="shared" si="11"/>
        <v>0</v>
      </c>
      <c r="AB82" s="200">
        <v>0</v>
      </c>
      <c r="AD82" s="206">
        <f t="shared" si="6"/>
        <v>0</v>
      </c>
    </row>
    <row r="83" spans="1:30" x14ac:dyDescent="0.2">
      <c r="A83" s="197" t="s">
        <v>2</v>
      </c>
      <c r="B83" s="198" t="s">
        <v>306</v>
      </c>
      <c r="C83" s="198" t="s">
        <v>306</v>
      </c>
      <c r="D83" s="197">
        <v>136</v>
      </c>
      <c r="E83" s="197" t="str">
        <f t="shared" si="8"/>
        <v xml:space="preserve"> </v>
      </c>
      <c r="F83" s="199" t="s">
        <v>2</v>
      </c>
      <c r="G83" s="200" t="str">
        <f t="shared" si="9"/>
        <v xml:space="preserve"> </v>
      </c>
      <c r="H83" s="197" t="s">
        <v>2</v>
      </c>
      <c r="I83" s="198" t="s">
        <v>2</v>
      </c>
      <c r="J83" s="198" t="s">
        <v>2</v>
      </c>
      <c r="K83" s="197">
        <v>112</v>
      </c>
      <c r="L83" s="197" t="str">
        <f t="shared" si="10"/>
        <v xml:space="preserve"> </v>
      </c>
      <c r="M83" s="199" t="s">
        <v>2</v>
      </c>
      <c r="N83" s="200" t="str">
        <f t="shared" si="7"/>
        <v xml:space="preserve">0 </v>
      </c>
      <c r="O83" s="200" t="s">
        <v>306</v>
      </c>
      <c r="P83" s="202">
        <f t="array" ref="P83">IFERROR(SUM(N83*50%,N83,10,G83*50%+G83,O83),)</f>
        <v>0</v>
      </c>
      <c r="Q83" s="197" t="s">
        <v>2</v>
      </c>
      <c r="R83" s="200" t="s">
        <v>2</v>
      </c>
      <c r="S83" s="197" t="s">
        <v>2</v>
      </c>
      <c r="T83" s="203">
        <v>0</v>
      </c>
      <c r="U83" s="200">
        <v>0</v>
      </c>
      <c r="V83" s="204" t="s">
        <v>308</v>
      </c>
      <c r="W83" s="200">
        <v>0</v>
      </c>
      <c r="X83" s="200" t="s">
        <v>308</v>
      </c>
      <c r="Y83" s="200" t="s">
        <v>308</v>
      </c>
      <c r="Z83" s="205">
        <f t="shared" si="11"/>
        <v>0</v>
      </c>
      <c r="AB83" s="200">
        <v>0</v>
      </c>
      <c r="AD83" s="206">
        <f t="shared" si="6"/>
        <v>0</v>
      </c>
    </row>
    <row r="84" spans="1:30" x14ac:dyDescent="0.2">
      <c r="A84" s="197" t="s">
        <v>2</v>
      </c>
      <c r="B84" s="198" t="s">
        <v>306</v>
      </c>
      <c r="C84" s="198" t="s">
        <v>306</v>
      </c>
      <c r="D84" s="197">
        <v>136</v>
      </c>
      <c r="E84" s="197" t="str">
        <f t="shared" si="8"/>
        <v xml:space="preserve"> </v>
      </c>
      <c r="F84" s="199" t="s">
        <v>2</v>
      </c>
      <c r="G84" s="200" t="str">
        <f t="shared" si="9"/>
        <v xml:space="preserve"> </v>
      </c>
      <c r="H84" s="197" t="s">
        <v>2</v>
      </c>
      <c r="I84" s="198" t="s">
        <v>2</v>
      </c>
      <c r="J84" s="198" t="s">
        <v>2</v>
      </c>
      <c r="K84" s="197">
        <v>112</v>
      </c>
      <c r="L84" s="197" t="str">
        <f t="shared" si="10"/>
        <v xml:space="preserve"> </v>
      </c>
      <c r="M84" s="199" t="s">
        <v>2</v>
      </c>
      <c r="N84" s="200" t="str">
        <f t="shared" si="7"/>
        <v xml:space="preserve">0 </v>
      </c>
      <c r="O84" s="200" t="s">
        <v>306</v>
      </c>
      <c r="P84" s="202">
        <f t="array" ref="P84">IFERROR(SUM(N84*50%,N84,10,G84*50%+G84,O84),)</f>
        <v>0</v>
      </c>
      <c r="Q84" s="197" t="s">
        <v>2</v>
      </c>
      <c r="R84" s="200" t="s">
        <v>2</v>
      </c>
      <c r="S84" s="197" t="s">
        <v>2</v>
      </c>
      <c r="T84" s="203">
        <v>0</v>
      </c>
      <c r="U84" s="200">
        <v>0</v>
      </c>
      <c r="V84" s="204" t="s">
        <v>308</v>
      </c>
      <c r="W84" s="200">
        <v>0</v>
      </c>
      <c r="X84" s="200" t="s">
        <v>308</v>
      </c>
      <c r="Y84" s="200" t="s">
        <v>308</v>
      </c>
      <c r="Z84" s="205">
        <f t="shared" si="11"/>
        <v>0</v>
      </c>
      <c r="AB84" s="200">
        <v>0</v>
      </c>
      <c r="AD84" s="206">
        <f t="shared" si="6"/>
        <v>0</v>
      </c>
    </row>
    <row r="85" spans="1:30" x14ac:dyDescent="0.2">
      <c r="A85" s="197" t="s">
        <v>2</v>
      </c>
      <c r="B85" s="198" t="s">
        <v>306</v>
      </c>
      <c r="C85" s="198" t="s">
        <v>306</v>
      </c>
      <c r="D85" s="197">
        <v>136</v>
      </c>
      <c r="E85" s="197" t="str">
        <f t="shared" si="8"/>
        <v xml:space="preserve"> </v>
      </c>
      <c r="F85" s="199" t="s">
        <v>2</v>
      </c>
      <c r="G85" s="200" t="str">
        <f t="shared" si="9"/>
        <v xml:space="preserve"> </v>
      </c>
      <c r="H85" s="197" t="s">
        <v>2</v>
      </c>
      <c r="I85" s="198" t="s">
        <v>2</v>
      </c>
      <c r="J85" s="198" t="s">
        <v>2</v>
      </c>
      <c r="K85" s="197">
        <v>112</v>
      </c>
      <c r="L85" s="197" t="str">
        <f t="shared" si="10"/>
        <v xml:space="preserve"> </v>
      </c>
      <c r="M85" s="199" t="s">
        <v>2</v>
      </c>
      <c r="N85" s="200" t="str">
        <f t="shared" si="7"/>
        <v xml:space="preserve">0 </v>
      </c>
      <c r="O85" s="200" t="s">
        <v>306</v>
      </c>
      <c r="P85" s="202">
        <f t="array" ref="P85">IFERROR(SUM(N85*50%,N85,10,G85*50%+G85,O85),)</f>
        <v>0</v>
      </c>
      <c r="Q85" s="197" t="s">
        <v>2</v>
      </c>
      <c r="R85" s="200" t="s">
        <v>2</v>
      </c>
      <c r="S85" s="197" t="s">
        <v>2</v>
      </c>
      <c r="T85" s="203">
        <v>0</v>
      </c>
      <c r="U85" s="200">
        <v>0</v>
      </c>
      <c r="V85" s="204" t="s">
        <v>308</v>
      </c>
      <c r="W85" s="200">
        <v>0</v>
      </c>
      <c r="X85" s="200" t="s">
        <v>308</v>
      </c>
      <c r="Y85" s="200" t="s">
        <v>308</v>
      </c>
      <c r="Z85" s="205">
        <f t="shared" si="11"/>
        <v>0</v>
      </c>
      <c r="AB85" s="200">
        <v>0</v>
      </c>
      <c r="AD85" s="206">
        <f t="shared" si="6"/>
        <v>0</v>
      </c>
    </row>
    <row r="86" spans="1:30" x14ac:dyDescent="0.2">
      <c r="A86" s="197" t="s">
        <v>2</v>
      </c>
      <c r="B86" s="198" t="s">
        <v>306</v>
      </c>
      <c r="C86" s="198" t="s">
        <v>306</v>
      </c>
      <c r="D86" s="197">
        <v>136</v>
      </c>
      <c r="E86" s="197" t="str">
        <f t="shared" si="8"/>
        <v xml:space="preserve"> </v>
      </c>
      <c r="F86" s="199" t="s">
        <v>2</v>
      </c>
      <c r="G86" s="200" t="str">
        <f t="shared" si="9"/>
        <v xml:space="preserve"> </v>
      </c>
      <c r="H86" s="197" t="s">
        <v>2</v>
      </c>
      <c r="I86" s="198" t="s">
        <v>2</v>
      </c>
      <c r="J86" s="198" t="s">
        <v>2</v>
      </c>
      <c r="K86" s="197">
        <v>112</v>
      </c>
      <c r="L86" s="197" t="str">
        <f t="shared" si="10"/>
        <v xml:space="preserve"> </v>
      </c>
      <c r="M86" s="199" t="s">
        <v>2</v>
      </c>
      <c r="N86" s="200" t="str">
        <f t="shared" si="7"/>
        <v xml:space="preserve">0 </v>
      </c>
      <c r="O86" s="200" t="s">
        <v>306</v>
      </c>
      <c r="P86" s="202">
        <f t="array" ref="P86">IFERROR(SUM(N86*50%,N86,10,G86*50%+G86,O86),)</f>
        <v>0</v>
      </c>
      <c r="Q86" s="197" t="s">
        <v>2</v>
      </c>
      <c r="R86" s="200" t="s">
        <v>2</v>
      </c>
      <c r="S86" s="197" t="s">
        <v>2</v>
      </c>
      <c r="T86" s="203">
        <v>0</v>
      </c>
      <c r="U86" s="200">
        <v>0</v>
      </c>
      <c r="V86" s="204" t="s">
        <v>308</v>
      </c>
      <c r="W86" s="200">
        <v>0</v>
      </c>
      <c r="X86" s="200" t="s">
        <v>308</v>
      </c>
      <c r="Y86" s="200" t="s">
        <v>308</v>
      </c>
      <c r="Z86" s="205">
        <f t="shared" si="11"/>
        <v>0</v>
      </c>
      <c r="AB86" s="200">
        <v>0</v>
      </c>
      <c r="AD86" s="206">
        <f t="shared" si="6"/>
        <v>0</v>
      </c>
    </row>
    <row r="87" spans="1:30" x14ac:dyDescent="0.2">
      <c r="A87" s="197" t="s">
        <v>2</v>
      </c>
      <c r="B87" s="198" t="s">
        <v>306</v>
      </c>
      <c r="C87" s="198" t="s">
        <v>306</v>
      </c>
      <c r="D87" s="197">
        <v>136</v>
      </c>
      <c r="E87" s="197" t="str">
        <f t="shared" si="8"/>
        <v xml:space="preserve"> </v>
      </c>
      <c r="F87" s="199" t="s">
        <v>2</v>
      </c>
      <c r="G87" s="200" t="str">
        <f t="shared" si="9"/>
        <v xml:space="preserve"> </v>
      </c>
      <c r="H87" s="197" t="s">
        <v>2</v>
      </c>
      <c r="I87" s="198" t="s">
        <v>2</v>
      </c>
      <c r="J87" s="198" t="s">
        <v>2</v>
      </c>
      <c r="K87" s="197">
        <v>112</v>
      </c>
      <c r="L87" s="197" t="str">
        <f t="shared" si="10"/>
        <v xml:space="preserve"> </v>
      </c>
      <c r="M87" s="199" t="s">
        <v>2</v>
      </c>
      <c r="N87" s="200" t="str">
        <f t="shared" si="7"/>
        <v xml:space="preserve">0 </v>
      </c>
      <c r="O87" s="200" t="s">
        <v>306</v>
      </c>
      <c r="P87" s="202">
        <f t="array" ref="P87">IFERROR(SUM(N87*50%,N87,10,G87*50%+G87,O87),)</f>
        <v>0</v>
      </c>
      <c r="Q87" s="197" t="s">
        <v>2</v>
      </c>
      <c r="R87" s="200" t="s">
        <v>2</v>
      </c>
      <c r="S87" s="197" t="s">
        <v>2</v>
      </c>
      <c r="T87" s="203">
        <v>0</v>
      </c>
      <c r="U87" s="200">
        <v>0</v>
      </c>
      <c r="V87" s="204" t="s">
        <v>308</v>
      </c>
      <c r="W87" s="200">
        <v>0</v>
      </c>
      <c r="X87" s="200" t="s">
        <v>308</v>
      </c>
      <c r="Y87" s="200" t="s">
        <v>308</v>
      </c>
      <c r="Z87" s="205">
        <f t="shared" si="11"/>
        <v>0</v>
      </c>
      <c r="AB87" s="200">
        <v>0</v>
      </c>
      <c r="AD87" s="206">
        <f t="shared" si="6"/>
        <v>0</v>
      </c>
    </row>
    <row r="88" spans="1:30" x14ac:dyDescent="0.2">
      <c r="A88" s="197" t="s">
        <v>2</v>
      </c>
      <c r="B88" s="198" t="s">
        <v>306</v>
      </c>
      <c r="C88" s="198" t="s">
        <v>306</v>
      </c>
      <c r="D88" s="197">
        <v>136</v>
      </c>
      <c r="E88" s="197" t="str">
        <f t="shared" si="8"/>
        <v xml:space="preserve"> </v>
      </c>
      <c r="F88" s="199" t="s">
        <v>2</v>
      </c>
      <c r="G88" s="200" t="str">
        <f t="shared" si="9"/>
        <v xml:space="preserve"> </v>
      </c>
      <c r="H88" s="197" t="s">
        <v>2</v>
      </c>
      <c r="I88" s="198" t="s">
        <v>2</v>
      </c>
      <c r="J88" s="198" t="s">
        <v>2</v>
      </c>
      <c r="K88" s="197">
        <v>112</v>
      </c>
      <c r="L88" s="197" t="str">
        <f t="shared" si="10"/>
        <v xml:space="preserve"> </v>
      </c>
      <c r="M88" s="199" t="s">
        <v>2</v>
      </c>
      <c r="N88" s="200" t="str">
        <f t="shared" si="7"/>
        <v xml:space="preserve">0 </v>
      </c>
      <c r="O88" s="200" t="s">
        <v>306</v>
      </c>
      <c r="P88" s="202">
        <f t="array" ref="P88">IFERROR(SUM(N88*50%,N88,10,G88*50%+G88,O88),)</f>
        <v>0</v>
      </c>
      <c r="Q88" s="197" t="s">
        <v>2</v>
      </c>
      <c r="R88" s="200" t="s">
        <v>2</v>
      </c>
      <c r="S88" s="197" t="s">
        <v>2</v>
      </c>
      <c r="T88" s="203">
        <v>0</v>
      </c>
      <c r="U88" s="200">
        <v>0</v>
      </c>
      <c r="V88" s="204" t="s">
        <v>308</v>
      </c>
      <c r="W88" s="200">
        <v>0</v>
      </c>
      <c r="X88" s="200" t="s">
        <v>308</v>
      </c>
      <c r="Y88" s="200" t="s">
        <v>308</v>
      </c>
      <c r="Z88" s="205">
        <f t="shared" si="11"/>
        <v>0</v>
      </c>
      <c r="AB88" s="200">
        <v>0</v>
      </c>
      <c r="AD88" s="206">
        <f t="shared" si="6"/>
        <v>0</v>
      </c>
    </row>
    <row r="89" spans="1:30" x14ac:dyDescent="0.2">
      <c r="A89" s="197" t="s">
        <v>2</v>
      </c>
      <c r="B89" s="198" t="s">
        <v>306</v>
      </c>
      <c r="C89" s="198" t="s">
        <v>306</v>
      </c>
      <c r="D89" s="197">
        <v>136</v>
      </c>
      <c r="E89" s="197" t="str">
        <f t="shared" si="8"/>
        <v xml:space="preserve"> </v>
      </c>
      <c r="F89" s="199" t="s">
        <v>2</v>
      </c>
      <c r="G89" s="200" t="str">
        <f t="shared" si="9"/>
        <v xml:space="preserve"> </v>
      </c>
      <c r="H89" s="197" t="s">
        <v>2</v>
      </c>
      <c r="I89" s="198" t="s">
        <v>2</v>
      </c>
      <c r="J89" s="198" t="s">
        <v>2</v>
      </c>
      <c r="K89" s="197">
        <v>112</v>
      </c>
      <c r="L89" s="197" t="str">
        <f t="shared" si="10"/>
        <v xml:space="preserve"> </v>
      </c>
      <c r="M89" s="199" t="s">
        <v>2</v>
      </c>
      <c r="N89" s="200" t="str">
        <f t="shared" si="7"/>
        <v xml:space="preserve">0 </v>
      </c>
      <c r="O89" s="200" t="s">
        <v>306</v>
      </c>
      <c r="P89" s="202">
        <f t="array" ref="P89">IFERROR(SUM(N89*50%,N89,10,G89*50%+G89,O89),)</f>
        <v>0</v>
      </c>
      <c r="Q89" s="197" t="s">
        <v>2</v>
      </c>
      <c r="R89" s="200" t="s">
        <v>2</v>
      </c>
      <c r="S89" s="197" t="s">
        <v>2</v>
      </c>
      <c r="T89" s="203">
        <v>0</v>
      </c>
      <c r="U89" s="200">
        <v>0</v>
      </c>
      <c r="V89" s="204" t="s">
        <v>308</v>
      </c>
      <c r="W89" s="200">
        <v>0</v>
      </c>
      <c r="X89" s="200" t="s">
        <v>308</v>
      </c>
      <c r="Y89" s="200" t="s">
        <v>308</v>
      </c>
      <c r="Z89" s="205">
        <f t="shared" si="11"/>
        <v>0</v>
      </c>
      <c r="AB89" s="200">
        <v>0</v>
      </c>
      <c r="AD89" s="206">
        <f t="shared" si="6"/>
        <v>0</v>
      </c>
    </row>
    <row r="90" spans="1:30" x14ac:dyDescent="0.2">
      <c r="A90" s="197" t="s">
        <v>2</v>
      </c>
      <c r="B90" s="198" t="s">
        <v>306</v>
      </c>
      <c r="C90" s="198" t="s">
        <v>306</v>
      </c>
      <c r="D90" s="197">
        <v>136</v>
      </c>
      <c r="E90" s="197" t="str">
        <f t="shared" si="8"/>
        <v xml:space="preserve"> </v>
      </c>
      <c r="F90" s="199" t="s">
        <v>2</v>
      </c>
      <c r="G90" s="200" t="str">
        <f t="shared" si="9"/>
        <v xml:space="preserve"> </v>
      </c>
      <c r="H90" s="197" t="s">
        <v>2</v>
      </c>
      <c r="I90" s="198" t="s">
        <v>2</v>
      </c>
      <c r="J90" s="198" t="s">
        <v>2</v>
      </c>
      <c r="K90" s="197">
        <v>112</v>
      </c>
      <c r="L90" s="197" t="str">
        <f t="shared" si="10"/>
        <v xml:space="preserve"> </v>
      </c>
      <c r="M90" s="199" t="s">
        <v>2</v>
      </c>
      <c r="N90" s="200" t="str">
        <f t="shared" si="7"/>
        <v xml:space="preserve">0 </v>
      </c>
      <c r="O90" s="200" t="s">
        <v>306</v>
      </c>
      <c r="P90" s="202">
        <f t="array" ref="P90">IFERROR(SUM(N90*50%,N90,10,G90*50%+G90,O90),)</f>
        <v>0</v>
      </c>
      <c r="Q90" s="197" t="s">
        <v>2</v>
      </c>
      <c r="R90" s="200" t="s">
        <v>2</v>
      </c>
      <c r="S90" s="197" t="s">
        <v>2</v>
      </c>
      <c r="T90" s="203">
        <v>0</v>
      </c>
      <c r="U90" s="200">
        <v>0</v>
      </c>
      <c r="V90" s="204" t="s">
        <v>308</v>
      </c>
      <c r="W90" s="200">
        <v>0</v>
      </c>
      <c r="X90" s="200" t="s">
        <v>308</v>
      </c>
      <c r="Y90" s="200" t="s">
        <v>308</v>
      </c>
      <c r="Z90" s="205">
        <f t="shared" si="11"/>
        <v>0</v>
      </c>
      <c r="AB90" s="200">
        <v>0</v>
      </c>
      <c r="AD90" s="206">
        <f t="shared" si="6"/>
        <v>0</v>
      </c>
    </row>
    <row r="91" spans="1:30" x14ac:dyDescent="0.2">
      <c r="A91" s="197" t="s">
        <v>2</v>
      </c>
      <c r="B91" s="198" t="s">
        <v>306</v>
      </c>
      <c r="C91" s="198" t="s">
        <v>306</v>
      </c>
      <c r="D91" s="197">
        <v>136</v>
      </c>
      <c r="E91" s="197" t="str">
        <f t="shared" si="8"/>
        <v xml:space="preserve"> </v>
      </c>
      <c r="F91" s="199" t="s">
        <v>2</v>
      </c>
      <c r="G91" s="200" t="str">
        <f t="shared" si="9"/>
        <v xml:space="preserve"> </v>
      </c>
      <c r="H91" s="197" t="s">
        <v>2</v>
      </c>
      <c r="I91" s="198" t="s">
        <v>2</v>
      </c>
      <c r="J91" s="198" t="s">
        <v>2</v>
      </c>
      <c r="K91" s="197">
        <v>112</v>
      </c>
      <c r="L91" s="197" t="str">
        <f t="shared" si="10"/>
        <v xml:space="preserve"> </v>
      </c>
      <c r="M91" s="199" t="s">
        <v>2</v>
      </c>
      <c r="N91" s="200" t="str">
        <f t="shared" si="7"/>
        <v xml:space="preserve">0 </v>
      </c>
      <c r="O91" s="200" t="s">
        <v>306</v>
      </c>
      <c r="P91" s="202">
        <f t="array" ref="P91">IFERROR(SUM(N91*50%,N91,10,G91*50%+G91,O91),)</f>
        <v>0</v>
      </c>
      <c r="Q91" s="197" t="s">
        <v>2</v>
      </c>
      <c r="R91" s="200" t="s">
        <v>2</v>
      </c>
      <c r="S91" s="197" t="s">
        <v>2</v>
      </c>
      <c r="T91" s="203">
        <v>0</v>
      </c>
      <c r="U91" s="200">
        <v>0</v>
      </c>
      <c r="V91" s="204" t="s">
        <v>308</v>
      </c>
      <c r="W91" s="200">
        <v>0</v>
      </c>
      <c r="X91" s="200" t="s">
        <v>308</v>
      </c>
      <c r="Y91" s="200" t="s">
        <v>308</v>
      </c>
      <c r="Z91" s="205">
        <f t="shared" si="11"/>
        <v>0</v>
      </c>
      <c r="AB91" s="200">
        <v>0</v>
      </c>
      <c r="AD91" s="206">
        <f t="shared" si="6"/>
        <v>0</v>
      </c>
    </row>
    <row r="92" spans="1:30" x14ac:dyDescent="0.2">
      <c r="A92" s="197" t="s">
        <v>2</v>
      </c>
      <c r="B92" s="198" t="s">
        <v>306</v>
      </c>
      <c r="C92" s="198" t="s">
        <v>306</v>
      </c>
      <c r="D92" s="197">
        <v>130</v>
      </c>
      <c r="E92" s="197" t="str">
        <f t="shared" si="8"/>
        <v xml:space="preserve"> </v>
      </c>
      <c r="F92" s="199" t="s">
        <v>2</v>
      </c>
      <c r="G92" s="200" t="str">
        <f t="shared" si="9"/>
        <v xml:space="preserve"> </v>
      </c>
      <c r="H92" s="197" t="s">
        <v>2</v>
      </c>
      <c r="I92" s="198" t="s">
        <v>2</v>
      </c>
      <c r="J92" s="198" t="s">
        <v>2</v>
      </c>
      <c r="K92" s="197">
        <v>106</v>
      </c>
      <c r="L92" s="197" t="str">
        <f t="shared" si="10"/>
        <v xml:space="preserve"> </v>
      </c>
      <c r="M92" s="199" t="s">
        <v>2</v>
      </c>
      <c r="N92" s="200" t="str">
        <f t="shared" si="7"/>
        <v xml:space="preserve">0 </v>
      </c>
      <c r="O92" s="200" t="s">
        <v>306</v>
      </c>
      <c r="P92" s="202">
        <f t="array" ref="P92">IFERROR(SUM(N92*50%,N92,10,G92*50%+G92,O92),)</f>
        <v>0</v>
      </c>
      <c r="Q92" s="197" t="s">
        <v>2</v>
      </c>
      <c r="R92" s="200" t="s">
        <v>2</v>
      </c>
      <c r="S92" s="197" t="s">
        <v>2</v>
      </c>
      <c r="T92" s="203">
        <v>0</v>
      </c>
      <c r="U92" s="200">
        <v>0</v>
      </c>
      <c r="V92" s="204" t="s">
        <v>308</v>
      </c>
      <c r="W92" s="200">
        <v>0</v>
      </c>
      <c r="X92" s="200" t="s">
        <v>308</v>
      </c>
      <c r="Y92" s="200" t="s">
        <v>308</v>
      </c>
      <c r="Z92" s="205">
        <f t="shared" si="11"/>
        <v>0</v>
      </c>
      <c r="AB92" s="200">
        <v>0</v>
      </c>
      <c r="AD92" s="206">
        <f t="shared" ref="AD92:AD155" si="12">IFERROR(SUM(Z92+AB92),"0")</f>
        <v>0</v>
      </c>
    </row>
    <row r="93" spans="1:30" x14ac:dyDescent="0.2">
      <c r="A93" s="197" t="s">
        <v>2</v>
      </c>
      <c r="B93" s="198" t="s">
        <v>306</v>
      </c>
      <c r="C93" s="198" t="s">
        <v>306</v>
      </c>
      <c r="D93" s="197">
        <v>130</v>
      </c>
      <c r="E93" s="197" t="str">
        <f t="shared" si="8"/>
        <v xml:space="preserve"> </v>
      </c>
      <c r="F93" s="199" t="s">
        <v>2</v>
      </c>
      <c r="G93" s="200" t="str">
        <f t="shared" si="9"/>
        <v xml:space="preserve"> </v>
      </c>
      <c r="H93" s="197" t="s">
        <v>2</v>
      </c>
      <c r="I93" s="198" t="s">
        <v>2</v>
      </c>
      <c r="J93" s="198" t="s">
        <v>2</v>
      </c>
      <c r="K93" s="197">
        <v>106</v>
      </c>
      <c r="L93" s="197" t="str">
        <f t="shared" si="10"/>
        <v xml:space="preserve"> </v>
      </c>
      <c r="M93" s="199" t="s">
        <v>2</v>
      </c>
      <c r="N93" s="200" t="str">
        <f t="shared" si="7"/>
        <v xml:space="preserve">0 </v>
      </c>
      <c r="O93" s="200" t="s">
        <v>306</v>
      </c>
      <c r="P93" s="202">
        <f t="array" ref="P93">IFERROR(SUM(N93*50%,N93,10,G93*50%+G93,O93),)</f>
        <v>0</v>
      </c>
      <c r="Q93" s="197" t="s">
        <v>2</v>
      </c>
      <c r="R93" s="200" t="s">
        <v>2</v>
      </c>
      <c r="S93" s="197" t="s">
        <v>2</v>
      </c>
      <c r="T93" s="203">
        <v>0</v>
      </c>
      <c r="U93" s="200">
        <v>0</v>
      </c>
      <c r="V93" s="204" t="s">
        <v>308</v>
      </c>
      <c r="W93" s="200">
        <v>0</v>
      </c>
      <c r="X93" s="200" t="s">
        <v>308</v>
      </c>
      <c r="Y93" s="200" t="s">
        <v>308</v>
      </c>
      <c r="Z93" s="205">
        <f t="shared" si="11"/>
        <v>0</v>
      </c>
      <c r="AB93" s="200">
        <v>0</v>
      </c>
      <c r="AD93" s="206">
        <f t="shared" si="12"/>
        <v>0</v>
      </c>
    </row>
    <row r="94" spans="1:30" x14ac:dyDescent="0.2">
      <c r="A94" s="197" t="s">
        <v>2</v>
      </c>
      <c r="B94" s="198" t="s">
        <v>306</v>
      </c>
      <c r="C94" s="198" t="s">
        <v>306</v>
      </c>
      <c r="D94" s="197">
        <v>100</v>
      </c>
      <c r="E94" s="197" t="str">
        <f t="shared" si="8"/>
        <v xml:space="preserve"> </v>
      </c>
      <c r="F94" s="199" t="s">
        <v>2</v>
      </c>
      <c r="G94" s="200" t="str">
        <f t="shared" si="9"/>
        <v xml:space="preserve"> </v>
      </c>
      <c r="H94" s="197" t="s">
        <v>2</v>
      </c>
      <c r="I94" s="198" t="s">
        <v>2</v>
      </c>
      <c r="J94" s="198" t="s">
        <v>2</v>
      </c>
      <c r="K94" s="197">
        <v>100</v>
      </c>
      <c r="L94" s="197" t="str">
        <f t="shared" si="10"/>
        <v xml:space="preserve"> </v>
      </c>
      <c r="M94" s="199" t="s">
        <v>2</v>
      </c>
      <c r="N94" s="200" t="str">
        <f t="shared" si="7"/>
        <v xml:space="preserve">0 </v>
      </c>
      <c r="O94" s="200" t="s">
        <v>306</v>
      </c>
      <c r="P94" s="202">
        <f t="array" ref="P94">IFERROR(SUM(N94*50%,N94,10,G94*50%+G94,O94),)</f>
        <v>0</v>
      </c>
      <c r="Q94" s="197" t="s">
        <v>2</v>
      </c>
      <c r="R94" s="200" t="s">
        <v>2</v>
      </c>
      <c r="S94" s="197" t="s">
        <v>2</v>
      </c>
      <c r="T94" s="203">
        <v>0</v>
      </c>
      <c r="U94" s="200">
        <v>0</v>
      </c>
      <c r="V94" s="204" t="s">
        <v>308</v>
      </c>
      <c r="W94" s="200">
        <v>0</v>
      </c>
      <c r="X94" s="200" t="s">
        <v>308</v>
      </c>
      <c r="Y94" s="200" t="s">
        <v>308</v>
      </c>
      <c r="Z94" s="205">
        <f t="shared" si="11"/>
        <v>0</v>
      </c>
      <c r="AB94" s="200">
        <v>0</v>
      </c>
      <c r="AD94" s="206">
        <f t="shared" si="12"/>
        <v>0</v>
      </c>
    </row>
    <row r="95" spans="1:30" x14ac:dyDescent="0.2">
      <c r="A95" s="197" t="s">
        <v>2</v>
      </c>
      <c r="B95" s="198" t="s">
        <v>306</v>
      </c>
      <c r="C95" s="198" t="s">
        <v>306</v>
      </c>
      <c r="D95" s="197">
        <v>100</v>
      </c>
      <c r="E95" s="197" t="str">
        <f t="shared" si="8"/>
        <v xml:space="preserve"> </v>
      </c>
      <c r="F95" s="199" t="s">
        <v>2</v>
      </c>
      <c r="G95" s="200" t="str">
        <f t="shared" si="9"/>
        <v xml:space="preserve"> </v>
      </c>
      <c r="H95" s="197" t="s">
        <v>2</v>
      </c>
      <c r="I95" s="198" t="s">
        <v>2</v>
      </c>
      <c r="J95" s="198" t="s">
        <v>2</v>
      </c>
      <c r="K95" s="197">
        <v>100</v>
      </c>
      <c r="L95" s="197" t="str">
        <f t="shared" si="10"/>
        <v xml:space="preserve"> </v>
      </c>
      <c r="M95" s="199" t="s">
        <v>2</v>
      </c>
      <c r="N95" s="200" t="str">
        <f t="shared" si="7"/>
        <v xml:space="preserve">0 </v>
      </c>
      <c r="O95" s="200" t="s">
        <v>306</v>
      </c>
      <c r="P95" s="202">
        <f t="array" ref="P95">IFERROR(SUM(N95*50%,N95,10,G95*50%+G95,O95),)</f>
        <v>0</v>
      </c>
      <c r="Q95" s="197" t="s">
        <v>2</v>
      </c>
      <c r="R95" s="200" t="s">
        <v>2</v>
      </c>
      <c r="S95" s="197" t="s">
        <v>2</v>
      </c>
      <c r="T95" s="203">
        <v>0</v>
      </c>
      <c r="U95" s="200">
        <v>0</v>
      </c>
      <c r="V95" s="204" t="s">
        <v>308</v>
      </c>
      <c r="W95" s="200">
        <v>0</v>
      </c>
      <c r="X95" s="200" t="s">
        <v>308</v>
      </c>
      <c r="Y95" s="200" t="s">
        <v>308</v>
      </c>
      <c r="Z95" s="205">
        <f t="shared" si="11"/>
        <v>0</v>
      </c>
      <c r="AB95" s="200">
        <v>0</v>
      </c>
      <c r="AD95" s="206">
        <f t="shared" si="12"/>
        <v>0</v>
      </c>
    </row>
    <row r="96" spans="1:30" x14ac:dyDescent="0.2">
      <c r="A96" s="197" t="s">
        <v>2</v>
      </c>
      <c r="B96" s="198" t="s">
        <v>306</v>
      </c>
      <c r="C96" s="198" t="s">
        <v>306</v>
      </c>
      <c r="D96" s="197">
        <v>100</v>
      </c>
      <c r="E96" s="197" t="str">
        <f t="shared" si="8"/>
        <v xml:space="preserve"> </v>
      </c>
      <c r="F96" s="199" t="s">
        <v>2</v>
      </c>
      <c r="G96" s="200" t="str">
        <f t="shared" si="9"/>
        <v xml:space="preserve"> </v>
      </c>
      <c r="H96" s="197" t="s">
        <v>2</v>
      </c>
      <c r="I96" s="198" t="s">
        <v>2</v>
      </c>
      <c r="J96" s="198" t="s">
        <v>2</v>
      </c>
      <c r="K96" s="197">
        <v>100</v>
      </c>
      <c r="L96" s="197" t="str">
        <f t="shared" si="10"/>
        <v xml:space="preserve"> </v>
      </c>
      <c r="M96" s="199" t="s">
        <v>2</v>
      </c>
      <c r="N96" s="200" t="str">
        <f t="shared" si="7"/>
        <v xml:space="preserve">0 </v>
      </c>
      <c r="O96" s="200" t="s">
        <v>306</v>
      </c>
      <c r="P96" s="202">
        <f t="array" ref="P96">IFERROR(SUM(N96*50%,N96,10,G96*50%+G96,O96),)</f>
        <v>0</v>
      </c>
      <c r="Q96" s="197" t="s">
        <v>2</v>
      </c>
      <c r="R96" s="200" t="s">
        <v>2</v>
      </c>
      <c r="S96" s="197" t="s">
        <v>2</v>
      </c>
      <c r="T96" s="203">
        <v>0</v>
      </c>
      <c r="U96" s="200">
        <v>0</v>
      </c>
      <c r="V96" s="204" t="s">
        <v>308</v>
      </c>
      <c r="W96" s="200">
        <v>0</v>
      </c>
      <c r="X96" s="200" t="s">
        <v>308</v>
      </c>
      <c r="Y96" s="200" t="s">
        <v>308</v>
      </c>
      <c r="Z96" s="205">
        <f t="shared" si="11"/>
        <v>0</v>
      </c>
      <c r="AB96" s="200">
        <v>0</v>
      </c>
      <c r="AD96" s="206">
        <f t="shared" si="12"/>
        <v>0</v>
      </c>
    </row>
    <row r="97" spans="1:30" x14ac:dyDescent="0.2">
      <c r="A97" s="197" t="s">
        <v>2</v>
      </c>
      <c r="B97" s="198" t="s">
        <v>306</v>
      </c>
      <c r="C97" s="198" t="s">
        <v>306</v>
      </c>
      <c r="D97" s="197">
        <v>100</v>
      </c>
      <c r="E97" s="197" t="str">
        <f t="shared" si="8"/>
        <v xml:space="preserve"> </v>
      </c>
      <c r="F97" s="199" t="s">
        <v>2</v>
      </c>
      <c r="G97" s="200" t="str">
        <f t="shared" si="9"/>
        <v xml:space="preserve"> </v>
      </c>
      <c r="H97" s="197" t="s">
        <v>2</v>
      </c>
      <c r="I97" s="198" t="s">
        <v>2</v>
      </c>
      <c r="J97" s="198" t="s">
        <v>2</v>
      </c>
      <c r="K97" s="197">
        <v>100</v>
      </c>
      <c r="L97" s="197" t="str">
        <f t="shared" si="10"/>
        <v xml:space="preserve"> </v>
      </c>
      <c r="M97" s="199" t="s">
        <v>2</v>
      </c>
      <c r="N97" s="200" t="str">
        <f t="shared" si="7"/>
        <v xml:space="preserve">0 </v>
      </c>
      <c r="O97" s="200" t="s">
        <v>306</v>
      </c>
      <c r="P97" s="202">
        <f t="array" ref="P97">IFERROR(SUM(N97*50%,N97,10,G97*50%+G97,O97),)</f>
        <v>0</v>
      </c>
      <c r="Q97" s="197" t="s">
        <v>2</v>
      </c>
      <c r="R97" s="200" t="s">
        <v>2</v>
      </c>
      <c r="S97" s="197" t="s">
        <v>2</v>
      </c>
      <c r="T97" s="203">
        <v>0</v>
      </c>
      <c r="U97" s="200">
        <v>0</v>
      </c>
      <c r="V97" s="204" t="s">
        <v>308</v>
      </c>
      <c r="W97" s="200">
        <v>0</v>
      </c>
      <c r="X97" s="200" t="s">
        <v>308</v>
      </c>
      <c r="Y97" s="200" t="s">
        <v>308</v>
      </c>
      <c r="Z97" s="205">
        <f t="shared" si="11"/>
        <v>0</v>
      </c>
      <c r="AB97" s="200">
        <v>0</v>
      </c>
      <c r="AD97" s="206">
        <f t="shared" si="12"/>
        <v>0</v>
      </c>
    </row>
    <row r="98" spans="1:30" x14ac:dyDescent="0.2">
      <c r="A98" s="197" t="s">
        <v>2</v>
      </c>
      <c r="B98" s="198" t="s">
        <v>306</v>
      </c>
      <c r="C98" s="198" t="s">
        <v>306</v>
      </c>
      <c r="D98" s="197">
        <v>100</v>
      </c>
      <c r="E98" s="197" t="str">
        <f t="shared" si="8"/>
        <v xml:space="preserve"> </v>
      </c>
      <c r="F98" s="199" t="s">
        <v>2</v>
      </c>
      <c r="G98" s="200" t="str">
        <f t="shared" si="9"/>
        <v xml:space="preserve"> </v>
      </c>
      <c r="H98" s="197" t="s">
        <v>2</v>
      </c>
      <c r="I98" s="198" t="s">
        <v>2</v>
      </c>
      <c r="J98" s="198" t="s">
        <v>2</v>
      </c>
      <c r="K98" s="197">
        <v>100</v>
      </c>
      <c r="L98" s="197" t="str">
        <f t="shared" si="10"/>
        <v xml:space="preserve"> </v>
      </c>
      <c r="M98" s="199" t="s">
        <v>2</v>
      </c>
      <c r="N98" s="200" t="str">
        <f t="shared" si="7"/>
        <v xml:space="preserve">0 </v>
      </c>
      <c r="O98" s="200" t="s">
        <v>306</v>
      </c>
      <c r="P98" s="202">
        <f t="array" ref="P98">IFERROR(SUM(N98*50%,N98,10,G98*50%+G98,O98),)</f>
        <v>0</v>
      </c>
      <c r="Q98" s="197" t="s">
        <v>2</v>
      </c>
      <c r="R98" s="200" t="s">
        <v>2</v>
      </c>
      <c r="S98" s="197" t="s">
        <v>2</v>
      </c>
      <c r="T98" s="203">
        <v>0</v>
      </c>
      <c r="U98" s="200">
        <v>0</v>
      </c>
      <c r="V98" s="204" t="s">
        <v>308</v>
      </c>
      <c r="W98" s="200">
        <v>0</v>
      </c>
      <c r="X98" s="200" t="s">
        <v>308</v>
      </c>
      <c r="Y98" s="200" t="s">
        <v>308</v>
      </c>
      <c r="Z98" s="205">
        <f t="shared" si="11"/>
        <v>0</v>
      </c>
      <c r="AB98" s="200">
        <v>0</v>
      </c>
      <c r="AD98" s="206">
        <f t="shared" si="12"/>
        <v>0</v>
      </c>
    </row>
    <row r="99" spans="1:30" x14ac:dyDescent="0.2">
      <c r="A99" s="197" t="s">
        <v>2</v>
      </c>
      <c r="B99" s="198" t="s">
        <v>306</v>
      </c>
      <c r="C99" s="198" t="s">
        <v>306</v>
      </c>
      <c r="D99" s="197">
        <v>100</v>
      </c>
      <c r="E99" s="197" t="str">
        <f t="shared" si="8"/>
        <v xml:space="preserve"> </v>
      </c>
      <c r="F99" s="199" t="s">
        <v>2</v>
      </c>
      <c r="G99" s="200" t="str">
        <f t="shared" si="9"/>
        <v xml:space="preserve"> </v>
      </c>
      <c r="H99" s="197" t="s">
        <v>2</v>
      </c>
      <c r="I99" s="198" t="s">
        <v>2</v>
      </c>
      <c r="J99" s="198" t="s">
        <v>2</v>
      </c>
      <c r="K99" s="197">
        <v>100</v>
      </c>
      <c r="L99" s="197" t="str">
        <f t="shared" si="10"/>
        <v xml:space="preserve"> </v>
      </c>
      <c r="M99" s="199" t="s">
        <v>2</v>
      </c>
      <c r="N99" s="200" t="str">
        <f t="shared" si="7"/>
        <v xml:space="preserve">0 </v>
      </c>
      <c r="O99" s="200" t="s">
        <v>306</v>
      </c>
      <c r="P99" s="202">
        <f t="array" ref="P99">IFERROR(SUM(N99*50%,N99,10,G99*50%+G99,O99),)</f>
        <v>0</v>
      </c>
      <c r="Q99" s="197" t="s">
        <v>2</v>
      </c>
      <c r="R99" s="200" t="s">
        <v>2</v>
      </c>
      <c r="S99" s="197" t="s">
        <v>2</v>
      </c>
      <c r="T99" s="203">
        <v>0</v>
      </c>
      <c r="U99" s="200">
        <v>0</v>
      </c>
      <c r="V99" s="204" t="s">
        <v>308</v>
      </c>
      <c r="W99" s="200">
        <v>0</v>
      </c>
      <c r="X99" s="200" t="s">
        <v>308</v>
      </c>
      <c r="Y99" s="200" t="s">
        <v>308</v>
      </c>
      <c r="Z99" s="205">
        <f t="shared" si="11"/>
        <v>0</v>
      </c>
      <c r="AB99" s="200">
        <v>0</v>
      </c>
      <c r="AD99" s="206">
        <f t="shared" si="12"/>
        <v>0</v>
      </c>
    </row>
    <row r="100" spans="1:30" x14ac:dyDescent="0.2">
      <c r="A100" s="197" t="s">
        <v>2</v>
      </c>
      <c r="B100" s="198" t="s">
        <v>306</v>
      </c>
      <c r="C100" s="198" t="s">
        <v>306</v>
      </c>
      <c r="D100" s="197">
        <v>100</v>
      </c>
      <c r="E100" s="197" t="str">
        <f t="shared" si="8"/>
        <v xml:space="preserve"> </v>
      </c>
      <c r="F100" s="199" t="s">
        <v>2</v>
      </c>
      <c r="G100" s="200" t="str">
        <f t="shared" si="9"/>
        <v xml:space="preserve"> </v>
      </c>
      <c r="H100" s="197" t="s">
        <v>2</v>
      </c>
      <c r="I100" s="198" t="s">
        <v>2</v>
      </c>
      <c r="J100" s="198" t="s">
        <v>2</v>
      </c>
      <c r="K100" s="197">
        <v>100</v>
      </c>
      <c r="L100" s="197" t="str">
        <f t="shared" si="10"/>
        <v xml:space="preserve"> </v>
      </c>
      <c r="M100" s="199" t="s">
        <v>2</v>
      </c>
      <c r="N100" s="200" t="str">
        <f t="shared" si="7"/>
        <v xml:space="preserve">0 </v>
      </c>
      <c r="O100" s="200" t="s">
        <v>306</v>
      </c>
      <c r="P100" s="202">
        <f t="array" ref="P100">IFERROR(SUM(N100*50%,N100,10,G100*50%+G100,O100),)</f>
        <v>0</v>
      </c>
      <c r="Q100" s="197" t="s">
        <v>2</v>
      </c>
      <c r="R100" s="200" t="s">
        <v>2</v>
      </c>
      <c r="S100" s="197" t="s">
        <v>2</v>
      </c>
      <c r="T100" s="203">
        <v>0</v>
      </c>
      <c r="U100" s="200">
        <v>0</v>
      </c>
      <c r="V100" s="204" t="s">
        <v>308</v>
      </c>
      <c r="W100" s="200">
        <v>0</v>
      </c>
      <c r="X100" s="200" t="s">
        <v>308</v>
      </c>
      <c r="Y100" s="200" t="s">
        <v>308</v>
      </c>
      <c r="Z100" s="205">
        <f t="shared" si="11"/>
        <v>0</v>
      </c>
      <c r="AB100" s="200">
        <v>0</v>
      </c>
      <c r="AD100" s="206">
        <f t="shared" si="12"/>
        <v>0</v>
      </c>
    </row>
    <row r="101" spans="1:30" x14ac:dyDescent="0.2">
      <c r="A101" s="197" t="s">
        <v>2</v>
      </c>
      <c r="B101" s="198" t="s">
        <v>306</v>
      </c>
      <c r="C101" s="198" t="s">
        <v>306</v>
      </c>
      <c r="D101" s="197">
        <v>100</v>
      </c>
      <c r="E101" s="197" t="str">
        <f t="shared" si="8"/>
        <v xml:space="preserve"> </v>
      </c>
      <c r="F101" s="199" t="s">
        <v>2</v>
      </c>
      <c r="G101" s="200" t="str">
        <f t="shared" si="9"/>
        <v xml:space="preserve"> </v>
      </c>
      <c r="H101" s="197" t="s">
        <v>2</v>
      </c>
      <c r="I101" s="198" t="s">
        <v>2</v>
      </c>
      <c r="J101" s="198" t="s">
        <v>2</v>
      </c>
      <c r="K101" s="197">
        <v>100</v>
      </c>
      <c r="L101" s="197" t="str">
        <f t="shared" si="10"/>
        <v xml:space="preserve"> </v>
      </c>
      <c r="M101" s="199" t="s">
        <v>2</v>
      </c>
      <c r="N101" s="200" t="str">
        <f t="shared" si="7"/>
        <v xml:space="preserve">0 </v>
      </c>
      <c r="O101" s="200" t="s">
        <v>306</v>
      </c>
      <c r="P101" s="202">
        <f t="array" ref="P101">IFERROR(SUM(N101*50%,N101,10,G101*50%+G101,O101),)</f>
        <v>0</v>
      </c>
      <c r="Q101" s="197" t="s">
        <v>2</v>
      </c>
      <c r="R101" s="200" t="s">
        <v>2</v>
      </c>
      <c r="S101" s="197" t="s">
        <v>2</v>
      </c>
      <c r="T101" s="203">
        <v>0</v>
      </c>
      <c r="U101" s="200">
        <v>0</v>
      </c>
      <c r="V101" s="204" t="s">
        <v>308</v>
      </c>
      <c r="W101" s="200">
        <v>0</v>
      </c>
      <c r="X101" s="200" t="s">
        <v>308</v>
      </c>
      <c r="Y101" s="200" t="s">
        <v>308</v>
      </c>
      <c r="Z101" s="205">
        <f t="shared" si="11"/>
        <v>0</v>
      </c>
      <c r="AB101" s="200">
        <v>0</v>
      </c>
      <c r="AD101" s="206">
        <f t="shared" si="12"/>
        <v>0</v>
      </c>
    </row>
    <row r="102" spans="1:30" x14ac:dyDescent="0.2">
      <c r="A102" s="197" t="s">
        <v>2</v>
      </c>
      <c r="B102" s="198" t="s">
        <v>306</v>
      </c>
      <c r="C102" s="198" t="s">
        <v>306</v>
      </c>
      <c r="D102" s="197">
        <v>100</v>
      </c>
      <c r="E102" s="197" t="str">
        <f t="shared" si="8"/>
        <v xml:space="preserve"> </v>
      </c>
      <c r="F102" s="199" t="s">
        <v>2</v>
      </c>
      <c r="G102" s="200" t="str">
        <f t="shared" si="9"/>
        <v xml:space="preserve"> </v>
      </c>
      <c r="H102" s="197" t="s">
        <v>2</v>
      </c>
      <c r="I102" s="198" t="s">
        <v>2</v>
      </c>
      <c r="J102" s="198" t="s">
        <v>2</v>
      </c>
      <c r="K102" s="197">
        <v>100</v>
      </c>
      <c r="L102" s="197" t="str">
        <f t="shared" si="10"/>
        <v xml:space="preserve"> </v>
      </c>
      <c r="M102" s="199" t="s">
        <v>2</v>
      </c>
      <c r="N102" s="200" t="str">
        <f t="shared" si="7"/>
        <v xml:space="preserve">0 </v>
      </c>
      <c r="O102" s="200" t="s">
        <v>306</v>
      </c>
      <c r="P102" s="202">
        <f t="array" ref="P102">IFERROR(SUM(N102*50%,N102,10,G102*50%+G102,O102),)</f>
        <v>0</v>
      </c>
      <c r="Q102" s="197" t="s">
        <v>2</v>
      </c>
      <c r="R102" s="200" t="s">
        <v>2</v>
      </c>
      <c r="S102" s="197" t="s">
        <v>2</v>
      </c>
      <c r="T102" s="203">
        <v>0</v>
      </c>
      <c r="U102" s="200">
        <v>0</v>
      </c>
      <c r="V102" s="204" t="s">
        <v>308</v>
      </c>
      <c r="W102" s="200">
        <v>0</v>
      </c>
      <c r="X102" s="200" t="s">
        <v>308</v>
      </c>
      <c r="Y102" s="200" t="s">
        <v>308</v>
      </c>
      <c r="Z102" s="205">
        <f t="shared" si="11"/>
        <v>0</v>
      </c>
      <c r="AB102" s="200">
        <v>0</v>
      </c>
      <c r="AD102" s="206">
        <f t="shared" si="12"/>
        <v>0</v>
      </c>
    </row>
    <row r="103" spans="1:30" x14ac:dyDescent="0.2">
      <c r="A103" s="197" t="s">
        <v>2</v>
      </c>
      <c r="B103" s="198" t="s">
        <v>306</v>
      </c>
      <c r="C103" s="198" t="s">
        <v>306</v>
      </c>
      <c r="D103" s="197">
        <v>100</v>
      </c>
      <c r="E103" s="197" t="str">
        <f t="shared" si="8"/>
        <v xml:space="preserve"> </v>
      </c>
      <c r="F103" s="199" t="s">
        <v>2</v>
      </c>
      <c r="G103" s="200" t="str">
        <f t="shared" si="9"/>
        <v xml:space="preserve"> </v>
      </c>
      <c r="H103" s="197" t="s">
        <v>2</v>
      </c>
      <c r="I103" s="198" t="s">
        <v>2</v>
      </c>
      <c r="J103" s="198" t="s">
        <v>2</v>
      </c>
      <c r="K103" s="197">
        <v>100</v>
      </c>
      <c r="L103" s="197" t="str">
        <f t="shared" si="10"/>
        <v xml:space="preserve"> </v>
      </c>
      <c r="M103" s="199" t="s">
        <v>2</v>
      </c>
      <c r="N103" s="200" t="str">
        <f t="shared" si="7"/>
        <v xml:space="preserve">0 </v>
      </c>
      <c r="O103" s="200" t="s">
        <v>306</v>
      </c>
      <c r="P103" s="202">
        <f t="array" ref="P103">IFERROR(SUM(N103*50%,N103,10,G103*50%+G103,O103),)</f>
        <v>0</v>
      </c>
      <c r="Q103" s="197" t="s">
        <v>2</v>
      </c>
      <c r="R103" s="200" t="s">
        <v>2</v>
      </c>
      <c r="S103" s="197" t="s">
        <v>2</v>
      </c>
      <c r="T103" s="203">
        <v>0</v>
      </c>
      <c r="U103" s="200">
        <v>0</v>
      </c>
      <c r="V103" s="204" t="s">
        <v>308</v>
      </c>
      <c r="W103" s="200">
        <v>0</v>
      </c>
      <c r="X103" s="200" t="s">
        <v>308</v>
      </c>
      <c r="Y103" s="200" t="s">
        <v>308</v>
      </c>
      <c r="Z103" s="205">
        <f t="shared" si="11"/>
        <v>0</v>
      </c>
      <c r="AB103" s="200">
        <v>0</v>
      </c>
      <c r="AD103" s="206">
        <f t="shared" si="12"/>
        <v>0</v>
      </c>
    </row>
    <row r="104" spans="1:30" x14ac:dyDescent="0.2">
      <c r="A104" s="197" t="s">
        <v>2</v>
      </c>
      <c r="B104" s="198" t="s">
        <v>306</v>
      </c>
      <c r="C104" s="198" t="s">
        <v>306</v>
      </c>
      <c r="D104" s="197">
        <v>100</v>
      </c>
      <c r="E104" s="197" t="str">
        <f t="shared" si="8"/>
        <v xml:space="preserve"> </v>
      </c>
      <c r="F104" s="199" t="s">
        <v>2</v>
      </c>
      <c r="G104" s="200" t="str">
        <f t="shared" si="9"/>
        <v xml:space="preserve"> </v>
      </c>
      <c r="H104" s="197" t="s">
        <v>2</v>
      </c>
      <c r="I104" s="198" t="s">
        <v>2</v>
      </c>
      <c r="J104" s="198" t="s">
        <v>2</v>
      </c>
      <c r="K104" s="197">
        <v>100</v>
      </c>
      <c r="L104" s="197" t="str">
        <f t="shared" si="10"/>
        <v xml:space="preserve"> </v>
      </c>
      <c r="M104" s="199" t="s">
        <v>2</v>
      </c>
      <c r="N104" s="200" t="str">
        <f t="shared" si="7"/>
        <v xml:space="preserve">0 </v>
      </c>
      <c r="O104" s="200" t="s">
        <v>306</v>
      </c>
      <c r="P104" s="202">
        <f t="array" ref="P104">IFERROR(SUM(N104*50%,N104,10,G104*50%+G104,O104),)</f>
        <v>0</v>
      </c>
      <c r="Q104" s="197" t="s">
        <v>2</v>
      </c>
      <c r="R104" s="200" t="s">
        <v>2</v>
      </c>
      <c r="S104" s="197" t="s">
        <v>2</v>
      </c>
      <c r="T104" s="203">
        <v>0</v>
      </c>
      <c r="U104" s="200">
        <v>0</v>
      </c>
      <c r="V104" s="204" t="s">
        <v>308</v>
      </c>
      <c r="W104" s="200">
        <v>0</v>
      </c>
      <c r="X104" s="200" t="s">
        <v>308</v>
      </c>
      <c r="Y104" s="200" t="s">
        <v>308</v>
      </c>
      <c r="Z104" s="205">
        <f t="shared" si="11"/>
        <v>0</v>
      </c>
      <c r="AB104" s="200">
        <v>0</v>
      </c>
      <c r="AD104" s="206">
        <f t="shared" si="12"/>
        <v>0</v>
      </c>
    </row>
    <row r="105" spans="1:30" x14ac:dyDescent="0.2">
      <c r="A105" s="197" t="s">
        <v>2</v>
      </c>
      <c r="B105" s="198" t="s">
        <v>306</v>
      </c>
      <c r="C105" s="198" t="s">
        <v>306</v>
      </c>
      <c r="D105" s="197">
        <v>100</v>
      </c>
      <c r="E105" s="197" t="str">
        <f t="shared" si="8"/>
        <v xml:space="preserve"> </v>
      </c>
      <c r="F105" s="199" t="s">
        <v>2</v>
      </c>
      <c r="G105" s="200" t="str">
        <f t="shared" si="9"/>
        <v xml:space="preserve"> </v>
      </c>
      <c r="H105" s="197" t="s">
        <v>2</v>
      </c>
      <c r="I105" s="198" t="s">
        <v>2</v>
      </c>
      <c r="J105" s="198" t="s">
        <v>2</v>
      </c>
      <c r="K105" s="197">
        <v>100</v>
      </c>
      <c r="L105" s="197" t="str">
        <f t="shared" si="10"/>
        <v xml:space="preserve"> </v>
      </c>
      <c r="M105" s="199" t="s">
        <v>2</v>
      </c>
      <c r="N105" s="200" t="str">
        <f t="shared" ref="N105:N168" si="13">IFERROR(SUM(L105*M105),"0 ")</f>
        <v xml:space="preserve">0 </v>
      </c>
      <c r="O105" s="200" t="s">
        <v>306</v>
      </c>
      <c r="P105" s="202">
        <f t="array" ref="P105">IFERROR(SUM(N105*50%,N105,10,G105*50%+G105,O105),)</f>
        <v>0</v>
      </c>
      <c r="Q105" s="197" t="s">
        <v>2</v>
      </c>
      <c r="R105" s="200" t="s">
        <v>2</v>
      </c>
      <c r="S105" s="197" t="s">
        <v>2</v>
      </c>
      <c r="T105" s="203">
        <v>0</v>
      </c>
      <c r="U105" s="200">
        <v>0</v>
      </c>
      <c r="V105" s="204" t="s">
        <v>308</v>
      </c>
      <c r="W105" s="200">
        <v>0</v>
      </c>
      <c r="X105" s="200" t="s">
        <v>308</v>
      </c>
      <c r="Y105" s="200" t="s">
        <v>308</v>
      </c>
      <c r="Z105" s="205">
        <f t="shared" si="11"/>
        <v>0</v>
      </c>
      <c r="AB105" s="200">
        <v>0</v>
      </c>
      <c r="AD105" s="206">
        <f t="shared" si="12"/>
        <v>0</v>
      </c>
    </row>
    <row r="106" spans="1:30" x14ac:dyDescent="0.2">
      <c r="A106" s="197" t="s">
        <v>2</v>
      </c>
      <c r="B106" s="198" t="s">
        <v>306</v>
      </c>
      <c r="C106" s="198" t="s">
        <v>306</v>
      </c>
      <c r="D106" s="197">
        <v>100</v>
      </c>
      <c r="E106" s="197" t="str">
        <f t="shared" si="8"/>
        <v xml:space="preserve"> </v>
      </c>
      <c r="F106" s="199" t="s">
        <v>2</v>
      </c>
      <c r="G106" s="200" t="str">
        <f t="shared" si="9"/>
        <v xml:space="preserve"> </v>
      </c>
      <c r="H106" s="197" t="s">
        <v>2</v>
      </c>
      <c r="I106" s="198" t="s">
        <v>2</v>
      </c>
      <c r="J106" s="198" t="s">
        <v>2</v>
      </c>
      <c r="K106" s="197">
        <v>100</v>
      </c>
      <c r="L106" s="197" t="str">
        <f t="shared" si="10"/>
        <v xml:space="preserve"> </v>
      </c>
      <c r="M106" s="199" t="s">
        <v>2</v>
      </c>
      <c r="N106" s="200" t="str">
        <f t="shared" si="13"/>
        <v xml:space="preserve">0 </v>
      </c>
      <c r="O106" s="200" t="s">
        <v>306</v>
      </c>
      <c r="P106" s="202">
        <f t="array" ref="P106">IFERROR(SUM(N106*50%,N106,10,G106*50%+G106,O106),)</f>
        <v>0</v>
      </c>
      <c r="Q106" s="197" t="s">
        <v>2</v>
      </c>
      <c r="R106" s="200" t="s">
        <v>2</v>
      </c>
      <c r="S106" s="197" t="s">
        <v>2</v>
      </c>
      <c r="T106" s="203">
        <v>0</v>
      </c>
      <c r="U106" s="200">
        <v>0</v>
      </c>
      <c r="V106" s="204" t="s">
        <v>308</v>
      </c>
      <c r="W106" s="200">
        <v>0</v>
      </c>
      <c r="X106" s="200" t="s">
        <v>308</v>
      </c>
      <c r="Y106" s="200" t="s">
        <v>308</v>
      </c>
      <c r="Z106" s="205">
        <f t="shared" si="11"/>
        <v>0</v>
      </c>
      <c r="AB106" s="200">
        <v>0</v>
      </c>
      <c r="AD106" s="206">
        <f t="shared" si="12"/>
        <v>0</v>
      </c>
    </row>
    <row r="107" spans="1:30" x14ac:dyDescent="0.2">
      <c r="A107" s="197" t="s">
        <v>2</v>
      </c>
      <c r="B107" s="198" t="s">
        <v>306</v>
      </c>
      <c r="C107" s="198" t="s">
        <v>306</v>
      </c>
      <c r="D107" s="197">
        <v>100</v>
      </c>
      <c r="E107" s="197" t="str">
        <f t="shared" si="8"/>
        <v xml:space="preserve"> </v>
      </c>
      <c r="F107" s="199" t="s">
        <v>2</v>
      </c>
      <c r="G107" s="200" t="str">
        <f t="shared" si="9"/>
        <v xml:space="preserve"> </v>
      </c>
      <c r="H107" s="197" t="s">
        <v>2</v>
      </c>
      <c r="I107" s="198" t="s">
        <v>2</v>
      </c>
      <c r="J107" s="198" t="s">
        <v>2</v>
      </c>
      <c r="K107" s="197">
        <v>100</v>
      </c>
      <c r="L107" s="197" t="str">
        <f t="shared" si="10"/>
        <v xml:space="preserve"> </v>
      </c>
      <c r="M107" s="199" t="s">
        <v>2</v>
      </c>
      <c r="N107" s="200" t="str">
        <f t="shared" si="13"/>
        <v xml:space="preserve">0 </v>
      </c>
      <c r="O107" s="200" t="s">
        <v>306</v>
      </c>
      <c r="P107" s="202">
        <f t="array" ref="P107">IFERROR(SUM(N107*50%,N107,10,G107*50%+G107,O107),)</f>
        <v>0</v>
      </c>
      <c r="Q107" s="197" t="s">
        <v>2</v>
      </c>
      <c r="R107" s="200" t="s">
        <v>2</v>
      </c>
      <c r="S107" s="197" t="s">
        <v>2</v>
      </c>
      <c r="T107" s="203">
        <v>0</v>
      </c>
      <c r="U107" s="200">
        <v>0</v>
      </c>
      <c r="V107" s="204" t="s">
        <v>308</v>
      </c>
      <c r="W107" s="200">
        <v>0</v>
      </c>
      <c r="X107" s="200" t="s">
        <v>308</v>
      </c>
      <c r="Y107" s="200" t="s">
        <v>308</v>
      </c>
      <c r="Z107" s="205">
        <f t="shared" si="11"/>
        <v>0</v>
      </c>
      <c r="AB107" s="200">
        <v>0</v>
      </c>
      <c r="AD107" s="206">
        <f t="shared" si="12"/>
        <v>0</v>
      </c>
    </row>
    <row r="108" spans="1:30" x14ac:dyDescent="0.2">
      <c r="A108" s="197" t="s">
        <v>2</v>
      </c>
      <c r="B108" s="198" t="s">
        <v>306</v>
      </c>
      <c r="C108" s="198" t="s">
        <v>306</v>
      </c>
      <c r="D108" s="197">
        <v>100</v>
      </c>
      <c r="E108" s="197" t="str">
        <f t="shared" si="8"/>
        <v xml:space="preserve"> </v>
      </c>
      <c r="F108" s="199" t="s">
        <v>2</v>
      </c>
      <c r="G108" s="200" t="str">
        <f t="shared" si="9"/>
        <v xml:space="preserve"> </v>
      </c>
      <c r="H108" s="197" t="s">
        <v>2</v>
      </c>
      <c r="I108" s="198" t="s">
        <v>2</v>
      </c>
      <c r="J108" s="198" t="s">
        <v>2</v>
      </c>
      <c r="K108" s="197">
        <v>100</v>
      </c>
      <c r="L108" s="197" t="str">
        <f t="shared" si="10"/>
        <v xml:space="preserve"> </v>
      </c>
      <c r="M108" s="199" t="s">
        <v>2</v>
      </c>
      <c r="N108" s="200" t="str">
        <f t="shared" si="13"/>
        <v xml:space="preserve">0 </v>
      </c>
      <c r="O108" s="200" t="s">
        <v>306</v>
      </c>
      <c r="P108" s="202">
        <f t="array" ref="P108">IFERROR(SUM(N108*50%,N108,10,G108*50%+G108,O108),)</f>
        <v>0</v>
      </c>
      <c r="Q108" s="197" t="s">
        <v>2</v>
      </c>
      <c r="R108" s="200" t="s">
        <v>2</v>
      </c>
      <c r="S108" s="197" t="s">
        <v>2</v>
      </c>
      <c r="T108" s="203">
        <v>0</v>
      </c>
      <c r="U108" s="200">
        <v>0</v>
      </c>
      <c r="V108" s="204" t="s">
        <v>308</v>
      </c>
      <c r="W108" s="200">
        <v>0</v>
      </c>
      <c r="X108" s="200" t="s">
        <v>308</v>
      </c>
      <c r="Y108" s="200" t="s">
        <v>308</v>
      </c>
      <c r="Z108" s="205">
        <f t="shared" si="11"/>
        <v>0</v>
      </c>
      <c r="AB108" s="200">
        <v>0</v>
      </c>
      <c r="AD108" s="206">
        <f t="shared" si="12"/>
        <v>0</v>
      </c>
    </row>
    <row r="109" spans="1:30" x14ac:dyDescent="0.2">
      <c r="A109" s="197" t="s">
        <v>2</v>
      </c>
      <c r="B109" s="198" t="s">
        <v>306</v>
      </c>
      <c r="C109" s="198" t="s">
        <v>306</v>
      </c>
      <c r="D109" s="197">
        <v>100</v>
      </c>
      <c r="E109" s="197" t="str">
        <f t="shared" si="8"/>
        <v xml:space="preserve"> </v>
      </c>
      <c r="F109" s="199" t="s">
        <v>2</v>
      </c>
      <c r="G109" s="200" t="str">
        <f t="shared" si="9"/>
        <v xml:space="preserve"> </v>
      </c>
      <c r="H109" s="197" t="s">
        <v>2</v>
      </c>
      <c r="I109" s="198" t="s">
        <v>2</v>
      </c>
      <c r="J109" s="198" t="s">
        <v>2</v>
      </c>
      <c r="K109" s="197">
        <v>100</v>
      </c>
      <c r="L109" s="197" t="str">
        <f t="shared" si="10"/>
        <v xml:space="preserve"> </v>
      </c>
      <c r="M109" s="199" t="s">
        <v>2</v>
      </c>
      <c r="N109" s="200" t="str">
        <f t="shared" si="13"/>
        <v xml:space="preserve">0 </v>
      </c>
      <c r="O109" s="200" t="s">
        <v>306</v>
      </c>
      <c r="P109" s="202">
        <f t="array" ref="P109">IFERROR(SUM(N109*50%,N109,10,G109*50%+G109,O109),)</f>
        <v>0</v>
      </c>
      <c r="Q109" s="197" t="s">
        <v>2</v>
      </c>
      <c r="R109" s="200" t="s">
        <v>2</v>
      </c>
      <c r="S109" s="197" t="s">
        <v>2</v>
      </c>
      <c r="T109" s="203">
        <v>0</v>
      </c>
      <c r="U109" s="200">
        <v>0</v>
      </c>
      <c r="V109" s="204" t="s">
        <v>308</v>
      </c>
      <c r="W109" s="200">
        <v>0</v>
      </c>
      <c r="X109" s="200" t="s">
        <v>308</v>
      </c>
      <c r="Y109" s="200" t="s">
        <v>308</v>
      </c>
      <c r="Z109" s="205">
        <f t="shared" si="11"/>
        <v>0</v>
      </c>
      <c r="AB109" s="200">
        <v>0</v>
      </c>
      <c r="AD109" s="206">
        <f t="shared" si="12"/>
        <v>0</v>
      </c>
    </row>
    <row r="110" spans="1:30" x14ac:dyDescent="0.2">
      <c r="A110" s="197" t="s">
        <v>2</v>
      </c>
      <c r="B110" s="198" t="s">
        <v>306</v>
      </c>
      <c r="C110" s="198" t="s">
        <v>306</v>
      </c>
      <c r="D110" s="197">
        <v>100</v>
      </c>
      <c r="E110" s="197" t="str">
        <f t="shared" si="8"/>
        <v xml:space="preserve"> </v>
      </c>
      <c r="F110" s="199" t="s">
        <v>2</v>
      </c>
      <c r="G110" s="200" t="str">
        <f t="shared" si="9"/>
        <v xml:space="preserve"> </v>
      </c>
      <c r="H110" s="197" t="s">
        <v>2</v>
      </c>
      <c r="I110" s="198" t="s">
        <v>2</v>
      </c>
      <c r="J110" s="198" t="s">
        <v>2</v>
      </c>
      <c r="K110" s="197">
        <v>100</v>
      </c>
      <c r="L110" s="197" t="str">
        <f t="shared" si="10"/>
        <v xml:space="preserve"> </v>
      </c>
      <c r="M110" s="199" t="s">
        <v>2</v>
      </c>
      <c r="N110" s="200" t="str">
        <f t="shared" si="13"/>
        <v xml:space="preserve">0 </v>
      </c>
      <c r="O110" s="200" t="s">
        <v>306</v>
      </c>
      <c r="P110" s="202">
        <f t="array" ref="P110">IFERROR(SUM(N110*50%,N110,10,G110*50%+G110,O110),)</f>
        <v>0</v>
      </c>
      <c r="Q110" s="197" t="s">
        <v>2</v>
      </c>
      <c r="R110" s="200" t="s">
        <v>2</v>
      </c>
      <c r="S110" s="197" t="s">
        <v>2</v>
      </c>
      <c r="T110" s="203">
        <v>0</v>
      </c>
      <c r="U110" s="200">
        <v>0</v>
      </c>
      <c r="V110" s="204" t="s">
        <v>308</v>
      </c>
      <c r="W110" s="200">
        <v>0</v>
      </c>
      <c r="X110" s="200" t="s">
        <v>308</v>
      </c>
      <c r="Y110" s="200" t="s">
        <v>308</v>
      </c>
      <c r="Z110" s="205">
        <f t="shared" si="11"/>
        <v>0</v>
      </c>
      <c r="AB110" s="200">
        <v>0</v>
      </c>
      <c r="AD110" s="206">
        <f t="shared" si="12"/>
        <v>0</v>
      </c>
    </row>
    <row r="111" spans="1:30" x14ac:dyDescent="0.2">
      <c r="A111" s="197" t="s">
        <v>2</v>
      </c>
      <c r="B111" s="198" t="s">
        <v>306</v>
      </c>
      <c r="C111" s="198" t="s">
        <v>306</v>
      </c>
      <c r="D111" s="197">
        <v>100</v>
      </c>
      <c r="E111" s="197" t="str">
        <f t="shared" si="8"/>
        <v xml:space="preserve"> </v>
      </c>
      <c r="F111" s="199" t="s">
        <v>2</v>
      </c>
      <c r="G111" s="200" t="str">
        <f t="shared" si="9"/>
        <v xml:space="preserve"> </v>
      </c>
      <c r="H111" s="197" t="s">
        <v>2</v>
      </c>
      <c r="I111" s="198" t="s">
        <v>2</v>
      </c>
      <c r="J111" s="198" t="s">
        <v>2</v>
      </c>
      <c r="K111" s="197">
        <v>100</v>
      </c>
      <c r="L111" s="197" t="str">
        <f t="shared" si="10"/>
        <v xml:space="preserve"> </v>
      </c>
      <c r="M111" s="199" t="s">
        <v>2</v>
      </c>
      <c r="N111" s="200" t="str">
        <f t="shared" si="13"/>
        <v xml:space="preserve">0 </v>
      </c>
      <c r="O111" s="200" t="s">
        <v>306</v>
      </c>
      <c r="P111" s="202">
        <f t="array" ref="P111">IFERROR(SUM(N111*50%,N111,10,G111*50%+G111,O111),)</f>
        <v>0</v>
      </c>
      <c r="Q111" s="197" t="s">
        <v>2</v>
      </c>
      <c r="R111" s="200" t="s">
        <v>2</v>
      </c>
      <c r="S111" s="197" t="s">
        <v>2</v>
      </c>
      <c r="T111" s="203">
        <v>0</v>
      </c>
      <c r="U111" s="200">
        <v>0</v>
      </c>
      <c r="V111" s="204" t="s">
        <v>308</v>
      </c>
      <c r="W111" s="200">
        <v>0</v>
      </c>
      <c r="X111" s="200" t="s">
        <v>308</v>
      </c>
      <c r="Y111" s="200" t="s">
        <v>308</v>
      </c>
      <c r="Z111" s="205">
        <f t="shared" si="11"/>
        <v>0</v>
      </c>
      <c r="AB111" s="200">
        <v>0</v>
      </c>
      <c r="AD111" s="206">
        <f t="shared" si="12"/>
        <v>0</v>
      </c>
    </row>
    <row r="112" spans="1:30" x14ac:dyDescent="0.2">
      <c r="A112" s="197" t="s">
        <v>2</v>
      </c>
      <c r="B112" s="198" t="s">
        <v>306</v>
      </c>
      <c r="C112" s="198" t="s">
        <v>306</v>
      </c>
      <c r="D112" s="197">
        <v>100</v>
      </c>
      <c r="E112" s="197" t="str">
        <f t="shared" si="8"/>
        <v xml:space="preserve"> </v>
      </c>
      <c r="F112" s="199" t="s">
        <v>2</v>
      </c>
      <c r="G112" s="200" t="str">
        <f t="shared" si="9"/>
        <v xml:space="preserve"> </v>
      </c>
      <c r="H112" s="197" t="s">
        <v>2</v>
      </c>
      <c r="I112" s="198" t="s">
        <v>2</v>
      </c>
      <c r="J112" s="198" t="s">
        <v>2</v>
      </c>
      <c r="K112" s="197">
        <v>100</v>
      </c>
      <c r="L112" s="197" t="str">
        <f t="shared" si="10"/>
        <v xml:space="preserve"> </v>
      </c>
      <c r="M112" s="199" t="s">
        <v>2</v>
      </c>
      <c r="N112" s="200" t="str">
        <f t="shared" si="13"/>
        <v xml:space="preserve">0 </v>
      </c>
      <c r="O112" s="200" t="s">
        <v>306</v>
      </c>
      <c r="P112" s="202">
        <f t="array" ref="P112">IFERROR(SUM(N112*50%,N112,10,G112*50%+G112,O112),)</f>
        <v>0</v>
      </c>
      <c r="Q112" s="197" t="s">
        <v>2</v>
      </c>
      <c r="R112" s="200" t="s">
        <v>2</v>
      </c>
      <c r="S112" s="197" t="s">
        <v>2</v>
      </c>
      <c r="T112" s="203">
        <v>0</v>
      </c>
      <c r="U112" s="200">
        <v>0</v>
      </c>
      <c r="V112" s="204" t="s">
        <v>308</v>
      </c>
      <c r="W112" s="200">
        <v>0</v>
      </c>
      <c r="X112" s="200" t="s">
        <v>308</v>
      </c>
      <c r="Y112" s="200" t="s">
        <v>308</v>
      </c>
      <c r="Z112" s="205">
        <f t="shared" si="11"/>
        <v>0</v>
      </c>
      <c r="AB112" s="200">
        <v>0</v>
      </c>
      <c r="AD112" s="206">
        <f t="shared" si="12"/>
        <v>0</v>
      </c>
    </row>
    <row r="113" spans="1:30" x14ac:dyDescent="0.2">
      <c r="A113" s="197" t="s">
        <v>2</v>
      </c>
      <c r="B113" s="198" t="s">
        <v>306</v>
      </c>
      <c r="C113" s="198" t="s">
        <v>306</v>
      </c>
      <c r="D113" s="197">
        <v>100</v>
      </c>
      <c r="E113" s="197" t="str">
        <f t="shared" si="8"/>
        <v xml:space="preserve"> </v>
      </c>
      <c r="F113" s="199" t="s">
        <v>2</v>
      </c>
      <c r="G113" s="200" t="str">
        <f t="shared" si="9"/>
        <v xml:space="preserve"> </v>
      </c>
      <c r="H113" s="197" t="s">
        <v>2</v>
      </c>
      <c r="I113" s="198" t="s">
        <v>2</v>
      </c>
      <c r="J113" s="198" t="s">
        <v>2</v>
      </c>
      <c r="K113" s="197">
        <v>100</v>
      </c>
      <c r="L113" s="197" t="str">
        <f t="shared" si="10"/>
        <v xml:space="preserve"> </v>
      </c>
      <c r="M113" s="199" t="s">
        <v>2</v>
      </c>
      <c r="N113" s="200" t="str">
        <f t="shared" si="13"/>
        <v xml:space="preserve">0 </v>
      </c>
      <c r="O113" s="200" t="s">
        <v>306</v>
      </c>
      <c r="P113" s="202">
        <f t="array" ref="P113">IFERROR(SUM(N113*50%,N113,10,G113*50%+G113,O113),)</f>
        <v>0</v>
      </c>
      <c r="Q113" s="197" t="s">
        <v>2</v>
      </c>
      <c r="R113" s="200" t="s">
        <v>2</v>
      </c>
      <c r="S113" s="197" t="s">
        <v>2</v>
      </c>
      <c r="T113" s="203">
        <v>0</v>
      </c>
      <c r="U113" s="200">
        <v>0</v>
      </c>
      <c r="V113" s="204" t="s">
        <v>308</v>
      </c>
      <c r="W113" s="200">
        <v>0</v>
      </c>
      <c r="X113" s="200" t="s">
        <v>308</v>
      </c>
      <c r="Y113" s="200" t="s">
        <v>308</v>
      </c>
      <c r="Z113" s="205">
        <f t="shared" si="11"/>
        <v>0</v>
      </c>
      <c r="AB113" s="200">
        <v>0</v>
      </c>
      <c r="AD113" s="206">
        <f t="shared" si="12"/>
        <v>0</v>
      </c>
    </row>
    <row r="114" spans="1:30" x14ac:dyDescent="0.2">
      <c r="A114" s="197" t="s">
        <v>2</v>
      </c>
      <c r="B114" s="198" t="s">
        <v>306</v>
      </c>
      <c r="C114" s="198" t="s">
        <v>306</v>
      </c>
      <c r="D114" s="197">
        <v>100</v>
      </c>
      <c r="E114" s="197" t="str">
        <f t="shared" si="8"/>
        <v xml:space="preserve"> </v>
      </c>
      <c r="F114" s="199" t="s">
        <v>2</v>
      </c>
      <c r="G114" s="200" t="str">
        <f t="shared" si="9"/>
        <v xml:space="preserve"> </v>
      </c>
      <c r="H114" s="197" t="s">
        <v>2</v>
      </c>
      <c r="I114" s="198" t="s">
        <v>2</v>
      </c>
      <c r="J114" s="198" t="s">
        <v>2</v>
      </c>
      <c r="K114" s="197">
        <v>100</v>
      </c>
      <c r="L114" s="197" t="str">
        <f t="shared" si="10"/>
        <v xml:space="preserve"> </v>
      </c>
      <c r="M114" s="199" t="s">
        <v>2</v>
      </c>
      <c r="N114" s="200" t="str">
        <f t="shared" si="13"/>
        <v xml:space="preserve">0 </v>
      </c>
      <c r="O114" s="200" t="s">
        <v>306</v>
      </c>
      <c r="P114" s="202">
        <f t="array" ref="P114">IFERROR(SUM(N114*50%,N114,10,G114*50%+G114,O114),)</f>
        <v>0</v>
      </c>
      <c r="Q114" s="197" t="s">
        <v>2</v>
      </c>
      <c r="R114" s="200" t="s">
        <v>2</v>
      </c>
      <c r="S114" s="197" t="s">
        <v>2</v>
      </c>
      <c r="T114" s="203">
        <v>0</v>
      </c>
      <c r="U114" s="200">
        <v>0</v>
      </c>
      <c r="V114" s="204" t="s">
        <v>308</v>
      </c>
      <c r="W114" s="200">
        <v>0</v>
      </c>
      <c r="X114" s="200" t="s">
        <v>308</v>
      </c>
      <c r="Y114" s="200" t="s">
        <v>308</v>
      </c>
      <c r="Z114" s="205">
        <f t="shared" si="11"/>
        <v>0</v>
      </c>
      <c r="AB114" s="200">
        <v>0</v>
      </c>
      <c r="AD114" s="206">
        <f t="shared" si="12"/>
        <v>0</v>
      </c>
    </row>
    <row r="115" spans="1:30" x14ac:dyDescent="0.2">
      <c r="A115" s="197" t="s">
        <v>2</v>
      </c>
      <c r="B115" s="198" t="s">
        <v>306</v>
      </c>
      <c r="C115" s="198" t="s">
        <v>306</v>
      </c>
      <c r="D115" s="197">
        <v>100</v>
      </c>
      <c r="E115" s="197" t="str">
        <f t="shared" si="8"/>
        <v xml:space="preserve"> </v>
      </c>
      <c r="F115" s="199" t="s">
        <v>2</v>
      </c>
      <c r="G115" s="200" t="str">
        <f t="shared" si="9"/>
        <v xml:space="preserve"> </v>
      </c>
      <c r="H115" s="197" t="s">
        <v>2</v>
      </c>
      <c r="I115" s="198" t="s">
        <v>2</v>
      </c>
      <c r="J115" s="198" t="s">
        <v>2</v>
      </c>
      <c r="K115" s="197">
        <v>100</v>
      </c>
      <c r="L115" s="197" t="str">
        <f t="shared" si="10"/>
        <v xml:space="preserve"> </v>
      </c>
      <c r="M115" s="199" t="s">
        <v>2</v>
      </c>
      <c r="N115" s="200" t="str">
        <f t="shared" si="13"/>
        <v xml:space="preserve">0 </v>
      </c>
      <c r="O115" s="200" t="s">
        <v>306</v>
      </c>
      <c r="P115" s="202">
        <f t="array" ref="P115">IFERROR(SUM(N115*50%,N115,10,G115*50%+G115,O115),)</f>
        <v>0</v>
      </c>
      <c r="Q115" s="197" t="s">
        <v>2</v>
      </c>
      <c r="R115" s="200" t="s">
        <v>2</v>
      </c>
      <c r="S115" s="197" t="s">
        <v>2</v>
      </c>
      <c r="T115" s="203">
        <v>0</v>
      </c>
      <c r="U115" s="200">
        <v>0</v>
      </c>
      <c r="V115" s="204" t="s">
        <v>308</v>
      </c>
      <c r="W115" s="200">
        <v>0</v>
      </c>
      <c r="X115" s="200" t="s">
        <v>308</v>
      </c>
      <c r="Y115" s="200" t="s">
        <v>308</v>
      </c>
      <c r="Z115" s="205">
        <f t="shared" si="11"/>
        <v>0</v>
      </c>
      <c r="AB115" s="200">
        <v>0</v>
      </c>
      <c r="AD115" s="206">
        <f t="shared" si="12"/>
        <v>0</v>
      </c>
    </row>
    <row r="116" spans="1:30" x14ac:dyDescent="0.2">
      <c r="A116" s="197" t="s">
        <v>2</v>
      </c>
      <c r="B116" s="198" t="s">
        <v>306</v>
      </c>
      <c r="C116" s="198" t="s">
        <v>306</v>
      </c>
      <c r="D116" s="197">
        <v>100</v>
      </c>
      <c r="E116" s="197" t="str">
        <f t="shared" si="8"/>
        <v xml:space="preserve"> </v>
      </c>
      <c r="F116" s="199" t="s">
        <v>2</v>
      </c>
      <c r="G116" s="200" t="str">
        <f t="shared" si="9"/>
        <v xml:space="preserve"> </v>
      </c>
      <c r="H116" s="197" t="s">
        <v>2</v>
      </c>
      <c r="I116" s="198" t="s">
        <v>2</v>
      </c>
      <c r="J116" s="198" t="s">
        <v>2</v>
      </c>
      <c r="K116" s="197">
        <v>100</v>
      </c>
      <c r="L116" s="197" t="str">
        <f t="shared" si="10"/>
        <v xml:space="preserve"> </v>
      </c>
      <c r="M116" s="199" t="s">
        <v>2</v>
      </c>
      <c r="N116" s="200" t="str">
        <f t="shared" si="13"/>
        <v xml:space="preserve">0 </v>
      </c>
      <c r="O116" s="200" t="s">
        <v>306</v>
      </c>
      <c r="P116" s="202">
        <f t="array" ref="P116">IFERROR(SUM(N116*50%,N116,10,G116*50%+G116,O116),)</f>
        <v>0</v>
      </c>
      <c r="Q116" s="197" t="s">
        <v>2</v>
      </c>
      <c r="R116" s="200" t="s">
        <v>2</v>
      </c>
      <c r="S116" s="197" t="s">
        <v>2</v>
      </c>
      <c r="T116" s="203">
        <v>0</v>
      </c>
      <c r="U116" s="200">
        <v>0</v>
      </c>
      <c r="V116" s="204" t="s">
        <v>308</v>
      </c>
      <c r="W116" s="200">
        <v>0</v>
      </c>
      <c r="X116" s="200" t="s">
        <v>308</v>
      </c>
      <c r="Y116" s="200" t="s">
        <v>308</v>
      </c>
      <c r="Z116" s="205">
        <f t="shared" si="11"/>
        <v>0</v>
      </c>
      <c r="AB116" s="200">
        <v>0</v>
      </c>
      <c r="AD116" s="206">
        <f t="shared" si="12"/>
        <v>0</v>
      </c>
    </row>
    <row r="117" spans="1:30" x14ac:dyDescent="0.2">
      <c r="A117" s="197" t="s">
        <v>2</v>
      </c>
      <c r="B117" s="198" t="s">
        <v>306</v>
      </c>
      <c r="C117" s="198" t="s">
        <v>306</v>
      </c>
      <c r="D117" s="197">
        <v>100</v>
      </c>
      <c r="E117" s="197" t="str">
        <f t="shared" si="8"/>
        <v xml:space="preserve"> </v>
      </c>
      <c r="F117" s="199" t="s">
        <v>2</v>
      </c>
      <c r="G117" s="200" t="str">
        <f t="shared" si="9"/>
        <v xml:space="preserve"> </v>
      </c>
      <c r="H117" s="197" t="s">
        <v>2</v>
      </c>
      <c r="I117" s="198" t="s">
        <v>2</v>
      </c>
      <c r="J117" s="198" t="s">
        <v>2</v>
      </c>
      <c r="K117" s="197">
        <v>100</v>
      </c>
      <c r="L117" s="197" t="str">
        <f t="shared" si="10"/>
        <v xml:space="preserve"> </v>
      </c>
      <c r="M117" s="199" t="s">
        <v>2</v>
      </c>
      <c r="N117" s="200" t="str">
        <f t="shared" si="13"/>
        <v xml:space="preserve">0 </v>
      </c>
      <c r="O117" s="200" t="s">
        <v>306</v>
      </c>
      <c r="P117" s="202">
        <f t="array" ref="P117">IFERROR(SUM(N117*50%,N117,10,G117*50%+G117,O117),)</f>
        <v>0</v>
      </c>
      <c r="Q117" s="197" t="s">
        <v>2</v>
      </c>
      <c r="R117" s="200" t="s">
        <v>2</v>
      </c>
      <c r="S117" s="197" t="s">
        <v>2</v>
      </c>
      <c r="T117" s="203">
        <v>0</v>
      </c>
      <c r="U117" s="200">
        <v>0</v>
      </c>
      <c r="V117" s="204" t="s">
        <v>308</v>
      </c>
      <c r="W117" s="200">
        <v>0</v>
      </c>
      <c r="X117" s="200" t="s">
        <v>308</v>
      </c>
      <c r="Y117" s="200" t="s">
        <v>308</v>
      </c>
      <c r="Z117" s="205">
        <f t="shared" si="11"/>
        <v>0</v>
      </c>
      <c r="AB117" s="200">
        <v>0</v>
      </c>
      <c r="AD117" s="206">
        <f t="shared" si="12"/>
        <v>0</v>
      </c>
    </row>
    <row r="118" spans="1:30" x14ac:dyDescent="0.2">
      <c r="A118" s="197" t="s">
        <v>2</v>
      </c>
      <c r="B118" s="198" t="s">
        <v>306</v>
      </c>
      <c r="C118" s="198" t="s">
        <v>306</v>
      </c>
      <c r="D118" s="197">
        <v>100</v>
      </c>
      <c r="E118" s="197" t="str">
        <f t="shared" si="8"/>
        <v xml:space="preserve"> </v>
      </c>
      <c r="F118" s="199" t="s">
        <v>2</v>
      </c>
      <c r="G118" s="200" t="str">
        <f t="shared" si="9"/>
        <v xml:space="preserve"> </v>
      </c>
      <c r="H118" s="197" t="s">
        <v>2</v>
      </c>
      <c r="I118" s="198" t="s">
        <v>2</v>
      </c>
      <c r="J118" s="198" t="s">
        <v>2</v>
      </c>
      <c r="K118" s="197">
        <v>100</v>
      </c>
      <c r="L118" s="197" t="str">
        <f t="shared" si="10"/>
        <v xml:space="preserve"> </v>
      </c>
      <c r="M118" s="199" t="s">
        <v>2</v>
      </c>
      <c r="N118" s="200" t="str">
        <f t="shared" si="13"/>
        <v xml:space="preserve">0 </v>
      </c>
      <c r="O118" s="200" t="s">
        <v>306</v>
      </c>
      <c r="P118" s="202">
        <f t="array" ref="P118">IFERROR(SUM(N118*50%,N118,10,G118*50%+G118,O118),)</f>
        <v>0</v>
      </c>
      <c r="Q118" s="197" t="s">
        <v>2</v>
      </c>
      <c r="R118" s="200" t="s">
        <v>2</v>
      </c>
      <c r="S118" s="197" t="s">
        <v>2</v>
      </c>
      <c r="T118" s="203">
        <v>0</v>
      </c>
      <c r="U118" s="200">
        <v>0</v>
      </c>
      <c r="V118" s="204" t="s">
        <v>308</v>
      </c>
      <c r="W118" s="200">
        <v>0</v>
      </c>
      <c r="X118" s="200" t="s">
        <v>308</v>
      </c>
      <c r="Y118" s="200" t="s">
        <v>308</v>
      </c>
      <c r="Z118" s="205">
        <f t="shared" si="11"/>
        <v>0</v>
      </c>
      <c r="AB118" s="200">
        <v>0</v>
      </c>
      <c r="AD118" s="206">
        <f t="shared" si="12"/>
        <v>0</v>
      </c>
    </row>
    <row r="119" spans="1:30" x14ac:dyDescent="0.2">
      <c r="A119" s="197" t="s">
        <v>2</v>
      </c>
      <c r="B119" s="198" t="s">
        <v>306</v>
      </c>
      <c r="C119" s="198" t="s">
        <v>306</v>
      </c>
      <c r="D119" s="197">
        <v>100</v>
      </c>
      <c r="E119" s="197" t="str">
        <f t="shared" si="8"/>
        <v xml:space="preserve"> </v>
      </c>
      <c r="F119" s="199" t="s">
        <v>2</v>
      </c>
      <c r="G119" s="200" t="str">
        <f t="shared" si="9"/>
        <v xml:space="preserve"> </v>
      </c>
      <c r="H119" s="197" t="s">
        <v>2</v>
      </c>
      <c r="I119" s="198" t="s">
        <v>2</v>
      </c>
      <c r="J119" s="198" t="s">
        <v>2</v>
      </c>
      <c r="K119" s="197">
        <v>100</v>
      </c>
      <c r="L119" s="197" t="str">
        <f t="shared" si="10"/>
        <v xml:space="preserve"> </v>
      </c>
      <c r="M119" s="199" t="s">
        <v>2</v>
      </c>
      <c r="N119" s="200" t="str">
        <f t="shared" si="13"/>
        <v xml:space="preserve">0 </v>
      </c>
      <c r="O119" s="200" t="s">
        <v>306</v>
      </c>
      <c r="P119" s="202">
        <f t="array" ref="P119">IFERROR(SUM(N119*50%,N119,10,G119*50%+G119,O119),)</f>
        <v>0</v>
      </c>
      <c r="Q119" s="197" t="s">
        <v>2</v>
      </c>
      <c r="R119" s="200" t="s">
        <v>2</v>
      </c>
      <c r="S119" s="197" t="s">
        <v>2</v>
      </c>
      <c r="T119" s="203">
        <v>0</v>
      </c>
      <c r="U119" s="200">
        <v>0</v>
      </c>
      <c r="V119" s="204" t="s">
        <v>308</v>
      </c>
      <c r="W119" s="200">
        <v>0</v>
      </c>
      <c r="X119" s="200" t="s">
        <v>308</v>
      </c>
      <c r="Y119" s="200" t="s">
        <v>308</v>
      </c>
      <c r="Z119" s="205">
        <f t="shared" si="11"/>
        <v>0</v>
      </c>
      <c r="AB119" s="200">
        <v>0</v>
      </c>
      <c r="AD119" s="206">
        <f t="shared" si="12"/>
        <v>0</v>
      </c>
    </row>
    <row r="120" spans="1:30" x14ac:dyDescent="0.2">
      <c r="A120" s="197" t="s">
        <v>2</v>
      </c>
      <c r="B120" s="198" t="s">
        <v>306</v>
      </c>
      <c r="C120" s="198" t="s">
        <v>306</v>
      </c>
      <c r="D120" s="197">
        <v>100</v>
      </c>
      <c r="E120" s="197" t="str">
        <f t="shared" si="8"/>
        <v xml:space="preserve"> </v>
      </c>
      <c r="F120" s="199" t="s">
        <v>2</v>
      </c>
      <c r="G120" s="200" t="str">
        <f t="shared" si="9"/>
        <v xml:space="preserve"> </v>
      </c>
      <c r="H120" s="197" t="s">
        <v>2</v>
      </c>
      <c r="I120" s="198" t="s">
        <v>2</v>
      </c>
      <c r="J120" s="198" t="s">
        <v>2</v>
      </c>
      <c r="K120" s="197">
        <v>100</v>
      </c>
      <c r="L120" s="197" t="str">
        <f t="shared" si="10"/>
        <v xml:space="preserve"> </v>
      </c>
      <c r="M120" s="199" t="s">
        <v>2</v>
      </c>
      <c r="N120" s="200" t="str">
        <f t="shared" si="13"/>
        <v xml:space="preserve">0 </v>
      </c>
      <c r="O120" s="200" t="s">
        <v>306</v>
      </c>
      <c r="P120" s="202">
        <f t="array" ref="P120">IFERROR(SUM(N120*50%,N120,10,G120*50%+G120,O120),)</f>
        <v>0</v>
      </c>
      <c r="Q120" s="197" t="s">
        <v>2</v>
      </c>
      <c r="R120" s="200" t="s">
        <v>2</v>
      </c>
      <c r="S120" s="197" t="s">
        <v>2</v>
      </c>
      <c r="T120" s="203">
        <v>0</v>
      </c>
      <c r="U120" s="200">
        <v>0</v>
      </c>
      <c r="V120" s="204" t="s">
        <v>308</v>
      </c>
      <c r="W120" s="200">
        <v>0</v>
      </c>
      <c r="X120" s="200" t="s">
        <v>308</v>
      </c>
      <c r="Y120" s="200" t="s">
        <v>308</v>
      </c>
      <c r="Z120" s="205">
        <f t="shared" si="11"/>
        <v>0</v>
      </c>
      <c r="AB120" s="200">
        <v>0</v>
      </c>
      <c r="AD120" s="206">
        <f t="shared" si="12"/>
        <v>0</v>
      </c>
    </row>
    <row r="121" spans="1:30" x14ac:dyDescent="0.2">
      <c r="A121" s="197" t="s">
        <v>2</v>
      </c>
      <c r="B121" s="198" t="s">
        <v>306</v>
      </c>
      <c r="C121" s="198" t="s">
        <v>306</v>
      </c>
      <c r="D121" s="197">
        <v>100</v>
      </c>
      <c r="E121" s="197" t="str">
        <f t="shared" si="8"/>
        <v xml:space="preserve"> </v>
      </c>
      <c r="F121" s="199" t="s">
        <v>2</v>
      </c>
      <c r="G121" s="200" t="str">
        <f t="shared" si="9"/>
        <v xml:space="preserve"> </v>
      </c>
      <c r="H121" s="197" t="s">
        <v>2</v>
      </c>
      <c r="I121" s="198" t="s">
        <v>2</v>
      </c>
      <c r="J121" s="198" t="s">
        <v>2</v>
      </c>
      <c r="K121" s="197">
        <v>100</v>
      </c>
      <c r="L121" s="197" t="str">
        <f t="shared" si="10"/>
        <v xml:space="preserve"> </v>
      </c>
      <c r="M121" s="199" t="s">
        <v>2</v>
      </c>
      <c r="N121" s="200" t="str">
        <f t="shared" si="13"/>
        <v xml:space="preserve">0 </v>
      </c>
      <c r="O121" s="200" t="s">
        <v>306</v>
      </c>
      <c r="P121" s="202">
        <f t="array" ref="P121">IFERROR(SUM(N121*50%,N121,10,G121*50%+G121,O121),)</f>
        <v>0</v>
      </c>
      <c r="Q121" s="197" t="s">
        <v>2</v>
      </c>
      <c r="R121" s="200" t="s">
        <v>2</v>
      </c>
      <c r="S121" s="197" t="s">
        <v>2</v>
      </c>
      <c r="T121" s="203">
        <v>0</v>
      </c>
      <c r="U121" s="200">
        <v>0</v>
      </c>
      <c r="V121" s="204" t="s">
        <v>308</v>
      </c>
      <c r="W121" s="200">
        <v>0</v>
      </c>
      <c r="X121" s="200" t="s">
        <v>308</v>
      </c>
      <c r="Y121" s="200" t="s">
        <v>308</v>
      </c>
      <c r="Z121" s="205">
        <f t="shared" si="11"/>
        <v>0</v>
      </c>
      <c r="AB121" s="200">
        <v>0</v>
      </c>
      <c r="AD121" s="206">
        <f t="shared" si="12"/>
        <v>0</v>
      </c>
    </row>
    <row r="122" spans="1:30" x14ac:dyDescent="0.2">
      <c r="A122" s="197" t="s">
        <v>2</v>
      </c>
      <c r="B122" s="198" t="s">
        <v>306</v>
      </c>
      <c r="C122" s="198" t="s">
        <v>306</v>
      </c>
      <c r="D122" s="197">
        <v>100</v>
      </c>
      <c r="E122" s="197" t="str">
        <f t="shared" si="8"/>
        <v xml:space="preserve"> </v>
      </c>
      <c r="F122" s="199" t="s">
        <v>2</v>
      </c>
      <c r="G122" s="200" t="str">
        <f t="shared" si="9"/>
        <v xml:space="preserve"> </v>
      </c>
      <c r="H122" s="197" t="s">
        <v>2</v>
      </c>
      <c r="I122" s="198" t="s">
        <v>2</v>
      </c>
      <c r="J122" s="198" t="s">
        <v>2</v>
      </c>
      <c r="K122" s="197">
        <v>100</v>
      </c>
      <c r="L122" s="197" t="str">
        <f t="shared" si="10"/>
        <v xml:space="preserve"> </v>
      </c>
      <c r="M122" s="199" t="s">
        <v>2</v>
      </c>
      <c r="N122" s="200" t="str">
        <f t="shared" si="13"/>
        <v xml:space="preserve">0 </v>
      </c>
      <c r="O122" s="200" t="s">
        <v>306</v>
      </c>
      <c r="P122" s="202">
        <f t="array" ref="P122">IFERROR(SUM(N122*50%,N122,10,G122*50%+G122,O122),)</f>
        <v>0</v>
      </c>
      <c r="Q122" s="197" t="s">
        <v>2</v>
      </c>
      <c r="R122" s="200" t="s">
        <v>2</v>
      </c>
      <c r="S122" s="197" t="s">
        <v>2</v>
      </c>
      <c r="T122" s="203">
        <v>0</v>
      </c>
      <c r="U122" s="200">
        <v>0</v>
      </c>
      <c r="V122" s="204" t="s">
        <v>308</v>
      </c>
      <c r="W122" s="200">
        <v>0</v>
      </c>
      <c r="X122" s="200" t="s">
        <v>308</v>
      </c>
      <c r="Y122" s="200" t="s">
        <v>308</v>
      </c>
      <c r="Z122" s="205">
        <f t="shared" si="11"/>
        <v>0</v>
      </c>
      <c r="AB122" s="200">
        <v>0</v>
      </c>
      <c r="AD122" s="206">
        <f t="shared" si="12"/>
        <v>0</v>
      </c>
    </row>
    <row r="123" spans="1:30" x14ac:dyDescent="0.2">
      <c r="A123" s="197" t="s">
        <v>2</v>
      </c>
      <c r="B123" s="198" t="s">
        <v>306</v>
      </c>
      <c r="C123" s="198" t="s">
        <v>306</v>
      </c>
      <c r="D123" s="197">
        <v>100</v>
      </c>
      <c r="E123" s="197" t="str">
        <f t="shared" si="8"/>
        <v xml:space="preserve"> </v>
      </c>
      <c r="F123" s="199" t="s">
        <v>2</v>
      </c>
      <c r="G123" s="200" t="str">
        <f t="shared" si="9"/>
        <v xml:space="preserve"> </v>
      </c>
      <c r="H123" s="197" t="s">
        <v>2</v>
      </c>
      <c r="I123" s="198" t="s">
        <v>2</v>
      </c>
      <c r="J123" s="198" t="s">
        <v>2</v>
      </c>
      <c r="K123" s="197">
        <v>100</v>
      </c>
      <c r="L123" s="197" t="str">
        <f t="shared" si="10"/>
        <v xml:space="preserve"> </v>
      </c>
      <c r="M123" s="199" t="s">
        <v>2</v>
      </c>
      <c r="N123" s="200" t="str">
        <f t="shared" si="13"/>
        <v xml:space="preserve">0 </v>
      </c>
      <c r="O123" s="200" t="s">
        <v>306</v>
      </c>
      <c r="P123" s="202">
        <f t="array" ref="P123">IFERROR(SUM(N123*50%,N123,10,G123*50%+G123,O123),)</f>
        <v>0</v>
      </c>
      <c r="Q123" s="197" t="s">
        <v>2</v>
      </c>
      <c r="R123" s="200" t="s">
        <v>2</v>
      </c>
      <c r="S123" s="197" t="s">
        <v>2</v>
      </c>
      <c r="T123" s="203">
        <v>0</v>
      </c>
      <c r="U123" s="200">
        <v>0</v>
      </c>
      <c r="V123" s="204" t="s">
        <v>308</v>
      </c>
      <c r="W123" s="200">
        <v>0</v>
      </c>
      <c r="X123" s="200" t="s">
        <v>308</v>
      </c>
      <c r="Y123" s="200" t="s">
        <v>308</v>
      </c>
      <c r="Z123" s="205">
        <f t="shared" si="11"/>
        <v>0</v>
      </c>
      <c r="AB123" s="200">
        <v>0</v>
      </c>
      <c r="AD123" s="206">
        <f t="shared" si="12"/>
        <v>0</v>
      </c>
    </row>
    <row r="124" spans="1:30" x14ac:dyDescent="0.2">
      <c r="A124" s="197" t="s">
        <v>2</v>
      </c>
      <c r="B124" s="198" t="s">
        <v>306</v>
      </c>
      <c r="C124" s="198" t="s">
        <v>306</v>
      </c>
      <c r="D124" s="197">
        <v>100</v>
      </c>
      <c r="E124" s="197" t="str">
        <f t="shared" si="8"/>
        <v xml:space="preserve"> </v>
      </c>
      <c r="F124" s="199" t="s">
        <v>2</v>
      </c>
      <c r="G124" s="200" t="str">
        <f t="shared" si="9"/>
        <v xml:space="preserve"> </v>
      </c>
      <c r="H124" s="197" t="s">
        <v>2</v>
      </c>
      <c r="I124" s="198" t="s">
        <v>2</v>
      </c>
      <c r="J124" s="198" t="s">
        <v>2</v>
      </c>
      <c r="K124" s="197">
        <v>100</v>
      </c>
      <c r="L124" s="197" t="str">
        <f t="shared" si="10"/>
        <v xml:space="preserve"> </v>
      </c>
      <c r="M124" s="199" t="s">
        <v>2</v>
      </c>
      <c r="N124" s="200" t="str">
        <f t="shared" si="13"/>
        <v xml:space="preserve">0 </v>
      </c>
      <c r="O124" s="200" t="s">
        <v>306</v>
      </c>
      <c r="P124" s="202">
        <f t="array" ref="P124">IFERROR(SUM(N124*50%,N124,10,G124*50%+G124,O124),)</f>
        <v>0</v>
      </c>
      <c r="Q124" s="197" t="s">
        <v>2</v>
      </c>
      <c r="R124" s="200" t="s">
        <v>2</v>
      </c>
      <c r="S124" s="197" t="s">
        <v>2</v>
      </c>
      <c r="T124" s="203">
        <v>0</v>
      </c>
      <c r="U124" s="200">
        <v>0</v>
      </c>
      <c r="V124" s="204" t="s">
        <v>308</v>
      </c>
      <c r="W124" s="200">
        <v>0</v>
      </c>
      <c r="X124" s="200" t="s">
        <v>308</v>
      </c>
      <c r="Y124" s="200" t="s">
        <v>308</v>
      </c>
      <c r="Z124" s="205">
        <f t="shared" si="11"/>
        <v>0</v>
      </c>
      <c r="AB124" s="200">
        <v>0</v>
      </c>
      <c r="AD124" s="206">
        <f t="shared" si="12"/>
        <v>0</v>
      </c>
    </row>
    <row r="125" spans="1:30" x14ac:dyDescent="0.2">
      <c r="A125" s="197" t="s">
        <v>2</v>
      </c>
      <c r="B125" s="198" t="s">
        <v>306</v>
      </c>
      <c r="C125" s="198" t="s">
        <v>306</v>
      </c>
      <c r="D125" s="197">
        <v>100</v>
      </c>
      <c r="E125" s="197" t="str">
        <f t="shared" si="8"/>
        <v xml:space="preserve"> </v>
      </c>
      <c r="F125" s="199" t="s">
        <v>2</v>
      </c>
      <c r="G125" s="200" t="str">
        <f t="shared" si="9"/>
        <v xml:space="preserve"> </v>
      </c>
      <c r="H125" s="197" t="s">
        <v>2</v>
      </c>
      <c r="I125" s="198" t="s">
        <v>2</v>
      </c>
      <c r="J125" s="198" t="s">
        <v>2</v>
      </c>
      <c r="K125" s="197">
        <v>100</v>
      </c>
      <c r="L125" s="197" t="str">
        <f t="shared" si="10"/>
        <v xml:space="preserve"> </v>
      </c>
      <c r="M125" s="199" t="s">
        <v>2</v>
      </c>
      <c r="N125" s="200" t="str">
        <f t="shared" si="13"/>
        <v xml:space="preserve">0 </v>
      </c>
      <c r="O125" s="200" t="s">
        <v>306</v>
      </c>
      <c r="P125" s="202">
        <f t="array" ref="P125">IFERROR(SUM(N125*50%,N125,10,G125*50%+G125,O125),)</f>
        <v>0</v>
      </c>
      <c r="Q125" s="197" t="s">
        <v>2</v>
      </c>
      <c r="R125" s="200" t="s">
        <v>2</v>
      </c>
      <c r="S125" s="197" t="s">
        <v>2</v>
      </c>
      <c r="T125" s="203">
        <v>0</v>
      </c>
      <c r="U125" s="200">
        <v>0</v>
      </c>
      <c r="V125" s="204" t="s">
        <v>308</v>
      </c>
      <c r="W125" s="200">
        <v>0</v>
      </c>
      <c r="X125" s="200" t="s">
        <v>308</v>
      </c>
      <c r="Y125" s="200" t="s">
        <v>308</v>
      </c>
      <c r="Z125" s="205">
        <f t="shared" si="11"/>
        <v>0</v>
      </c>
      <c r="AB125" s="200">
        <v>0</v>
      </c>
      <c r="AD125" s="206">
        <f t="shared" si="12"/>
        <v>0</v>
      </c>
    </row>
    <row r="126" spans="1:30" x14ac:dyDescent="0.2">
      <c r="A126" s="197" t="s">
        <v>2</v>
      </c>
      <c r="B126" s="198" t="s">
        <v>306</v>
      </c>
      <c r="C126" s="198" t="s">
        <v>306</v>
      </c>
      <c r="D126" s="197">
        <v>100</v>
      </c>
      <c r="E126" s="197" t="str">
        <f t="shared" si="8"/>
        <v xml:space="preserve"> </v>
      </c>
      <c r="F126" s="199" t="s">
        <v>2</v>
      </c>
      <c r="G126" s="200" t="str">
        <f t="shared" si="9"/>
        <v xml:space="preserve"> </v>
      </c>
      <c r="H126" s="197" t="s">
        <v>2</v>
      </c>
      <c r="I126" s="198" t="s">
        <v>2</v>
      </c>
      <c r="J126" s="198" t="s">
        <v>2</v>
      </c>
      <c r="K126" s="197">
        <v>100</v>
      </c>
      <c r="L126" s="197" t="str">
        <f t="shared" si="10"/>
        <v xml:space="preserve"> </v>
      </c>
      <c r="M126" s="199" t="s">
        <v>2</v>
      </c>
      <c r="N126" s="200" t="str">
        <f t="shared" si="13"/>
        <v xml:space="preserve">0 </v>
      </c>
      <c r="O126" s="200" t="s">
        <v>306</v>
      </c>
      <c r="P126" s="202">
        <f t="array" ref="P126">IFERROR(SUM(N126*50%,N126,10,G126*50%+G126,O126),)</f>
        <v>0</v>
      </c>
      <c r="Q126" s="197" t="s">
        <v>2</v>
      </c>
      <c r="R126" s="200" t="s">
        <v>2</v>
      </c>
      <c r="S126" s="197" t="s">
        <v>2</v>
      </c>
      <c r="T126" s="203">
        <v>0</v>
      </c>
      <c r="U126" s="200">
        <v>0</v>
      </c>
      <c r="V126" s="204" t="s">
        <v>308</v>
      </c>
      <c r="W126" s="200">
        <v>0</v>
      </c>
      <c r="X126" s="200" t="s">
        <v>308</v>
      </c>
      <c r="Y126" s="200" t="s">
        <v>308</v>
      </c>
      <c r="Z126" s="205">
        <f t="shared" si="11"/>
        <v>0</v>
      </c>
      <c r="AB126" s="200">
        <v>0</v>
      </c>
      <c r="AD126" s="206">
        <f t="shared" si="12"/>
        <v>0</v>
      </c>
    </row>
    <row r="127" spans="1:30" x14ac:dyDescent="0.2">
      <c r="A127" s="197" t="s">
        <v>2</v>
      </c>
      <c r="B127" s="198" t="s">
        <v>306</v>
      </c>
      <c r="C127" s="198" t="s">
        <v>306</v>
      </c>
      <c r="D127" s="197">
        <v>100</v>
      </c>
      <c r="E127" s="197" t="str">
        <f t="shared" si="8"/>
        <v xml:space="preserve"> </v>
      </c>
      <c r="F127" s="199" t="s">
        <v>2</v>
      </c>
      <c r="G127" s="200" t="str">
        <f t="shared" si="9"/>
        <v xml:space="preserve"> </v>
      </c>
      <c r="H127" s="197" t="s">
        <v>2</v>
      </c>
      <c r="I127" s="198" t="s">
        <v>2</v>
      </c>
      <c r="J127" s="198" t="s">
        <v>2</v>
      </c>
      <c r="K127" s="197">
        <v>100</v>
      </c>
      <c r="L127" s="197" t="str">
        <f t="shared" si="10"/>
        <v xml:space="preserve"> </v>
      </c>
      <c r="M127" s="199" t="s">
        <v>2</v>
      </c>
      <c r="N127" s="200" t="str">
        <f t="shared" si="13"/>
        <v xml:space="preserve">0 </v>
      </c>
      <c r="O127" s="200" t="s">
        <v>306</v>
      </c>
      <c r="P127" s="202">
        <f t="array" ref="P127">IFERROR(SUM(N127*50%,N127,10,G127*50%+G127,O127),)</f>
        <v>0</v>
      </c>
      <c r="Q127" s="197" t="s">
        <v>2</v>
      </c>
      <c r="R127" s="200" t="s">
        <v>2</v>
      </c>
      <c r="S127" s="197" t="s">
        <v>2</v>
      </c>
      <c r="T127" s="203">
        <v>0</v>
      </c>
      <c r="U127" s="200">
        <v>0</v>
      </c>
      <c r="V127" s="204" t="s">
        <v>308</v>
      </c>
      <c r="W127" s="200">
        <v>0</v>
      </c>
      <c r="X127" s="200" t="s">
        <v>308</v>
      </c>
      <c r="Y127" s="200" t="s">
        <v>308</v>
      </c>
      <c r="Z127" s="205">
        <f t="shared" si="11"/>
        <v>0</v>
      </c>
      <c r="AB127" s="200">
        <v>0</v>
      </c>
      <c r="AD127" s="206">
        <f t="shared" si="12"/>
        <v>0</v>
      </c>
    </row>
    <row r="128" spans="1:30" x14ac:dyDescent="0.2">
      <c r="A128" s="197" t="s">
        <v>2</v>
      </c>
      <c r="B128" s="198" t="s">
        <v>306</v>
      </c>
      <c r="C128" s="198" t="s">
        <v>306</v>
      </c>
      <c r="D128" s="197">
        <v>100</v>
      </c>
      <c r="E128" s="197" t="str">
        <f t="shared" si="8"/>
        <v xml:space="preserve"> </v>
      </c>
      <c r="F128" s="199" t="s">
        <v>2</v>
      </c>
      <c r="G128" s="200" t="str">
        <f t="shared" si="9"/>
        <v xml:space="preserve"> </v>
      </c>
      <c r="H128" s="197" t="s">
        <v>2</v>
      </c>
      <c r="I128" s="198" t="s">
        <v>2</v>
      </c>
      <c r="J128" s="198" t="s">
        <v>2</v>
      </c>
      <c r="K128" s="197">
        <v>100</v>
      </c>
      <c r="L128" s="197" t="str">
        <f t="shared" si="10"/>
        <v xml:space="preserve"> </v>
      </c>
      <c r="M128" s="199" t="s">
        <v>2</v>
      </c>
      <c r="N128" s="200" t="str">
        <f t="shared" si="13"/>
        <v xml:space="preserve">0 </v>
      </c>
      <c r="O128" s="200" t="s">
        <v>306</v>
      </c>
      <c r="P128" s="202">
        <f t="array" ref="P128">IFERROR(SUM(N128*50%,N128,10,G128*50%+G128,O128),)</f>
        <v>0</v>
      </c>
      <c r="Q128" s="197" t="s">
        <v>2</v>
      </c>
      <c r="R128" s="200" t="s">
        <v>2</v>
      </c>
      <c r="S128" s="197" t="s">
        <v>2</v>
      </c>
      <c r="T128" s="203">
        <v>0</v>
      </c>
      <c r="U128" s="200">
        <v>0</v>
      </c>
      <c r="V128" s="204" t="s">
        <v>308</v>
      </c>
      <c r="W128" s="200">
        <v>0</v>
      </c>
      <c r="X128" s="200" t="s">
        <v>308</v>
      </c>
      <c r="Y128" s="200" t="s">
        <v>308</v>
      </c>
      <c r="Z128" s="205">
        <f t="shared" si="11"/>
        <v>0</v>
      </c>
      <c r="AB128" s="200">
        <v>0</v>
      </c>
      <c r="AD128" s="206">
        <f t="shared" si="12"/>
        <v>0</v>
      </c>
    </row>
    <row r="129" spans="1:30" x14ac:dyDescent="0.2">
      <c r="A129" s="197" t="s">
        <v>2</v>
      </c>
      <c r="B129" s="198" t="s">
        <v>306</v>
      </c>
      <c r="C129" s="198" t="s">
        <v>306</v>
      </c>
      <c r="D129" s="197">
        <v>100</v>
      </c>
      <c r="E129" s="197" t="str">
        <f t="shared" si="8"/>
        <v xml:space="preserve"> </v>
      </c>
      <c r="F129" s="199" t="s">
        <v>2</v>
      </c>
      <c r="G129" s="200" t="str">
        <f t="shared" si="9"/>
        <v xml:space="preserve"> </v>
      </c>
      <c r="H129" s="197" t="s">
        <v>2</v>
      </c>
      <c r="I129" s="198" t="s">
        <v>2</v>
      </c>
      <c r="J129" s="198" t="s">
        <v>2</v>
      </c>
      <c r="K129" s="197">
        <v>100</v>
      </c>
      <c r="L129" s="197" t="str">
        <f t="shared" si="10"/>
        <v xml:space="preserve"> </v>
      </c>
      <c r="M129" s="199" t="s">
        <v>2</v>
      </c>
      <c r="N129" s="200" t="str">
        <f t="shared" si="13"/>
        <v xml:space="preserve">0 </v>
      </c>
      <c r="O129" s="200" t="s">
        <v>306</v>
      </c>
      <c r="P129" s="202">
        <f t="array" ref="P129">IFERROR(SUM(N129*50%,N129,10,G129*50%+G129,O129),)</f>
        <v>0</v>
      </c>
      <c r="Q129" s="197" t="s">
        <v>2</v>
      </c>
      <c r="R129" s="200" t="s">
        <v>2</v>
      </c>
      <c r="S129" s="197" t="s">
        <v>2</v>
      </c>
      <c r="T129" s="203">
        <v>0</v>
      </c>
      <c r="U129" s="200">
        <v>0</v>
      </c>
      <c r="V129" s="204" t="s">
        <v>308</v>
      </c>
      <c r="W129" s="200">
        <v>0</v>
      </c>
      <c r="X129" s="200" t="s">
        <v>308</v>
      </c>
      <c r="Y129" s="200" t="s">
        <v>308</v>
      </c>
      <c r="Z129" s="205">
        <f t="shared" si="11"/>
        <v>0</v>
      </c>
      <c r="AB129" s="200">
        <v>0</v>
      </c>
      <c r="AD129" s="206">
        <f t="shared" si="12"/>
        <v>0</v>
      </c>
    </row>
    <row r="130" spans="1:30" x14ac:dyDescent="0.2">
      <c r="A130" s="197" t="s">
        <v>2</v>
      </c>
      <c r="B130" s="198" t="s">
        <v>306</v>
      </c>
      <c r="C130" s="198" t="s">
        <v>306</v>
      </c>
      <c r="D130" s="197">
        <v>100</v>
      </c>
      <c r="E130" s="197" t="str">
        <f t="shared" si="8"/>
        <v xml:space="preserve"> </v>
      </c>
      <c r="F130" s="199" t="s">
        <v>2</v>
      </c>
      <c r="G130" s="200" t="str">
        <f t="shared" si="9"/>
        <v xml:space="preserve"> </v>
      </c>
      <c r="H130" s="197" t="s">
        <v>2</v>
      </c>
      <c r="I130" s="198" t="s">
        <v>2</v>
      </c>
      <c r="J130" s="198" t="s">
        <v>2</v>
      </c>
      <c r="K130" s="197">
        <v>100</v>
      </c>
      <c r="L130" s="197" t="str">
        <f t="shared" si="10"/>
        <v xml:space="preserve"> </v>
      </c>
      <c r="M130" s="199" t="s">
        <v>2</v>
      </c>
      <c r="N130" s="200" t="str">
        <f t="shared" si="13"/>
        <v xml:space="preserve">0 </v>
      </c>
      <c r="O130" s="200" t="s">
        <v>306</v>
      </c>
      <c r="P130" s="202">
        <f t="array" ref="P130">IFERROR(SUM(N130*50%,N130,10,G130*50%+G130,O130),)</f>
        <v>0</v>
      </c>
      <c r="Q130" s="197" t="s">
        <v>2</v>
      </c>
      <c r="R130" s="200" t="s">
        <v>2</v>
      </c>
      <c r="S130" s="197" t="s">
        <v>2</v>
      </c>
      <c r="T130" s="203">
        <v>0</v>
      </c>
      <c r="U130" s="200">
        <v>0</v>
      </c>
      <c r="V130" s="204" t="s">
        <v>308</v>
      </c>
      <c r="W130" s="200">
        <v>0</v>
      </c>
      <c r="X130" s="200" t="s">
        <v>308</v>
      </c>
      <c r="Y130" s="200" t="s">
        <v>308</v>
      </c>
      <c r="Z130" s="205">
        <f t="shared" si="11"/>
        <v>0</v>
      </c>
      <c r="AB130" s="200">
        <v>0</v>
      </c>
      <c r="AD130" s="206">
        <f t="shared" si="12"/>
        <v>0</v>
      </c>
    </row>
    <row r="131" spans="1:30" x14ac:dyDescent="0.2">
      <c r="A131" s="197" t="s">
        <v>2</v>
      </c>
      <c r="B131" s="198" t="s">
        <v>306</v>
      </c>
      <c r="C131" s="198" t="s">
        <v>306</v>
      </c>
      <c r="D131" s="197">
        <v>100</v>
      </c>
      <c r="E131" s="197" t="str">
        <f t="shared" ref="E131:E194" si="14">IFERROR(SUM(B131*C131*D131/1000000000)," ")</f>
        <v xml:space="preserve"> </v>
      </c>
      <c r="F131" s="199" t="s">
        <v>2</v>
      </c>
      <c r="G131" s="200" t="str">
        <f t="shared" ref="G131:G194" si="15">IFERROR(SUM(E131*F131)," ")</f>
        <v xml:space="preserve"> </v>
      </c>
      <c r="H131" s="197" t="s">
        <v>2</v>
      </c>
      <c r="I131" s="198" t="s">
        <v>2</v>
      </c>
      <c r="J131" s="198" t="s">
        <v>2</v>
      </c>
      <c r="K131" s="197">
        <v>100</v>
      </c>
      <c r="L131" s="197" t="str">
        <f t="shared" si="10"/>
        <v xml:space="preserve"> </v>
      </c>
      <c r="M131" s="199" t="s">
        <v>2</v>
      </c>
      <c r="N131" s="200" t="str">
        <f t="shared" si="13"/>
        <v xml:space="preserve">0 </v>
      </c>
      <c r="O131" s="200" t="s">
        <v>306</v>
      </c>
      <c r="P131" s="202">
        <f t="array" ref="P131">IFERROR(SUM(N131*50%,N131,10,G131*50%+G131,O131),)</f>
        <v>0</v>
      </c>
      <c r="Q131" s="197" t="s">
        <v>2</v>
      </c>
      <c r="R131" s="200" t="s">
        <v>2</v>
      </c>
      <c r="S131" s="197" t="s">
        <v>2</v>
      </c>
      <c r="T131" s="203">
        <v>0</v>
      </c>
      <c r="U131" s="200">
        <v>0</v>
      </c>
      <c r="V131" s="204" t="s">
        <v>308</v>
      </c>
      <c r="W131" s="200">
        <v>0</v>
      </c>
      <c r="X131" s="200" t="s">
        <v>308</v>
      </c>
      <c r="Y131" s="200" t="s">
        <v>308</v>
      </c>
      <c r="Z131" s="205">
        <f t="shared" si="11"/>
        <v>0</v>
      </c>
      <c r="AB131" s="200">
        <v>0</v>
      </c>
      <c r="AD131" s="206">
        <f t="shared" si="12"/>
        <v>0</v>
      </c>
    </row>
    <row r="132" spans="1:30" x14ac:dyDescent="0.2">
      <c r="A132" s="197" t="s">
        <v>2</v>
      </c>
      <c r="B132" s="198" t="s">
        <v>306</v>
      </c>
      <c r="C132" s="198" t="s">
        <v>306</v>
      </c>
      <c r="D132" s="197">
        <v>100</v>
      </c>
      <c r="E132" s="197" t="str">
        <f t="shared" si="14"/>
        <v xml:space="preserve"> </v>
      </c>
      <c r="F132" s="199" t="s">
        <v>2</v>
      </c>
      <c r="G132" s="200" t="str">
        <f t="shared" si="15"/>
        <v xml:space="preserve"> </v>
      </c>
      <c r="H132" s="197" t="s">
        <v>2</v>
      </c>
      <c r="I132" s="198" t="s">
        <v>2</v>
      </c>
      <c r="J132" s="198" t="s">
        <v>2</v>
      </c>
      <c r="K132" s="197">
        <v>100</v>
      </c>
      <c r="L132" s="197" t="str">
        <f t="shared" ref="L132:L195" si="16">IFERROR(SUM(I132*J132*K132/1000000000)," ")</f>
        <v xml:space="preserve"> </v>
      </c>
      <c r="M132" s="199" t="s">
        <v>2</v>
      </c>
      <c r="N132" s="200" t="str">
        <f t="shared" si="13"/>
        <v xml:space="preserve">0 </v>
      </c>
      <c r="O132" s="200" t="s">
        <v>306</v>
      </c>
      <c r="P132" s="202">
        <f t="array" ref="P132">IFERROR(SUM(N132*50%,N132,10,G132*50%+G132,O132),)</f>
        <v>0</v>
      </c>
      <c r="Q132" s="197" t="s">
        <v>2</v>
      </c>
      <c r="R132" s="200" t="s">
        <v>2</v>
      </c>
      <c r="S132" s="197" t="s">
        <v>2</v>
      </c>
      <c r="T132" s="203">
        <v>0</v>
      </c>
      <c r="U132" s="200">
        <v>0</v>
      </c>
      <c r="V132" s="204" t="s">
        <v>308</v>
      </c>
      <c r="W132" s="200">
        <v>0</v>
      </c>
      <c r="X132" s="200" t="s">
        <v>308</v>
      </c>
      <c r="Y132" s="200" t="s">
        <v>308</v>
      </c>
      <c r="Z132" s="205">
        <f t="shared" ref="Z132:Z195" si="17">IFERROR(SUM(T132+W132+X132+Y132+U132+P132+R132),)</f>
        <v>0</v>
      </c>
      <c r="AB132" s="200">
        <v>0</v>
      </c>
      <c r="AD132" s="206">
        <f t="shared" si="12"/>
        <v>0</v>
      </c>
    </row>
    <row r="133" spans="1:30" x14ac:dyDescent="0.2">
      <c r="A133" s="197" t="s">
        <v>2</v>
      </c>
      <c r="B133" s="198" t="s">
        <v>306</v>
      </c>
      <c r="C133" s="198" t="s">
        <v>306</v>
      </c>
      <c r="D133" s="197">
        <v>100</v>
      </c>
      <c r="E133" s="197" t="str">
        <f t="shared" si="14"/>
        <v xml:space="preserve"> </v>
      </c>
      <c r="F133" s="199" t="s">
        <v>2</v>
      </c>
      <c r="G133" s="200" t="str">
        <f t="shared" si="15"/>
        <v xml:space="preserve"> </v>
      </c>
      <c r="H133" s="197" t="s">
        <v>2</v>
      </c>
      <c r="I133" s="198" t="s">
        <v>2</v>
      </c>
      <c r="J133" s="198" t="s">
        <v>2</v>
      </c>
      <c r="K133" s="197">
        <v>100</v>
      </c>
      <c r="L133" s="197" t="str">
        <f t="shared" si="16"/>
        <v xml:space="preserve"> </v>
      </c>
      <c r="M133" s="199" t="s">
        <v>2</v>
      </c>
      <c r="N133" s="200" t="str">
        <f t="shared" si="13"/>
        <v xml:space="preserve">0 </v>
      </c>
      <c r="O133" s="200" t="s">
        <v>306</v>
      </c>
      <c r="P133" s="202">
        <f t="array" ref="P133">IFERROR(SUM(N133*50%,N133,10,G133*50%+G133,O133),)</f>
        <v>0</v>
      </c>
      <c r="Q133" s="197" t="s">
        <v>2</v>
      </c>
      <c r="R133" s="200" t="s">
        <v>2</v>
      </c>
      <c r="S133" s="197" t="s">
        <v>2</v>
      </c>
      <c r="T133" s="203">
        <v>0</v>
      </c>
      <c r="U133" s="200">
        <v>0</v>
      </c>
      <c r="V133" s="204" t="s">
        <v>308</v>
      </c>
      <c r="W133" s="200">
        <v>0</v>
      </c>
      <c r="X133" s="200" t="s">
        <v>308</v>
      </c>
      <c r="Y133" s="200" t="s">
        <v>308</v>
      </c>
      <c r="Z133" s="205">
        <f t="shared" si="17"/>
        <v>0</v>
      </c>
      <c r="AB133" s="200">
        <v>0</v>
      </c>
      <c r="AD133" s="206">
        <f t="shared" si="12"/>
        <v>0</v>
      </c>
    </row>
    <row r="134" spans="1:30" x14ac:dyDescent="0.2">
      <c r="A134" s="197" t="s">
        <v>2</v>
      </c>
      <c r="B134" s="198" t="s">
        <v>306</v>
      </c>
      <c r="C134" s="198" t="s">
        <v>306</v>
      </c>
      <c r="D134" s="197">
        <v>100</v>
      </c>
      <c r="E134" s="197" t="str">
        <f t="shared" si="14"/>
        <v xml:space="preserve"> </v>
      </c>
      <c r="F134" s="199" t="s">
        <v>2</v>
      </c>
      <c r="G134" s="200" t="str">
        <f t="shared" si="15"/>
        <v xml:space="preserve"> </v>
      </c>
      <c r="H134" s="197" t="s">
        <v>2</v>
      </c>
      <c r="I134" s="198" t="s">
        <v>2</v>
      </c>
      <c r="J134" s="198" t="s">
        <v>2</v>
      </c>
      <c r="K134" s="197">
        <v>100</v>
      </c>
      <c r="L134" s="197" t="str">
        <f t="shared" si="16"/>
        <v xml:space="preserve"> </v>
      </c>
      <c r="M134" s="199" t="s">
        <v>2</v>
      </c>
      <c r="N134" s="200" t="str">
        <f t="shared" si="13"/>
        <v xml:space="preserve">0 </v>
      </c>
      <c r="O134" s="200" t="s">
        <v>306</v>
      </c>
      <c r="P134" s="202">
        <f t="array" ref="P134">IFERROR(SUM(N134*50%,N134,10,G134*50%+G134,O134),)</f>
        <v>0</v>
      </c>
      <c r="Q134" s="197" t="s">
        <v>2</v>
      </c>
      <c r="R134" s="200" t="s">
        <v>2</v>
      </c>
      <c r="S134" s="197" t="s">
        <v>2</v>
      </c>
      <c r="T134" s="203">
        <v>0</v>
      </c>
      <c r="U134" s="200">
        <v>0</v>
      </c>
      <c r="V134" s="204" t="s">
        <v>308</v>
      </c>
      <c r="W134" s="200">
        <v>0</v>
      </c>
      <c r="X134" s="200" t="s">
        <v>308</v>
      </c>
      <c r="Y134" s="200" t="s">
        <v>308</v>
      </c>
      <c r="Z134" s="205">
        <f t="shared" si="17"/>
        <v>0</v>
      </c>
      <c r="AB134" s="200">
        <v>0</v>
      </c>
      <c r="AD134" s="206">
        <f t="shared" si="12"/>
        <v>0</v>
      </c>
    </row>
    <row r="135" spans="1:30" x14ac:dyDescent="0.2">
      <c r="A135" s="197" t="s">
        <v>2</v>
      </c>
      <c r="B135" s="198" t="s">
        <v>306</v>
      </c>
      <c r="C135" s="198" t="s">
        <v>306</v>
      </c>
      <c r="D135" s="197">
        <v>100</v>
      </c>
      <c r="E135" s="197" t="str">
        <f t="shared" si="14"/>
        <v xml:space="preserve"> </v>
      </c>
      <c r="F135" s="199" t="s">
        <v>2</v>
      </c>
      <c r="G135" s="200" t="str">
        <f t="shared" si="15"/>
        <v xml:space="preserve"> </v>
      </c>
      <c r="H135" s="197" t="s">
        <v>2</v>
      </c>
      <c r="I135" s="198" t="s">
        <v>2</v>
      </c>
      <c r="J135" s="198" t="s">
        <v>2</v>
      </c>
      <c r="K135" s="197">
        <v>100</v>
      </c>
      <c r="L135" s="197" t="str">
        <f t="shared" si="16"/>
        <v xml:space="preserve"> </v>
      </c>
      <c r="M135" s="199" t="s">
        <v>2</v>
      </c>
      <c r="N135" s="200" t="str">
        <f t="shared" si="13"/>
        <v xml:space="preserve">0 </v>
      </c>
      <c r="O135" s="200" t="s">
        <v>306</v>
      </c>
      <c r="P135" s="202">
        <f t="array" ref="P135">IFERROR(SUM(N135*50%,N135,10,G135*50%+G135,O135),)</f>
        <v>0</v>
      </c>
      <c r="Q135" s="197" t="s">
        <v>2</v>
      </c>
      <c r="R135" s="200" t="s">
        <v>2</v>
      </c>
      <c r="S135" s="197" t="s">
        <v>2</v>
      </c>
      <c r="T135" s="203">
        <v>0</v>
      </c>
      <c r="U135" s="200">
        <v>0</v>
      </c>
      <c r="V135" s="204" t="s">
        <v>308</v>
      </c>
      <c r="W135" s="200">
        <v>0</v>
      </c>
      <c r="X135" s="200" t="s">
        <v>308</v>
      </c>
      <c r="Y135" s="200" t="s">
        <v>308</v>
      </c>
      <c r="Z135" s="205">
        <f t="shared" si="17"/>
        <v>0</v>
      </c>
      <c r="AB135" s="200">
        <v>0</v>
      </c>
      <c r="AD135" s="206">
        <f t="shared" si="12"/>
        <v>0</v>
      </c>
    </row>
    <row r="136" spans="1:30" x14ac:dyDescent="0.2">
      <c r="A136" s="197" t="s">
        <v>2</v>
      </c>
      <c r="B136" s="198" t="s">
        <v>306</v>
      </c>
      <c r="C136" s="198" t="s">
        <v>306</v>
      </c>
      <c r="D136" s="197">
        <v>100</v>
      </c>
      <c r="E136" s="197" t="str">
        <f t="shared" si="14"/>
        <v xml:space="preserve"> </v>
      </c>
      <c r="F136" s="199" t="s">
        <v>2</v>
      </c>
      <c r="G136" s="200" t="str">
        <f t="shared" si="15"/>
        <v xml:space="preserve"> </v>
      </c>
      <c r="H136" s="197" t="s">
        <v>2</v>
      </c>
      <c r="I136" s="198" t="s">
        <v>2</v>
      </c>
      <c r="J136" s="198" t="s">
        <v>2</v>
      </c>
      <c r="K136" s="197">
        <v>100</v>
      </c>
      <c r="L136" s="197" t="str">
        <f t="shared" si="16"/>
        <v xml:space="preserve"> </v>
      </c>
      <c r="M136" s="199" t="s">
        <v>2</v>
      </c>
      <c r="N136" s="200" t="str">
        <f t="shared" si="13"/>
        <v xml:space="preserve">0 </v>
      </c>
      <c r="O136" s="200" t="s">
        <v>306</v>
      </c>
      <c r="P136" s="202">
        <f t="array" ref="P136">IFERROR(SUM(N136*50%,N136,10,G136*50%+G136,O136),)</f>
        <v>0</v>
      </c>
      <c r="Q136" s="197" t="s">
        <v>2</v>
      </c>
      <c r="R136" s="200" t="s">
        <v>2</v>
      </c>
      <c r="S136" s="197" t="s">
        <v>2</v>
      </c>
      <c r="T136" s="203">
        <v>0</v>
      </c>
      <c r="U136" s="200">
        <v>0</v>
      </c>
      <c r="V136" s="204" t="s">
        <v>308</v>
      </c>
      <c r="W136" s="200">
        <v>0</v>
      </c>
      <c r="X136" s="200" t="s">
        <v>308</v>
      </c>
      <c r="Y136" s="200" t="s">
        <v>308</v>
      </c>
      <c r="Z136" s="205">
        <f t="shared" si="17"/>
        <v>0</v>
      </c>
      <c r="AB136" s="200">
        <v>0</v>
      </c>
      <c r="AD136" s="206">
        <f t="shared" si="12"/>
        <v>0</v>
      </c>
    </row>
    <row r="137" spans="1:30" x14ac:dyDescent="0.2">
      <c r="A137" s="197" t="s">
        <v>2</v>
      </c>
      <c r="B137" s="198" t="s">
        <v>306</v>
      </c>
      <c r="C137" s="198" t="s">
        <v>306</v>
      </c>
      <c r="D137" s="197">
        <v>100</v>
      </c>
      <c r="E137" s="197" t="str">
        <f t="shared" si="14"/>
        <v xml:space="preserve"> </v>
      </c>
      <c r="F137" s="199" t="s">
        <v>2</v>
      </c>
      <c r="G137" s="200" t="str">
        <f t="shared" si="15"/>
        <v xml:space="preserve"> </v>
      </c>
      <c r="H137" s="197" t="s">
        <v>2</v>
      </c>
      <c r="I137" s="198" t="s">
        <v>2</v>
      </c>
      <c r="J137" s="198" t="s">
        <v>2</v>
      </c>
      <c r="K137" s="197">
        <v>100</v>
      </c>
      <c r="L137" s="197" t="str">
        <f t="shared" si="16"/>
        <v xml:space="preserve"> </v>
      </c>
      <c r="M137" s="199" t="s">
        <v>2</v>
      </c>
      <c r="N137" s="200" t="str">
        <f t="shared" si="13"/>
        <v xml:space="preserve">0 </v>
      </c>
      <c r="O137" s="200" t="s">
        <v>306</v>
      </c>
      <c r="P137" s="202">
        <f t="array" ref="P137">IFERROR(SUM(N137*50%,N137,10,G137*50%+G137,O137),)</f>
        <v>0</v>
      </c>
      <c r="Q137" s="197" t="s">
        <v>2</v>
      </c>
      <c r="R137" s="200" t="s">
        <v>2</v>
      </c>
      <c r="S137" s="197" t="s">
        <v>2</v>
      </c>
      <c r="T137" s="203">
        <v>0</v>
      </c>
      <c r="U137" s="200">
        <v>0</v>
      </c>
      <c r="V137" s="204" t="s">
        <v>308</v>
      </c>
      <c r="W137" s="200">
        <v>0</v>
      </c>
      <c r="X137" s="200" t="s">
        <v>308</v>
      </c>
      <c r="Y137" s="200" t="s">
        <v>308</v>
      </c>
      <c r="Z137" s="205">
        <f t="shared" si="17"/>
        <v>0</v>
      </c>
      <c r="AB137" s="200">
        <v>0</v>
      </c>
      <c r="AD137" s="206">
        <f t="shared" si="12"/>
        <v>0</v>
      </c>
    </row>
    <row r="138" spans="1:30" x14ac:dyDescent="0.2">
      <c r="A138" s="197" t="s">
        <v>2</v>
      </c>
      <c r="B138" s="198" t="s">
        <v>306</v>
      </c>
      <c r="C138" s="198" t="s">
        <v>306</v>
      </c>
      <c r="D138" s="197">
        <v>100</v>
      </c>
      <c r="E138" s="197" t="str">
        <f t="shared" si="14"/>
        <v xml:space="preserve"> </v>
      </c>
      <c r="F138" s="199" t="s">
        <v>2</v>
      </c>
      <c r="G138" s="200" t="str">
        <f t="shared" si="15"/>
        <v xml:space="preserve"> </v>
      </c>
      <c r="H138" s="197" t="s">
        <v>2</v>
      </c>
      <c r="I138" s="198" t="s">
        <v>2</v>
      </c>
      <c r="J138" s="198" t="s">
        <v>2</v>
      </c>
      <c r="K138" s="197">
        <v>100</v>
      </c>
      <c r="L138" s="197" t="str">
        <f t="shared" si="16"/>
        <v xml:space="preserve"> </v>
      </c>
      <c r="M138" s="199" t="s">
        <v>2</v>
      </c>
      <c r="N138" s="200" t="str">
        <f t="shared" si="13"/>
        <v xml:space="preserve">0 </v>
      </c>
      <c r="O138" s="200" t="s">
        <v>306</v>
      </c>
      <c r="P138" s="202">
        <f t="array" ref="P138">IFERROR(SUM(N138*50%,N138,10,G138*50%+G138,O138),)</f>
        <v>0</v>
      </c>
      <c r="Q138" s="197" t="s">
        <v>2</v>
      </c>
      <c r="R138" s="200" t="s">
        <v>2</v>
      </c>
      <c r="S138" s="197" t="s">
        <v>2</v>
      </c>
      <c r="T138" s="203">
        <v>0</v>
      </c>
      <c r="U138" s="200">
        <v>0</v>
      </c>
      <c r="V138" s="204" t="s">
        <v>308</v>
      </c>
      <c r="W138" s="200">
        <v>0</v>
      </c>
      <c r="X138" s="200" t="s">
        <v>308</v>
      </c>
      <c r="Y138" s="200" t="s">
        <v>308</v>
      </c>
      <c r="Z138" s="205">
        <f t="shared" si="17"/>
        <v>0</v>
      </c>
      <c r="AB138" s="200">
        <v>0</v>
      </c>
      <c r="AD138" s="206">
        <f t="shared" si="12"/>
        <v>0</v>
      </c>
    </row>
    <row r="139" spans="1:30" x14ac:dyDescent="0.2">
      <c r="A139" s="197" t="s">
        <v>2</v>
      </c>
      <c r="B139" s="198" t="s">
        <v>306</v>
      </c>
      <c r="C139" s="198" t="s">
        <v>306</v>
      </c>
      <c r="D139" s="197">
        <v>100</v>
      </c>
      <c r="E139" s="197" t="str">
        <f t="shared" si="14"/>
        <v xml:space="preserve"> </v>
      </c>
      <c r="F139" s="199" t="s">
        <v>2</v>
      </c>
      <c r="G139" s="200" t="str">
        <f t="shared" si="15"/>
        <v xml:space="preserve"> </v>
      </c>
      <c r="H139" s="197" t="s">
        <v>2</v>
      </c>
      <c r="I139" s="198" t="s">
        <v>2</v>
      </c>
      <c r="J139" s="198" t="s">
        <v>2</v>
      </c>
      <c r="K139" s="197">
        <v>100</v>
      </c>
      <c r="L139" s="197" t="str">
        <f t="shared" si="16"/>
        <v xml:space="preserve"> </v>
      </c>
      <c r="M139" s="199" t="s">
        <v>2</v>
      </c>
      <c r="N139" s="200" t="str">
        <f t="shared" si="13"/>
        <v xml:space="preserve">0 </v>
      </c>
      <c r="O139" s="200" t="s">
        <v>306</v>
      </c>
      <c r="P139" s="202">
        <f t="array" ref="P139">IFERROR(SUM(N139*50%,N139,10,G139*50%+G139,O139),)</f>
        <v>0</v>
      </c>
      <c r="Q139" s="197" t="s">
        <v>2</v>
      </c>
      <c r="R139" s="200" t="s">
        <v>2</v>
      </c>
      <c r="S139" s="197" t="s">
        <v>2</v>
      </c>
      <c r="T139" s="203">
        <v>0</v>
      </c>
      <c r="U139" s="200">
        <v>0</v>
      </c>
      <c r="V139" s="204" t="s">
        <v>308</v>
      </c>
      <c r="W139" s="200">
        <v>0</v>
      </c>
      <c r="X139" s="200" t="s">
        <v>308</v>
      </c>
      <c r="Y139" s="200" t="s">
        <v>308</v>
      </c>
      <c r="Z139" s="205">
        <f t="shared" si="17"/>
        <v>0</v>
      </c>
      <c r="AB139" s="200">
        <v>0</v>
      </c>
      <c r="AD139" s="206">
        <f t="shared" si="12"/>
        <v>0</v>
      </c>
    </row>
    <row r="140" spans="1:30" x14ac:dyDescent="0.2">
      <c r="A140" s="197" t="s">
        <v>2</v>
      </c>
      <c r="B140" s="198" t="s">
        <v>306</v>
      </c>
      <c r="C140" s="198" t="s">
        <v>306</v>
      </c>
      <c r="D140" s="197">
        <v>100</v>
      </c>
      <c r="E140" s="197" t="str">
        <f t="shared" si="14"/>
        <v xml:space="preserve"> </v>
      </c>
      <c r="F140" s="199" t="s">
        <v>2</v>
      </c>
      <c r="G140" s="200" t="str">
        <f t="shared" si="15"/>
        <v xml:space="preserve"> </v>
      </c>
      <c r="H140" s="197" t="s">
        <v>2</v>
      </c>
      <c r="I140" s="198" t="s">
        <v>2</v>
      </c>
      <c r="J140" s="198" t="s">
        <v>2</v>
      </c>
      <c r="K140" s="197">
        <v>100</v>
      </c>
      <c r="L140" s="197" t="str">
        <f t="shared" si="16"/>
        <v xml:space="preserve"> </v>
      </c>
      <c r="M140" s="199" t="s">
        <v>2</v>
      </c>
      <c r="N140" s="200" t="str">
        <f t="shared" si="13"/>
        <v xml:space="preserve">0 </v>
      </c>
      <c r="O140" s="200" t="s">
        <v>306</v>
      </c>
      <c r="P140" s="202">
        <f t="array" ref="P140">IFERROR(SUM(N140*50%,N140,10,G140*50%+G140,O140),)</f>
        <v>0</v>
      </c>
      <c r="Q140" s="197" t="s">
        <v>2</v>
      </c>
      <c r="R140" s="200" t="s">
        <v>2</v>
      </c>
      <c r="S140" s="197" t="s">
        <v>2</v>
      </c>
      <c r="T140" s="203">
        <v>0</v>
      </c>
      <c r="U140" s="200">
        <v>0</v>
      </c>
      <c r="V140" s="204" t="s">
        <v>308</v>
      </c>
      <c r="W140" s="200">
        <v>0</v>
      </c>
      <c r="X140" s="200" t="s">
        <v>308</v>
      </c>
      <c r="Y140" s="200" t="s">
        <v>308</v>
      </c>
      <c r="Z140" s="205">
        <f t="shared" si="17"/>
        <v>0</v>
      </c>
      <c r="AB140" s="200">
        <v>0</v>
      </c>
      <c r="AD140" s="206">
        <f t="shared" si="12"/>
        <v>0</v>
      </c>
    </row>
    <row r="141" spans="1:30" x14ac:dyDescent="0.2">
      <c r="A141" s="197" t="s">
        <v>2</v>
      </c>
      <c r="B141" s="198" t="s">
        <v>306</v>
      </c>
      <c r="C141" s="198" t="s">
        <v>306</v>
      </c>
      <c r="D141" s="197">
        <v>100</v>
      </c>
      <c r="E141" s="197" t="str">
        <f t="shared" si="14"/>
        <v xml:space="preserve"> </v>
      </c>
      <c r="F141" s="199" t="s">
        <v>2</v>
      </c>
      <c r="G141" s="200" t="str">
        <f t="shared" si="15"/>
        <v xml:space="preserve"> </v>
      </c>
      <c r="H141" s="197" t="s">
        <v>2</v>
      </c>
      <c r="I141" s="198" t="s">
        <v>2</v>
      </c>
      <c r="J141" s="198" t="s">
        <v>2</v>
      </c>
      <c r="K141" s="197">
        <v>100</v>
      </c>
      <c r="L141" s="197" t="str">
        <f t="shared" si="16"/>
        <v xml:space="preserve"> </v>
      </c>
      <c r="M141" s="199" t="s">
        <v>2</v>
      </c>
      <c r="N141" s="200" t="str">
        <f t="shared" si="13"/>
        <v xml:space="preserve">0 </v>
      </c>
      <c r="O141" s="200" t="s">
        <v>306</v>
      </c>
      <c r="P141" s="202">
        <f t="array" ref="P141">IFERROR(SUM(N141*50%,N141,10,G141*50%+G141,O141),)</f>
        <v>0</v>
      </c>
      <c r="Q141" s="197" t="s">
        <v>2</v>
      </c>
      <c r="R141" s="200" t="s">
        <v>2</v>
      </c>
      <c r="S141" s="197" t="s">
        <v>2</v>
      </c>
      <c r="T141" s="203">
        <v>0</v>
      </c>
      <c r="U141" s="200">
        <v>0</v>
      </c>
      <c r="V141" s="204" t="s">
        <v>308</v>
      </c>
      <c r="W141" s="200">
        <v>0</v>
      </c>
      <c r="X141" s="200" t="s">
        <v>308</v>
      </c>
      <c r="Y141" s="200" t="s">
        <v>308</v>
      </c>
      <c r="Z141" s="205">
        <f t="shared" si="17"/>
        <v>0</v>
      </c>
      <c r="AB141" s="200">
        <v>0</v>
      </c>
      <c r="AD141" s="206">
        <f t="shared" si="12"/>
        <v>0</v>
      </c>
    </row>
    <row r="142" spans="1:30" x14ac:dyDescent="0.2">
      <c r="A142" s="197" t="s">
        <v>2</v>
      </c>
      <c r="B142" s="198" t="s">
        <v>306</v>
      </c>
      <c r="C142" s="198" t="s">
        <v>306</v>
      </c>
      <c r="D142" s="197">
        <v>100</v>
      </c>
      <c r="E142" s="197" t="str">
        <f t="shared" si="14"/>
        <v xml:space="preserve"> </v>
      </c>
      <c r="F142" s="199" t="s">
        <v>2</v>
      </c>
      <c r="G142" s="200" t="str">
        <f t="shared" si="15"/>
        <v xml:space="preserve"> </v>
      </c>
      <c r="H142" s="197" t="s">
        <v>2</v>
      </c>
      <c r="I142" s="198" t="s">
        <v>2</v>
      </c>
      <c r="J142" s="198" t="s">
        <v>2</v>
      </c>
      <c r="K142" s="197">
        <v>100</v>
      </c>
      <c r="L142" s="197" t="str">
        <f t="shared" si="16"/>
        <v xml:space="preserve"> </v>
      </c>
      <c r="M142" s="199" t="s">
        <v>2</v>
      </c>
      <c r="N142" s="200" t="str">
        <f t="shared" si="13"/>
        <v xml:space="preserve">0 </v>
      </c>
      <c r="O142" s="200" t="s">
        <v>306</v>
      </c>
      <c r="P142" s="202">
        <f t="array" ref="P142">IFERROR(SUM(N142*50%,N142,10,G142*50%+G142,O142),)</f>
        <v>0</v>
      </c>
      <c r="Q142" s="197" t="s">
        <v>2</v>
      </c>
      <c r="R142" s="200" t="s">
        <v>2</v>
      </c>
      <c r="S142" s="197" t="s">
        <v>2</v>
      </c>
      <c r="T142" s="203">
        <v>0</v>
      </c>
      <c r="U142" s="200">
        <v>0</v>
      </c>
      <c r="V142" s="204" t="s">
        <v>308</v>
      </c>
      <c r="W142" s="200">
        <v>0</v>
      </c>
      <c r="X142" s="200" t="s">
        <v>308</v>
      </c>
      <c r="Y142" s="200" t="s">
        <v>308</v>
      </c>
      <c r="Z142" s="205">
        <f t="shared" si="17"/>
        <v>0</v>
      </c>
      <c r="AB142" s="200">
        <v>0</v>
      </c>
      <c r="AD142" s="206">
        <f t="shared" si="12"/>
        <v>0</v>
      </c>
    </row>
    <row r="143" spans="1:30" x14ac:dyDescent="0.2">
      <c r="A143" s="197" t="s">
        <v>2</v>
      </c>
      <c r="B143" s="198" t="s">
        <v>306</v>
      </c>
      <c r="C143" s="198" t="s">
        <v>306</v>
      </c>
      <c r="D143" s="197">
        <v>100</v>
      </c>
      <c r="E143" s="197" t="str">
        <f t="shared" si="14"/>
        <v xml:space="preserve"> </v>
      </c>
      <c r="F143" s="199" t="s">
        <v>2</v>
      </c>
      <c r="G143" s="200" t="str">
        <f t="shared" si="15"/>
        <v xml:space="preserve"> </v>
      </c>
      <c r="H143" s="197" t="s">
        <v>2</v>
      </c>
      <c r="I143" s="198" t="s">
        <v>2</v>
      </c>
      <c r="J143" s="198" t="s">
        <v>2</v>
      </c>
      <c r="K143" s="197">
        <v>100</v>
      </c>
      <c r="L143" s="197" t="str">
        <f t="shared" si="16"/>
        <v xml:space="preserve"> </v>
      </c>
      <c r="M143" s="199" t="s">
        <v>2</v>
      </c>
      <c r="N143" s="200" t="str">
        <f t="shared" si="13"/>
        <v xml:space="preserve">0 </v>
      </c>
      <c r="O143" s="200" t="s">
        <v>306</v>
      </c>
      <c r="P143" s="202">
        <f t="array" ref="P143">IFERROR(SUM(N143*50%,N143,10,G143*50%+G143,O143),)</f>
        <v>0</v>
      </c>
      <c r="Q143" s="197" t="s">
        <v>2</v>
      </c>
      <c r="R143" s="200" t="s">
        <v>2</v>
      </c>
      <c r="S143" s="197" t="s">
        <v>2</v>
      </c>
      <c r="T143" s="203">
        <v>0</v>
      </c>
      <c r="U143" s="200">
        <v>0</v>
      </c>
      <c r="V143" s="204" t="s">
        <v>308</v>
      </c>
      <c r="W143" s="200">
        <v>0</v>
      </c>
      <c r="X143" s="200" t="s">
        <v>308</v>
      </c>
      <c r="Y143" s="200" t="s">
        <v>308</v>
      </c>
      <c r="Z143" s="205">
        <f t="shared" si="17"/>
        <v>0</v>
      </c>
      <c r="AB143" s="200">
        <v>0</v>
      </c>
      <c r="AD143" s="206">
        <f t="shared" si="12"/>
        <v>0</v>
      </c>
    </row>
    <row r="144" spans="1:30" x14ac:dyDescent="0.2">
      <c r="A144" s="197" t="s">
        <v>2</v>
      </c>
      <c r="B144" s="198" t="s">
        <v>306</v>
      </c>
      <c r="C144" s="198" t="s">
        <v>306</v>
      </c>
      <c r="D144" s="197">
        <v>100</v>
      </c>
      <c r="E144" s="197" t="str">
        <f t="shared" si="14"/>
        <v xml:space="preserve"> </v>
      </c>
      <c r="F144" s="199" t="s">
        <v>2</v>
      </c>
      <c r="G144" s="200" t="str">
        <f t="shared" si="15"/>
        <v xml:space="preserve"> </v>
      </c>
      <c r="H144" s="197" t="s">
        <v>2</v>
      </c>
      <c r="I144" s="198" t="s">
        <v>2</v>
      </c>
      <c r="J144" s="198" t="s">
        <v>2</v>
      </c>
      <c r="K144" s="197">
        <v>100</v>
      </c>
      <c r="L144" s="197" t="str">
        <f t="shared" si="16"/>
        <v xml:space="preserve"> </v>
      </c>
      <c r="M144" s="199" t="s">
        <v>2</v>
      </c>
      <c r="N144" s="200" t="str">
        <f t="shared" si="13"/>
        <v xml:space="preserve">0 </v>
      </c>
      <c r="O144" s="200" t="s">
        <v>306</v>
      </c>
      <c r="P144" s="202">
        <f t="array" ref="P144">IFERROR(SUM(N144*50%,N144,10,G144*50%+G144,O144),)</f>
        <v>0</v>
      </c>
      <c r="Q144" s="197" t="s">
        <v>2</v>
      </c>
      <c r="R144" s="200" t="s">
        <v>2</v>
      </c>
      <c r="S144" s="197" t="s">
        <v>2</v>
      </c>
      <c r="T144" s="203">
        <v>0</v>
      </c>
      <c r="U144" s="200">
        <v>0</v>
      </c>
      <c r="V144" s="204" t="s">
        <v>308</v>
      </c>
      <c r="W144" s="200">
        <v>0</v>
      </c>
      <c r="X144" s="200" t="s">
        <v>308</v>
      </c>
      <c r="Y144" s="200" t="s">
        <v>308</v>
      </c>
      <c r="Z144" s="205">
        <f t="shared" si="17"/>
        <v>0</v>
      </c>
      <c r="AB144" s="200">
        <v>0</v>
      </c>
      <c r="AD144" s="206">
        <f t="shared" si="12"/>
        <v>0</v>
      </c>
    </row>
    <row r="145" spans="1:30" x14ac:dyDescent="0.2">
      <c r="A145" s="197" t="s">
        <v>2</v>
      </c>
      <c r="B145" s="198" t="s">
        <v>306</v>
      </c>
      <c r="C145" s="198" t="s">
        <v>306</v>
      </c>
      <c r="D145" s="197">
        <v>100</v>
      </c>
      <c r="E145" s="197" t="str">
        <f t="shared" si="14"/>
        <v xml:space="preserve"> </v>
      </c>
      <c r="F145" s="199" t="s">
        <v>2</v>
      </c>
      <c r="G145" s="200" t="str">
        <f t="shared" si="15"/>
        <v xml:space="preserve"> </v>
      </c>
      <c r="H145" s="197" t="s">
        <v>2</v>
      </c>
      <c r="I145" s="198" t="s">
        <v>2</v>
      </c>
      <c r="J145" s="198" t="s">
        <v>2</v>
      </c>
      <c r="K145" s="197">
        <v>100</v>
      </c>
      <c r="L145" s="197" t="str">
        <f t="shared" si="16"/>
        <v xml:space="preserve"> </v>
      </c>
      <c r="M145" s="199" t="s">
        <v>2</v>
      </c>
      <c r="N145" s="200" t="str">
        <f t="shared" si="13"/>
        <v xml:space="preserve">0 </v>
      </c>
      <c r="O145" s="200" t="s">
        <v>306</v>
      </c>
      <c r="P145" s="202">
        <f t="array" ref="P145">IFERROR(SUM(N145*50%,N145,10,G145*50%+G145,O145),)</f>
        <v>0</v>
      </c>
      <c r="Q145" s="197" t="s">
        <v>2</v>
      </c>
      <c r="R145" s="200" t="s">
        <v>2</v>
      </c>
      <c r="S145" s="197" t="s">
        <v>2</v>
      </c>
      <c r="T145" s="203">
        <v>0</v>
      </c>
      <c r="U145" s="200">
        <v>0</v>
      </c>
      <c r="V145" s="204" t="s">
        <v>308</v>
      </c>
      <c r="W145" s="200">
        <v>0</v>
      </c>
      <c r="X145" s="200" t="s">
        <v>308</v>
      </c>
      <c r="Y145" s="200" t="s">
        <v>308</v>
      </c>
      <c r="Z145" s="205">
        <f t="shared" si="17"/>
        <v>0</v>
      </c>
      <c r="AB145" s="200">
        <v>0</v>
      </c>
      <c r="AD145" s="206">
        <f t="shared" si="12"/>
        <v>0</v>
      </c>
    </row>
    <row r="146" spans="1:30" x14ac:dyDescent="0.2">
      <c r="A146" s="197" t="s">
        <v>2</v>
      </c>
      <c r="B146" s="198" t="s">
        <v>306</v>
      </c>
      <c r="C146" s="198" t="s">
        <v>306</v>
      </c>
      <c r="D146" s="197">
        <v>100</v>
      </c>
      <c r="E146" s="197" t="str">
        <f t="shared" si="14"/>
        <v xml:space="preserve"> </v>
      </c>
      <c r="F146" s="199" t="s">
        <v>2</v>
      </c>
      <c r="G146" s="200" t="str">
        <f t="shared" si="15"/>
        <v xml:space="preserve"> </v>
      </c>
      <c r="H146" s="197" t="s">
        <v>2</v>
      </c>
      <c r="I146" s="198" t="s">
        <v>2</v>
      </c>
      <c r="J146" s="198" t="s">
        <v>2</v>
      </c>
      <c r="K146" s="197">
        <v>100</v>
      </c>
      <c r="L146" s="197" t="str">
        <f t="shared" si="16"/>
        <v xml:space="preserve"> </v>
      </c>
      <c r="M146" s="199" t="s">
        <v>2</v>
      </c>
      <c r="N146" s="200" t="str">
        <f t="shared" si="13"/>
        <v xml:space="preserve">0 </v>
      </c>
      <c r="O146" s="200" t="s">
        <v>306</v>
      </c>
      <c r="P146" s="202">
        <f t="array" ref="P146">IFERROR(SUM(N146*50%,N146,10,G146*50%+G146,O146),)</f>
        <v>0</v>
      </c>
      <c r="Q146" s="197" t="s">
        <v>2</v>
      </c>
      <c r="R146" s="200" t="s">
        <v>2</v>
      </c>
      <c r="S146" s="197" t="s">
        <v>2</v>
      </c>
      <c r="T146" s="203">
        <v>0</v>
      </c>
      <c r="U146" s="200">
        <v>0</v>
      </c>
      <c r="V146" s="204" t="s">
        <v>308</v>
      </c>
      <c r="W146" s="200">
        <v>0</v>
      </c>
      <c r="X146" s="200" t="s">
        <v>308</v>
      </c>
      <c r="Y146" s="200" t="s">
        <v>308</v>
      </c>
      <c r="Z146" s="205">
        <f t="shared" si="17"/>
        <v>0</v>
      </c>
      <c r="AB146" s="200">
        <v>0</v>
      </c>
      <c r="AD146" s="206">
        <f t="shared" si="12"/>
        <v>0</v>
      </c>
    </row>
    <row r="147" spans="1:30" x14ac:dyDescent="0.2">
      <c r="A147" s="197" t="s">
        <v>2</v>
      </c>
      <c r="B147" s="198" t="s">
        <v>306</v>
      </c>
      <c r="C147" s="198" t="s">
        <v>306</v>
      </c>
      <c r="D147" s="197">
        <v>100</v>
      </c>
      <c r="E147" s="197" t="str">
        <f t="shared" si="14"/>
        <v xml:space="preserve"> </v>
      </c>
      <c r="F147" s="199" t="s">
        <v>2</v>
      </c>
      <c r="G147" s="200" t="str">
        <f t="shared" si="15"/>
        <v xml:space="preserve"> </v>
      </c>
      <c r="H147" s="197" t="s">
        <v>2</v>
      </c>
      <c r="I147" s="198" t="s">
        <v>2</v>
      </c>
      <c r="J147" s="198" t="s">
        <v>2</v>
      </c>
      <c r="K147" s="197">
        <v>100</v>
      </c>
      <c r="L147" s="197" t="str">
        <f t="shared" si="16"/>
        <v xml:space="preserve"> </v>
      </c>
      <c r="M147" s="199" t="s">
        <v>2</v>
      </c>
      <c r="N147" s="200" t="str">
        <f t="shared" si="13"/>
        <v xml:space="preserve">0 </v>
      </c>
      <c r="O147" s="200" t="s">
        <v>306</v>
      </c>
      <c r="P147" s="202">
        <f t="array" ref="P147">IFERROR(SUM(N147*50%,N147,10,G147*50%+G147,O147),)</f>
        <v>0</v>
      </c>
      <c r="Q147" s="197" t="s">
        <v>2</v>
      </c>
      <c r="R147" s="200" t="s">
        <v>2</v>
      </c>
      <c r="S147" s="197" t="s">
        <v>2</v>
      </c>
      <c r="T147" s="203">
        <v>0</v>
      </c>
      <c r="U147" s="200">
        <v>0</v>
      </c>
      <c r="V147" s="204" t="s">
        <v>308</v>
      </c>
      <c r="W147" s="200">
        <v>0</v>
      </c>
      <c r="X147" s="200" t="s">
        <v>308</v>
      </c>
      <c r="Y147" s="200" t="s">
        <v>308</v>
      </c>
      <c r="Z147" s="205">
        <f t="shared" si="17"/>
        <v>0</v>
      </c>
      <c r="AB147" s="200">
        <v>0</v>
      </c>
      <c r="AD147" s="206">
        <f t="shared" si="12"/>
        <v>0</v>
      </c>
    </row>
    <row r="148" spans="1:30" x14ac:dyDescent="0.2">
      <c r="A148" s="197" t="s">
        <v>2</v>
      </c>
      <c r="B148" s="198" t="s">
        <v>306</v>
      </c>
      <c r="C148" s="198" t="s">
        <v>306</v>
      </c>
      <c r="D148" s="197">
        <v>100</v>
      </c>
      <c r="E148" s="197" t="str">
        <f t="shared" si="14"/>
        <v xml:space="preserve"> </v>
      </c>
      <c r="F148" s="199" t="s">
        <v>2</v>
      </c>
      <c r="G148" s="200" t="str">
        <f t="shared" si="15"/>
        <v xml:space="preserve"> </v>
      </c>
      <c r="H148" s="197" t="s">
        <v>2</v>
      </c>
      <c r="I148" s="198" t="s">
        <v>2</v>
      </c>
      <c r="J148" s="198" t="s">
        <v>2</v>
      </c>
      <c r="K148" s="197">
        <v>100</v>
      </c>
      <c r="L148" s="197" t="str">
        <f t="shared" si="16"/>
        <v xml:space="preserve"> </v>
      </c>
      <c r="M148" s="199" t="s">
        <v>2</v>
      </c>
      <c r="N148" s="200" t="str">
        <f t="shared" si="13"/>
        <v xml:space="preserve">0 </v>
      </c>
      <c r="O148" s="200" t="s">
        <v>306</v>
      </c>
      <c r="P148" s="202">
        <f t="array" ref="P148">IFERROR(SUM(N148*50%,N148,10,G148*50%+G148,O148),)</f>
        <v>0</v>
      </c>
      <c r="Q148" s="197" t="s">
        <v>2</v>
      </c>
      <c r="R148" s="200" t="s">
        <v>2</v>
      </c>
      <c r="S148" s="197" t="s">
        <v>2</v>
      </c>
      <c r="T148" s="203">
        <v>0</v>
      </c>
      <c r="U148" s="200">
        <v>0</v>
      </c>
      <c r="V148" s="204" t="s">
        <v>308</v>
      </c>
      <c r="W148" s="200">
        <v>0</v>
      </c>
      <c r="X148" s="200" t="s">
        <v>308</v>
      </c>
      <c r="Y148" s="200" t="s">
        <v>308</v>
      </c>
      <c r="Z148" s="205">
        <f t="shared" si="17"/>
        <v>0</v>
      </c>
      <c r="AB148" s="200">
        <v>0</v>
      </c>
      <c r="AD148" s="206">
        <f t="shared" si="12"/>
        <v>0</v>
      </c>
    </row>
    <row r="149" spans="1:30" x14ac:dyDescent="0.2">
      <c r="A149" s="197" t="s">
        <v>2</v>
      </c>
      <c r="B149" s="198" t="s">
        <v>306</v>
      </c>
      <c r="C149" s="198" t="s">
        <v>306</v>
      </c>
      <c r="D149" s="197">
        <v>100</v>
      </c>
      <c r="E149" s="197" t="str">
        <f t="shared" si="14"/>
        <v xml:space="preserve"> </v>
      </c>
      <c r="F149" s="199" t="s">
        <v>2</v>
      </c>
      <c r="G149" s="200" t="str">
        <f t="shared" si="15"/>
        <v xml:space="preserve"> </v>
      </c>
      <c r="H149" s="197" t="s">
        <v>2</v>
      </c>
      <c r="I149" s="198" t="s">
        <v>2</v>
      </c>
      <c r="J149" s="198" t="s">
        <v>2</v>
      </c>
      <c r="K149" s="197">
        <v>100</v>
      </c>
      <c r="L149" s="197" t="str">
        <f t="shared" si="16"/>
        <v xml:space="preserve"> </v>
      </c>
      <c r="M149" s="199" t="s">
        <v>2</v>
      </c>
      <c r="N149" s="200" t="str">
        <f t="shared" si="13"/>
        <v xml:space="preserve">0 </v>
      </c>
      <c r="O149" s="200" t="s">
        <v>306</v>
      </c>
      <c r="P149" s="202">
        <f t="array" ref="P149">IFERROR(SUM(N149*50%,N149,10,G149*50%+G149,O149),)</f>
        <v>0</v>
      </c>
      <c r="Q149" s="197" t="s">
        <v>2</v>
      </c>
      <c r="R149" s="200" t="s">
        <v>2</v>
      </c>
      <c r="S149" s="197" t="s">
        <v>2</v>
      </c>
      <c r="T149" s="203">
        <v>0</v>
      </c>
      <c r="U149" s="200">
        <v>0</v>
      </c>
      <c r="V149" s="204" t="s">
        <v>308</v>
      </c>
      <c r="W149" s="200">
        <v>0</v>
      </c>
      <c r="X149" s="200" t="s">
        <v>308</v>
      </c>
      <c r="Y149" s="200" t="s">
        <v>308</v>
      </c>
      <c r="Z149" s="205">
        <f t="shared" si="17"/>
        <v>0</v>
      </c>
      <c r="AB149" s="200">
        <v>0</v>
      </c>
      <c r="AD149" s="206">
        <f t="shared" si="12"/>
        <v>0</v>
      </c>
    </row>
    <row r="150" spans="1:30" x14ac:dyDescent="0.2">
      <c r="A150" s="197" t="s">
        <v>2</v>
      </c>
      <c r="B150" s="198" t="s">
        <v>306</v>
      </c>
      <c r="C150" s="198" t="s">
        <v>306</v>
      </c>
      <c r="D150" s="197">
        <v>100</v>
      </c>
      <c r="E150" s="197" t="str">
        <f t="shared" si="14"/>
        <v xml:space="preserve"> </v>
      </c>
      <c r="F150" s="199" t="s">
        <v>2</v>
      </c>
      <c r="G150" s="200" t="str">
        <f t="shared" si="15"/>
        <v xml:space="preserve"> </v>
      </c>
      <c r="H150" s="197" t="s">
        <v>2</v>
      </c>
      <c r="I150" s="198" t="s">
        <v>2</v>
      </c>
      <c r="J150" s="198" t="s">
        <v>2</v>
      </c>
      <c r="K150" s="197">
        <v>100</v>
      </c>
      <c r="L150" s="197" t="str">
        <f t="shared" si="16"/>
        <v xml:space="preserve"> </v>
      </c>
      <c r="M150" s="199" t="s">
        <v>2</v>
      </c>
      <c r="N150" s="200" t="str">
        <f t="shared" si="13"/>
        <v xml:space="preserve">0 </v>
      </c>
      <c r="O150" s="200" t="s">
        <v>306</v>
      </c>
      <c r="P150" s="202">
        <f t="array" ref="P150">IFERROR(SUM(N150*50%,N150,10,G150*50%+G150,O150),)</f>
        <v>0</v>
      </c>
      <c r="Q150" s="197" t="s">
        <v>2</v>
      </c>
      <c r="R150" s="200" t="s">
        <v>2</v>
      </c>
      <c r="S150" s="197" t="s">
        <v>2</v>
      </c>
      <c r="T150" s="203">
        <v>0</v>
      </c>
      <c r="U150" s="200">
        <v>0</v>
      </c>
      <c r="V150" s="204" t="s">
        <v>308</v>
      </c>
      <c r="W150" s="200">
        <v>0</v>
      </c>
      <c r="X150" s="200" t="s">
        <v>308</v>
      </c>
      <c r="Y150" s="200" t="s">
        <v>308</v>
      </c>
      <c r="Z150" s="205">
        <f t="shared" si="17"/>
        <v>0</v>
      </c>
      <c r="AB150" s="200">
        <v>0</v>
      </c>
      <c r="AD150" s="206">
        <f t="shared" si="12"/>
        <v>0</v>
      </c>
    </row>
    <row r="151" spans="1:30" x14ac:dyDescent="0.2">
      <c r="A151" s="197" t="s">
        <v>2</v>
      </c>
      <c r="B151" s="198" t="s">
        <v>306</v>
      </c>
      <c r="C151" s="198" t="s">
        <v>306</v>
      </c>
      <c r="D151" s="197">
        <v>100</v>
      </c>
      <c r="E151" s="197" t="str">
        <f t="shared" si="14"/>
        <v xml:space="preserve"> </v>
      </c>
      <c r="F151" s="199" t="s">
        <v>2</v>
      </c>
      <c r="G151" s="200" t="str">
        <f t="shared" si="15"/>
        <v xml:space="preserve"> </v>
      </c>
      <c r="H151" s="197" t="s">
        <v>2</v>
      </c>
      <c r="I151" s="198" t="s">
        <v>2</v>
      </c>
      <c r="J151" s="198" t="s">
        <v>2</v>
      </c>
      <c r="K151" s="197">
        <v>100</v>
      </c>
      <c r="L151" s="197" t="str">
        <f t="shared" si="16"/>
        <v xml:space="preserve"> </v>
      </c>
      <c r="M151" s="199" t="s">
        <v>2</v>
      </c>
      <c r="N151" s="200" t="str">
        <f t="shared" si="13"/>
        <v xml:space="preserve">0 </v>
      </c>
      <c r="O151" s="200" t="s">
        <v>306</v>
      </c>
      <c r="P151" s="202">
        <f t="array" ref="P151">IFERROR(SUM(N151*50%,N151,10,G151*50%+G151,O151),)</f>
        <v>0</v>
      </c>
      <c r="Q151" s="197" t="s">
        <v>2</v>
      </c>
      <c r="R151" s="200" t="s">
        <v>2</v>
      </c>
      <c r="S151" s="197" t="s">
        <v>2</v>
      </c>
      <c r="T151" s="203">
        <v>0</v>
      </c>
      <c r="U151" s="200">
        <v>0</v>
      </c>
      <c r="V151" s="204" t="s">
        <v>308</v>
      </c>
      <c r="W151" s="200">
        <v>0</v>
      </c>
      <c r="X151" s="200" t="s">
        <v>308</v>
      </c>
      <c r="Y151" s="200" t="s">
        <v>308</v>
      </c>
      <c r="Z151" s="205">
        <f t="shared" si="17"/>
        <v>0</v>
      </c>
      <c r="AB151" s="200">
        <v>0</v>
      </c>
      <c r="AD151" s="206">
        <f t="shared" si="12"/>
        <v>0</v>
      </c>
    </row>
    <row r="152" spans="1:30" x14ac:dyDescent="0.2">
      <c r="A152" s="197" t="s">
        <v>2</v>
      </c>
      <c r="B152" s="198" t="s">
        <v>306</v>
      </c>
      <c r="C152" s="198" t="s">
        <v>306</v>
      </c>
      <c r="D152" s="197">
        <v>100</v>
      </c>
      <c r="E152" s="197" t="str">
        <f t="shared" si="14"/>
        <v xml:space="preserve"> </v>
      </c>
      <c r="F152" s="199" t="s">
        <v>2</v>
      </c>
      <c r="G152" s="200" t="str">
        <f t="shared" si="15"/>
        <v xml:space="preserve"> </v>
      </c>
      <c r="H152" s="197" t="s">
        <v>2</v>
      </c>
      <c r="I152" s="198" t="s">
        <v>2</v>
      </c>
      <c r="J152" s="198" t="s">
        <v>2</v>
      </c>
      <c r="K152" s="197">
        <v>100</v>
      </c>
      <c r="L152" s="197" t="str">
        <f t="shared" si="16"/>
        <v xml:space="preserve"> </v>
      </c>
      <c r="M152" s="199" t="s">
        <v>2</v>
      </c>
      <c r="N152" s="200" t="str">
        <f t="shared" si="13"/>
        <v xml:space="preserve">0 </v>
      </c>
      <c r="O152" s="200" t="s">
        <v>306</v>
      </c>
      <c r="P152" s="202">
        <f t="array" ref="P152">IFERROR(SUM(N152*50%,N152,10,G152*50%+G152,O152),)</f>
        <v>0</v>
      </c>
      <c r="Q152" s="197" t="s">
        <v>2</v>
      </c>
      <c r="R152" s="200" t="s">
        <v>2</v>
      </c>
      <c r="S152" s="197" t="s">
        <v>2</v>
      </c>
      <c r="T152" s="203">
        <v>0</v>
      </c>
      <c r="U152" s="200">
        <v>0</v>
      </c>
      <c r="V152" s="204" t="s">
        <v>308</v>
      </c>
      <c r="W152" s="200">
        <v>0</v>
      </c>
      <c r="X152" s="200" t="s">
        <v>308</v>
      </c>
      <c r="Y152" s="200" t="s">
        <v>308</v>
      </c>
      <c r="Z152" s="205">
        <f t="shared" si="17"/>
        <v>0</v>
      </c>
      <c r="AB152" s="200">
        <v>0</v>
      </c>
      <c r="AD152" s="206">
        <f t="shared" si="12"/>
        <v>0</v>
      </c>
    </row>
    <row r="153" spans="1:30" x14ac:dyDescent="0.2">
      <c r="A153" s="197" t="s">
        <v>2</v>
      </c>
      <c r="B153" s="198" t="s">
        <v>306</v>
      </c>
      <c r="C153" s="198" t="s">
        <v>306</v>
      </c>
      <c r="D153" s="197">
        <v>100</v>
      </c>
      <c r="E153" s="197" t="str">
        <f t="shared" si="14"/>
        <v xml:space="preserve"> </v>
      </c>
      <c r="F153" s="199" t="s">
        <v>2</v>
      </c>
      <c r="G153" s="200" t="str">
        <f t="shared" si="15"/>
        <v xml:space="preserve"> </v>
      </c>
      <c r="H153" s="197" t="s">
        <v>2</v>
      </c>
      <c r="I153" s="198" t="s">
        <v>2</v>
      </c>
      <c r="J153" s="198" t="s">
        <v>2</v>
      </c>
      <c r="K153" s="197">
        <v>100</v>
      </c>
      <c r="L153" s="197" t="str">
        <f t="shared" si="16"/>
        <v xml:space="preserve"> </v>
      </c>
      <c r="M153" s="199" t="s">
        <v>2</v>
      </c>
      <c r="N153" s="200" t="str">
        <f t="shared" si="13"/>
        <v xml:space="preserve">0 </v>
      </c>
      <c r="O153" s="200" t="s">
        <v>306</v>
      </c>
      <c r="P153" s="202">
        <f t="array" ref="P153">IFERROR(SUM(N153*50%,N153,10,G153*50%+G153,O153),)</f>
        <v>0</v>
      </c>
      <c r="Q153" s="197" t="s">
        <v>2</v>
      </c>
      <c r="R153" s="200" t="s">
        <v>2</v>
      </c>
      <c r="S153" s="197" t="s">
        <v>2</v>
      </c>
      <c r="T153" s="203">
        <v>0</v>
      </c>
      <c r="U153" s="200">
        <v>0</v>
      </c>
      <c r="V153" s="204" t="s">
        <v>308</v>
      </c>
      <c r="W153" s="200">
        <v>0</v>
      </c>
      <c r="X153" s="200" t="s">
        <v>308</v>
      </c>
      <c r="Y153" s="200" t="s">
        <v>308</v>
      </c>
      <c r="Z153" s="205">
        <f t="shared" si="17"/>
        <v>0</v>
      </c>
      <c r="AB153" s="200">
        <v>0</v>
      </c>
      <c r="AD153" s="206">
        <f t="shared" si="12"/>
        <v>0</v>
      </c>
    </row>
    <row r="154" spans="1:30" x14ac:dyDescent="0.2">
      <c r="A154" s="197" t="s">
        <v>2</v>
      </c>
      <c r="B154" s="198" t="s">
        <v>306</v>
      </c>
      <c r="C154" s="198" t="s">
        <v>306</v>
      </c>
      <c r="D154" s="197">
        <v>100</v>
      </c>
      <c r="E154" s="197" t="str">
        <f t="shared" si="14"/>
        <v xml:space="preserve"> </v>
      </c>
      <c r="F154" s="199" t="s">
        <v>2</v>
      </c>
      <c r="G154" s="200" t="str">
        <f t="shared" si="15"/>
        <v xml:space="preserve"> </v>
      </c>
      <c r="H154" s="197" t="s">
        <v>2</v>
      </c>
      <c r="I154" s="198" t="s">
        <v>2</v>
      </c>
      <c r="J154" s="198" t="s">
        <v>2</v>
      </c>
      <c r="K154" s="197">
        <v>100</v>
      </c>
      <c r="L154" s="197" t="str">
        <f t="shared" si="16"/>
        <v xml:space="preserve"> </v>
      </c>
      <c r="M154" s="199" t="s">
        <v>2</v>
      </c>
      <c r="N154" s="200" t="str">
        <f t="shared" si="13"/>
        <v xml:space="preserve">0 </v>
      </c>
      <c r="O154" s="200" t="s">
        <v>306</v>
      </c>
      <c r="P154" s="202">
        <f t="array" ref="P154">IFERROR(SUM(N154*50%,N154,10,G154*50%+G154,O154),)</f>
        <v>0</v>
      </c>
      <c r="Q154" s="197" t="s">
        <v>2</v>
      </c>
      <c r="R154" s="200" t="s">
        <v>2</v>
      </c>
      <c r="S154" s="197" t="s">
        <v>2</v>
      </c>
      <c r="T154" s="203">
        <v>0</v>
      </c>
      <c r="U154" s="200">
        <v>0</v>
      </c>
      <c r="V154" s="204" t="s">
        <v>308</v>
      </c>
      <c r="W154" s="200">
        <v>0</v>
      </c>
      <c r="X154" s="200" t="s">
        <v>308</v>
      </c>
      <c r="Y154" s="200" t="s">
        <v>308</v>
      </c>
      <c r="Z154" s="205">
        <f t="shared" si="17"/>
        <v>0</v>
      </c>
      <c r="AB154" s="200">
        <v>0</v>
      </c>
      <c r="AD154" s="206">
        <f t="shared" si="12"/>
        <v>0</v>
      </c>
    </row>
    <row r="155" spans="1:30" x14ac:dyDescent="0.2">
      <c r="A155" s="197" t="s">
        <v>2</v>
      </c>
      <c r="B155" s="198" t="s">
        <v>306</v>
      </c>
      <c r="C155" s="198" t="s">
        <v>306</v>
      </c>
      <c r="D155" s="197">
        <v>100</v>
      </c>
      <c r="E155" s="197" t="str">
        <f t="shared" si="14"/>
        <v xml:space="preserve"> </v>
      </c>
      <c r="F155" s="199" t="s">
        <v>2</v>
      </c>
      <c r="G155" s="200" t="str">
        <f t="shared" si="15"/>
        <v xml:space="preserve"> </v>
      </c>
      <c r="H155" s="197" t="s">
        <v>2</v>
      </c>
      <c r="I155" s="198" t="s">
        <v>2</v>
      </c>
      <c r="J155" s="198" t="s">
        <v>2</v>
      </c>
      <c r="K155" s="197">
        <v>100</v>
      </c>
      <c r="L155" s="197" t="str">
        <f t="shared" si="16"/>
        <v xml:space="preserve"> </v>
      </c>
      <c r="M155" s="199" t="s">
        <v>2</v>
      </c>
      <c r="N155" s="200" t="str">
        <f t="shared" si="13"/>
        <v xml:space="preserve">0 </v>
      </c>
      <c r="O155" s="200" t="s">
        <v>306</v>
      </c>
      <c r="P155" s="202">
        <f t="array" ref="P155">IFERROR(SUM(N155*50%,N155,10,G155*50%+G155,O155),)</f>
        <v>0</v>
      </c>
      <c r="Q155" s="197" t="s">
        <v>2</v>
      </c>
      <c r="R155" s="200" t="s">
        <v>2</v>
      </c>
      <c r="S155" s="197" t="s">
        <v>2</v>
      </c>
      <c r="T155" s="203">
        <v>0</v>
      </c>
      <c r="U155" s="200">
        <v>0</v>
      </c>
      <c r="V155" s="204" t="s">
        <v>308</v>
      </c>
      <c r="W155" s="200">
        <v>0</v>
      </c>
      <c r="X155" s="200" t="s">
        <v>308</v>
      </c>
      <c r="Y155" s="200" t="s">
        <v>308</v>
      </c>
      <c r="Z155" s="205">
        <f t="shared" si="17"/>
        <v>0</v>
      </c>
      <c r="AB155" s="200">
        <v>0</v>
      </c>
      <c r="AD155" s="206">
        <f t="shared" si="12"/>
        <v>0</v>
      </c>
    </row>
    <row r="156" spans="1:30" x14ac:dyDescent="0.2">
      <c r="A156" s="197" t="s">
        <v>2</v>
      </c>
      <c r="B156" s="198" t="s">
        <v>306</v>
      </c>
      <c r="C156" s="198" t="s">
        <v>306</v>
      </c>
      <c r="D156" s="197">
        <v>100</v>
      </c>
      <c r="E156" s="197" t="str">
        <f t="shared" si="14"/>
        <v xml:space="preserve"> </v>
      </c>
      <c r="F156" s="199" t="s">
        <v>2</v>
      </c>
      <c r="G156" s="200" t="str">
        <f t="shared" si="15"/>
        <v xml:space="preserve"> </v>
      </c>
      <c r="H156" s="197" t="s">
        <v>2</v>
      </c>
      <c r="I156" s="198" t="s">
        <v>2</v>
      </c>
      <c r="J156" s="198" t="s">
        <v>2</v>
      </c>
      <c r="K156" s="197">
        <v>100</v>
      </c>
      <c r="L156" s="197" t="str">
        <f t="shared" si="16"/>
        <v xml:space="preserve"> </v>
      </c>
      <c r="M156" s="199" t="s">
        <v>2</v>
      </c>
      <c r="N156" s="200" t="str">
        <f t="shared" si="13"/>
        <v xml:space="preserve">0 </v>
      </c>
      <c r="O156" s="200" t="s">
        <v>306</v>
      </c>
      <c r="P156" s="202">
        <f t="array" ref="P156">IFERROR(SUM(N156*50%,N156,10,G156*50%+G156,O156),)</f>
        <v>0</v>
      </c>
      <c r="Q156" s="197" t="s">
        <v>2</v>
      </c>
      <c r="R156" s="200" t="s">
        <v>2</v>
      </c>
      <c r="S156" s="197" t="s">
        <v>2</v>
      </c>
      <c r="T156" s="203">
        <v>0</v>
      </c>
      <c r="U156" s="200">
        <v>0</v>
      </c>
      <c r="V156" s="204" t="s">
        <v>308</v>
      </c>
      <c r="W156" s="200">
        <v>0</v>
      </c>
      <c r="X156" s="200" t="s">
        <v>308</v>
      </c>
      <c r="Y156" s="200" t="s">
        <v>308</v>
      </c>
      <c r="Z156" s="205">
        <f t="shared" si="17"/>
        <v>0</v>
      </c>
      <c r="AB156" s="200">
        <v>0</v>
      </c>
      <c r="AD156" s="206">
        <f t="shared" ref="AD156:AD201" si="18">IFERROR(SUM(Z156+AB156),"0")</f>
        <v>0</v>
      </c>
    </row>
    <row r="157" spans="1:30" x14ac:dyDescent="0.2">
      <c r="A157" s="197" t="s">
        <v>2</v>
      </c>
      <c r="B157" s="198" t="s">
        <v>306</v>
      </c>
      <c r="C157" s="198" t="s">
        <v>306</v>
      </c>
      <c r="D157" s="197">
        <v>100</v>
      </c>
      <c r="E157" s="197" t="str">
        <f t="shared" si="14"/>
        <v xml:space="preserve"> </v>
      </c>
      <c r="F157" s="199" t="s">
        <v>2</v>
      </c>
      <c r="G157" s="200" t="str">
        <f t="shared" si="15"/>
        <v xml:space="preserve"> </v>
      </c>
      <c r="H157" s="197" t="s">
        <v>2</v>
      </c>
      <c r="I157" s="198" t="s">
        <v>2</v>
      </c>
      <c r="J157" s="198" t="s">
        <v>2</v>
      </c>
      <c r="K157" s="197">
        <v>100</v>
      </c>
      <c r="L157" s="197" t="str">
        <f t="shared" si="16"/>
        <v xml:space="preserve"> </v>
      </c>
      <c r="M157" s="199" t="s">
        <v>2</v>
      </c>
      <c r="N157" s="200" t="str">
        <f t="shared" si="13"/>
        <v xml:space="preserve">0 </v>
      </c>
      <c r="O157" s="200" t="s">
        <v>306</v>
      </c>
      <c r="P157" s="202">
        <f t="array" ref="P157">IFERROR(SUM(N157*50%,N157,10,G157*50%+G157,O157),)</f>
        <v>0</v>
      </c>
      <c r="Q157" s="197" t="s">
        <v>2</v>
      </c>
      <c r="R157" s="200" t="s">
        <v>2</v>
      </c>
      <c r="S157" s="197" t="s">
        <v>2</v>
      </c>
      <c r="T157" s="203">
        <v>0</v>
      </c>
      <c r="U157" s="200">
        <v>0</v>
      </c>
      <c r="V157" s="204" t="s">
        <v>308</v>
      </c>
      <c r="W157" s="200">
        <v>0</v>
      </c>
      <c r="X157" s="200" t="s">
        <v>308</v>
      </c>
      <c r="Y157" s="200" t="s">
        <v>308</v>
      </c>
      <c r="Z157" s="205">
        <f t="shared" si="17"/>
        <v>0</v>
      </c>
      <c r="AB157" s="200">
        <v>0</v>
      </c>
      <c r="AD157" s="206">
        <f t="shared" si="18"/>
        <v>0</v>
      </c>
    </row>
    <row r="158" spans="1:30" x14ac:dyDescent="0.2">
      <c r="A158" s="197" t="s">
        <v>2</v>
      </c>
      <c r="B158" s="198" t="s">
        <v>306</v>
      </c>
      <c r="C158" s="198" t="s">
        <v>306</v>
      </c>
      <c r="D158" s="197">
        <v>100</v>
      </c>
      <c r="E158" s="197" t="str">
        <f t="shared" si="14"/>
        <v xml:space="preserve"> </v>
      </c>
      <c r="F158" s="199" t="s">
        <v>2</v>
      </c>
      <c r="G158" s="200" t="str">
        <f t="shared" si="15"/>
        <v xml:space="preserve"> </v>
      </c>
      <c r="H158" s="197" t="s">
        <v>2</v>
      </c>
      <c r="I158" s="198" t="s">
        <v>2</v>
      </c>
      <c r="J158" s="198" t="s">
        <v>2</v>
      </c>
      <c r="K158" s="197">
        <v>100</v>
      </c>
      <c r="L158" s="197" t="str">
        <f t="shared" si="16"/>
        <v xml:space="preserve"> </v>
      </c>
      <c r="M158" s="199" t="s">
        <v>2</v>
      </c>
      <c r="N158" s="200" t="str">
        <f t="shared" si="13"/>
        <v xml:space="preserve">0 </v>
      </c>
      <c r="O158" s="200" t="s">
        <v>306</v>
      </c>
      <c r="P158" s="202">
        <f t="array" ref="P158">IFERROR(SUM(N158*50%,N158,10,G158*50%+G158,O158),)</f>
        <v>0</v>
      </c>
      <c r="Q158" s="197" t="s">
        <v>2</v>
      </c>
      <c r="R158" s="200" t="s">
        <v>2</v>
      </c>
      <c r="S158" s="197" t="s">
        <v>2</v>
      </c>
      <c r="T158" s="203">
        <v>0</v>
      </c>
      <c r="U158" s="200">
        <v>0</v>
      </c>
      <c r="V158" s="204" t="s">
        <v>308</v>
      </c>
      <c r="W158" s="200">
        <v>0</v>
      </c>
      <c r="X158" s="200" t="s">
        <v>308</v>
      </c>
      <c r="Y158" s="200" t="s">
        <v>308</v>
      </c>
      <c r="Z158" s="205">
        <f t="shared" si="17"/>
        <v>0</v>
      </c>
      <c r="AB158" s="200">
        <v>0</v>
      </c>
      <c r="AD158" s="206">
        <f t="shared" si="18"/>
        <v>0</v>
      </c>
    </row>
    <row r="159" spans="1:30" x14ac:dyDescent="0.2">
      <c r="A159" s="197" t="s">
        <v>2</v>
      </c>
      <c r="B159" s="198" t="s">
        <v>306</v>
      </c>
      <c r="C159" s="198" t="s">
        <v>306</v>
      </c>
      <c r="D159" s="197">
        <v>100</v>
      </c>
      <c r="E159" s="197" t="str">
        <f t="shared" si="14"/>
        <v xml:space="preserve"> </v>
      </c>
      <c r="F159" s="199" t="s">
        <v>2</v>
      </c>
      <c r="G159" s="200" t="str">
        <f t="shared" si="15"/>
        <v xml:space="preserve"> </v>
      </c>
      <c r="H159" s="197" t="s">
        <v>2</v>
      </c>
      <c r="I159" s="198" t="s">
        <v>2</v>
      </c>
      <c r="J159" s="198" t="s">
        <v>2</v>
      </c>
      <c r="K159" s="197">
        <v>100</v>
      </c>
      <c r="L159" s="197" t="str">
        <f t="shared" si="16"/>
        <v xml:space="preserve"> </v>
      </c>
      <c r="M159" s="199" t="s">
        <v>2</v>
      </c>
      <c r="N159" s="200" t="str">
        <f t="shared" si="13"/>
        <v xml:space="preserve">0 </v>
      </c>
      <c r="O159" s="200" t="s">
        <v>306</v>
      </c>
      <c r="P159" s="202">
        <f t="array" ref="P159">IFERROR(SUM(N159*50%,N159,10,G159*50%+G159,O159),)</f>
        <v>0</v>
      </c>
      <c r="Q159" s="197" t="s">
        <v>2</v>
      </c>
      <c r="R159" s="200" t="s">
        <v>2</v>
      </c>
      <c r="S159" s="197" t="s">
        <v>2</v>
      </c>
      <c r="T159" s="203">
        <v>0</v>
      </c>
      <c r="U159" s="200">
        <v>0</v>
      </c>
      <c r="V159" s="204" t="s">
        <v>308</v>
      </c>
      <c r="W159" s="200">
        <v>0</v>
      </c>
      <c r="X159" s="200" t="s">
        <v>308</v>
      </c>
      <c r="Y159" s="200" t="s">
        <v>308</v>
      </c>
      <c r="Z159" s="205">
        <f t="shared" si="17"/>
        <v>0</v>
      </c>
      <c r="AB159" s="200">
        <v>0</v>
      </c>
      <c r="AD159" s="206">
        <f t="shared" si="18"/>
        <v>0</v>
      </c>
    </row>
    <row r="160" spans="1:30" x14ac:dyDescent="0.2">
      <c r="A160" s="197" t="s">
        <v>2</v>
      </c>
      <c r="B160" s="198" t="s">
        <v>306</v>
      </c>
      <c r="C160" s="198" t="s">
        <v>306</v>
      </c>
      <c r="D160" s="197">
        <v>100</v>
      </c>
      <c r="E160" s="197" t="str">
        <f t="shared" si="14"/>
        <v xml:space="preserve"> </v>
      </c>
      <c r="F160" s="199" t="s">
        <v>2</v>
      </c>
      <c r="G160" s="200" t="str">
        <f t="shared" si="15"/>
        <v xml:space="preserve"> </v>
      </c>
      <c r="H160" s="197" t="s">
        <v>2</v>
      </c>
      <c r="I160" s="198" t="s">
        <v>2</v>
      </c>
      <c r="J160" s="198" t="s">
        <v>2</v>
      </c>
      <c r="K160" s="197">
        <v>100</v>
      </c>
      <c r="L160" s="197" t="str">
        <f t="shared" si="16"/>
        <v xml:space="preserve"> </v>
      </c>
      <c r="M160" s="199" t="s">
        <v>2</v>
      </c>
      <c r="N160" s="200" t="str">
        <f t="shared" si="13"/>
        <v xml:space="preserve">0 </v>
      </c>
      <c r="O160" s="200" t="s">
        <v>306</v>
      </c>
      <c r="P160" s="202">
        <f t="array" ref="P160">IFERROR(SUM(N160*50%,N160,10,G160*50%+G160,O160),)</f>
        <v>0</v>
      </c>
      <c r="Q160" s="197" t="s">
        <v>2</v>
      </c>
      <c r="R160" s="200" t="s">
        <v>2</v>
      </c>
      <c r="S160" s="197" t="s">
        <v>2</v>
      </c>
      <c r="T160" s="203">
        <v>0</v>
      </c>
      <c r="U160" s="200">
        <v>0</v>
      </c>
      <c r="V160" s="204" t="s">
        <v>308</v>
      </c>
      <c r="W160" s="200">
        <v>0</v>
      </c>
      <c r="X160" s="200" t="s">
        <v>308</v>
      </c>
      <c r="Y160" s="200" t="s">
        <v>308</v>
      </c>
      <c r="Z160" s="205">
        <f t="shared" si="17"/>
        <v>0</v>
      </c>
      <c r="AB160" s="200">
        <v>0</v>
      </c>
      <c r="AD160" s="206">
        <f t="shared" si="18"/>
        <v>0</v>
      </c>
    </row>
    <row r="161" spans="1:30" x14ac:dyDescent="0.2">
      <c r="A161" s="197" t="s">
        <v>2</v>
      </c>
      <c r="B161" s="198" t="s">
        <v>306</v>
      </c>
      <c r="C161" s="198" t="s">
        <v>306</v>
      </c>
      <c r="D161" s="197">
        <v>100</v>
      </c>
      <c r="E161" s="197" t="str">
        <f t="shared" si="14"/>
        <v xml:space="preserve"> </v>
      </c>
      <c r="F161" s="199" t="s">
        <v>2</v>
      </c>
      <c r="G161" s="200" t="str">
        <f t="shared" si="15"/>
        <v xml:space="preserve"> </v>
      </c>
      <c r="H161" s="197" t="s">
        <v>2</v>
      </c>
      <c r="I161" s="198" t="s">
        <v>2</v>
      </c>
      <c r="J161" s="198" t="s">
        <v>2</v>
      </c>
      <c r="K161" s="197">
        <v>100</v>
      </c>
      <c r="L161" s="197" t="str">
        <f t="shared" si="16"/>
        <v xml:space="preserve"> </v>
      </c>
      <c r="M161" s="199" t="s">
        <v>2</v>
      </c>
      <c r="N161" s="200" t="str">
        <f t="shared" si="13"/>
        <v xml:space="preserve">0 </v>
      </c>
      <c r="O161" s="200" t="s">
        <v>306</v>
      </c>
      <c r="P161" s="202">
        <f t="array" ref="P161">IFERROR(SUM(N161*50%,N161,10,G161*50%+G161,O161),)</f>
        <v>0</v>
      </c>
      <c r="Q161" s="197" t="s">
        <v>2</v>
      </c>
      <c r="R161" s="200" t="s">
        <v>2</v>
      </c>
      <c r="S161" s="197" t="s">
        <v>2</v>
      </c>
      <c r="T161" s="203">
        <v>0</v>
      </c>
      <c r="U161" s="200">
        <v>0</v>
      </c>
      <c r="V161" s="204" t="s">
        <v>308</v>
      </c>
      <c r="W161" s="200">
        <v>0</v>
      </c>
      <c r="X161" s="200" t="s">
        <v>308</v>
      </c>
      <c r="Y161" s="200" t="s">
        <v>308</v>
      </c>
      <c r="Z161" s="205">
        <f t="shared" si="17"/>
        <v>0</v>
      </c>
      <c r="AB161" s="200">
        <v>0</v>
      </c>
      <c r="AD161" s="206">
        <f t="shared" si="18"/>
        <v>0</v>
      </c>
    </row>
    <row r="162" spans="1:30" x14ac:dyDescent="0.2">
      <c r="A162" s="197" t="s">
        <v>2</v>
      </c>
      <c r="B162" s="198" t="s">
        <v>306</v>
      </c>
      <c r="C162" s="198" t="s">
        <v>306</v>
      </c>
      <c r="D162" s="197">
        <v>100</v>
      </c>
      <c r="E162" s="197" t="str">
        <f t="shared" si="14"/>
        <v xml:space="preserve"> </v>
      </c>
      <c r="F162" s="199" t="s">
        <v>2</v>
      </c>
      <c r="G162" s="200" t="str">
        <f t="shared" si="15"/>
        <v xml:space="preserve"> </v>
      </c>
      <c r="H162" s="197" t="s">
        <v>2</v>
      </c>
      <c r="I162" s="198" t="s">
        <v>2</v>
      </c>
      <c r="J162" s="198" t="s">
        <v>2</v>
      </c>
      <c r="K162" s="197">
        <v>100</v>
      </c>
      <c r="L162" s="197" t="str">
        <f t="shared" si="16"/>
        <v xml:space="preserve"> </v>
      </c>
      <c r="M162" s="199" t="s">
        <v>2</v>
      </c>
      <c r="N162" s="200" t="str">
        <f t="shared" si="13"/>
        <v xml:space="preserve">0 </v>
      </c>
      <c r="O162" s="200" t="s">
        <v>306</v>
      </c>
      <c r="P162" s="202">
        <f t="array" ref="P162">IFERROR(SUM(N162*50%,N162,10,G162*50%+G162,O162),)</f>
        <v>0</v>
      </c>
      <c r="Q162" s="197" t="s">
        <v>2</v>
      </c>
      <c r="R162" s="200" t="s">
        <v>2</v>
      </c>
      <c r="S162" s="197" t="s">
        <v>2</v>
      </c>
      <c r="T162" s="203">
        <v>0</v>
      </c>
      <c r="U162" s="200">
        <v>0</v>
      </c>
      <c r="V162" s="204" t="s">
        <v>308</v>
      </c>
      <c r="W162" s="200">
        <v>0</v>
      </c>
      <c r="X162" s="200" t="s">
        <v>308</v>
      </c>
      <c r="Y162" s="200" t="s">
        <v>308</v>
      </c>
      <c r="Z162" s="205">
        <f t="shared" si="17"/>
        <v>0</v>
      </c>
      <c r="AB162" s="200">
        <v>0</v>
      </c>
      <c r="AD162" s="206">
        <f t="shared" si="18"/>
        <v>0</v>
      </c>
    </row>
    <row r="163" spans="1:30" x14ac:dyDescent="0.2">
      <c r="A163" s="197" t="s">
        <v>2</v>
      </c>
      <c r="B163" s="198" t="s">
        <v>306</v>
      </c>
      <c r="C163" s="198" t="s">
        <v>306</v>
      </c>
      <c r="D163" s="197">
        <v>100</v>
      </c>
      <c r="E163" s="197" t="str">
        <f t="shared" si="14"/>
        <v xml:space="preserve"> </v>
      </c>
      <c r="F163" s="199" t="s">
        <v>2</v>
      </c>
      <c r="G163" s="200" t="str">
        <f t="shared" si="15"/>
        <v xml:space="preserve"> </v>
      </c>
      <c r="H163" s="197" t="s">
        <v>2</v>
      </c>
      <c r="I163" s="198" t="s">
        <v>2</v>
      </c>
      <c r="J163" s="198" t="s">
        <v>2</v>
      </c>
      <c r="K163" s="197">
        <v>100</v>
      </c>
      <c r="L163" s="197" t="str">
        <f t="shared" si="16"/>
        <v xml:space="preserve"> </v>
      </c>
      <c r="M163" s="199" t="s">
        <v>2</v>
      </c>
      <c r="N163" s="200" t="str">
        <f t="shared" si="13"/>
        <v xml:space="preserve">0 </v>
      </c>
      <c r="O163" s="200" t="s">
        <v>306</v>
      </c>
      <c r="P163" s="202">
        <f t="array" ref="P163">IFERROR(SUM(N163*50%,N163,10,G163*50%+G163,O163),)</f>
        <v>0</v>
      </c>
      <c r="Q163" s="197" t="s">
        <v>2</v>
      </c>
      <c r="R163" s="200" t="s">
        <v>2</v>
      </c>
      <c r="S163" s="197" t="s">
        <v>2</v>
      </c>
      <c r="T163" s="203">
        <v>0</v>
      </c>
      <c r="U163" s="200">
        <v>0</v>
      </c>
      <c r="V163" s="204" t="s">
        <v>308</v>
      </c>
      <c r="W163" s="200">
        <v>0</v>
      </c>
      <c r="X163" s="200" t="s">
        <v>308</v>
      </c>
      <c r="Y163" s="200" t="s">
        <v>308</v>
      </c>
      <c r="Z163" s="205">
        <f t="shared" si="17"/>
        <v>0</v>
      </c>
      <c r="AB163" s="200">
        <v>0</v>
      </c>
      <c r="AD163" s="206">
        <f t="shared" si="18"/>
        <v>0</v>
      </c>
    </row>
    <row r="164" spans="1:30" x14ac:dyDescent="0.2">
      <c r="A164" s="197" t="s">
        <v>2</v>
      </c>
      <c r="B164" s="198" t="s">
        <v>306</v>
      </c>
      <c r="C164" s="198" t="s">
        <v>306</v>
      </c>
      <c r="D164" s="197">
        <v>100</v>
      </c>
      <c r="E164" s="197" t="str">
        <f t="shared" si="14"/>
        <v xml:space="preserve"> </v>
      </c>
      <c r="F164" s="199" t="s">
        <v>2</v>
      </c>
      <c r="G164" s="200" t="str">
        <f t="shared" si="15"/>
        <v xml:space="preserve"> </v>
      </c>
      <c r="H164" s="197" t="s">
        <v>2</v>
      </c>
      <c r="I164" s="198" t="s">
        <v>2</v>
      </c>
      <c r="J164" s="198" t="s">
        <v>2</v>
      </c>
      <c r="K164" s="197">
        <v>100</v>
      </c>
      <c r="L164" s="197" t="str">
        <f t="shared" si="16"/>
        <v xml:space="preserve"> </v>
      </c>
      <c r="M164" s="199" t="s">
        <v>2</v>
      </c>
      <c r="N164" s="200" t="str">
        <f t="shared" si="13"/>
        <v xml:space="preserve">0 </v>
      </c>
      <c r="O164" s="200" t="s">
        <v>306</v>
      </c>
      <c r="P164" s="202">
        <f t="array" ref="P164">IFERROR(SUM(N164*50%,N164,10,G164*50%+G164,O164),)</f>
        <v>0</v>
      </c>
      <c r="Q164" s="197" t="s">
        <v>2</v>
      </c>
      <c r="R164" s="200" t="s">
        <v>2</v>
      </c>
      <c r="S164" s="197" t="s">
        <v>2</v>
      </c>
      <c r="T164" s="203">
        <v>0</v>
      </c>
      <c r="U164" s="200">
        <v>0</v>
      </c>
      <c r="V164" s="204" t="s">
        <v>308</v>
      </c>
      <c r="W164" s="200">
        <v>0</v>
      </c>
      <c r="X164" s="200" t="s">
        <v>308</v>
      </c>
      <c r="Y164" s="200" t="s">
        <v>308</v>
      </c>
      <c r="Z164" s="205">
        <f t="shared" si="17"/>
        <v>0</v>
      </c>
      <c r="AB164" s="200">
        <v>0</v>
      </c>
      <c r="AD164" s="206">
        <f t="shared" si="18"/>
        <v>0</v>
      </c>
    </row>
    <row r="165" spans="1:30" x14ac:dyDescent="0.2">
      <c r="A165" s="197" t="s">
        <v>2</v>
      </c>
      <c r="B165" s="198" t="s">
        <v>306</v>
      </c>
      <c r="C165" s="198" t="s">
        <v>306</v>
      </c>
      <c r="D165" s="197">
        <v>100</v>
      </c>
      <c r="E165" s="197" t="str">
        <f t="shared" si="14"/>
        <v xml:space="preserve"> </v>
      </c>
      <c r="F165" s="199" t="s">
        <v>2</v>
      </c>
      <c r="G165" s="200" t="str">
        <f t="shared" si="15"/>
        <v xml:space="preserve"> </v>
      </c>
      <c r="H165" s="197" t="s">
        <v>2</v>
      </c>
      <c r="I165" s="198" t="s">
        <v>2</v>
      </c>
      <c r="J165" s="198" t="s">
        <v>2</v>
      </c>
      <c r="K165" s="197">
        <v>100</v>
      </c>
      <c r="L165" s="197" t="str">
        <f t="shared" si="16"/>
        <v xml:space="preserve"> </v>
      </c>
      <c r="M165" s="199" t="s">
        <v>2</v>
      </c>
      <c r="N165" s="200" t="str">
        <f t="shared" si="13"/>
        <v xml:space="preserve">0 </v>
      </c>
      <c r="O165" s="200" t="s">
        <v>306</v>
      </c>
      <c r="P165" s="202">
        <f t="array" ref="P165">IFERROR(SUM(N165*50%,N165,10,G165*50%+G165,O165),)</f>
        <v>0</v>
      </c>
      <c r="Q165" s="197" t="s">
        <v>2</v>
      </c>
      <c r="R165" s="200" t="s">
        <v>2</v>
      </c>
      <c r="S165" s="197" t="s">
        <v>2</v>
      </c>
      <c r="T165" s="203">
        <v>0</v>
      </c>
      <c r="U165" s="200">
        <v>0</v>
      </c>
      <c r="V165" s="204" t="s">
        <v>308</v>
      </c>
      <c r="W165" s="200">
        <v>0</v>
      </c>
      <c r="X165" s="200" t="s">
        <v>308</v>
      </c>
      <c r="Y165" s="200" t="s">
        <v>308</v>
      </c>
      <c r="Z165" s="205">
        <f t="shared" si="17"/>
        <v>0</v>
      </c>
      <c r="AB165" s="200">
        <v>0</v>
      </c>
      <c r="AD165" s="206">
        <f t="shared" si="18"/>
        <v>0</v>
      </c>
    </row>
    <row r="166" spans="1:30" x14ac:dyDescent="0.2">
      <c r="A166" s="197" t="s">
        <v>2</v>
      </c>
      <c r="B166" s="198" t="s">
        <v>306</v>
      </c>
      <c r="C166" s="198" t="s">
        <v>306</v>
      </c>
      <c r="D166" s="197">
        <v>100</v>
      </c>
      <c r="E166" s="197" t="str">
        <f t="shared" si="14"/>
        <v xml:space="preserve"> </v>
      </c>
      <c r="F166" s="199" t="s">
        <v>2</v>
      </c>
      <c r="G166" s="200" t="str">
        <f t="shared" si="15"/>
        <v xml:space="preserve"> </v>
      </c>
      <c r="H166" s="197" t="s">
        <v>2</v>
      </c>
      <c r="I166" s="198" t="s">
        <v>2</v>
      </c>
      <c r="J166" s="198" t="s">
        <v>2</v>
      </c>
      <c r="K166" s="197">
        <v>100</v>
      </c>
      <c r="L166" s="197" t="str">
        <f t="shared" si="16"/>
        <v xml:space="preserve"> </v>
      </c>
      <c r="M166" s="199" t="s">
        <v>2</v>
      </c>
      <c r="N166" s="200" t="str">
        <f t="shared" si="13"/>
        <v xml:space="preserve">0 </v>
      </c>
      <c r="O166" s="200" t="s">
        <v>306</v>
      </c>
      <c r="P166" s="202">
        <f t="array" ref="P166">IFERROR(SUM(N166*50%,N166,10,G166*50%+G166,O166),)</f>
        <v>0</v>
      </c>
      <c r="Q166" s="197" t="s">
        <v>2</v>
      </c>
      <c r="R166" s="200" t="s">
        <v>2</v>
      </c>
      <c r="S166" s="197" t="s">
        <v>2</v>
      </c>
      <c r="T166" s="203">
        <v>0</v>
      </c>
      <c r="U166" s="200">
        <v>0</v>
      </c>
      <c r="V166" s="204" t="s">
        <v>308</v>
      </c>
      <c r="W166" s="200">
        <v>0</v>
      </c>
      <c r="X166" s="200" t="s">
        <v>308</v>
      </c>
      <c r="Y166" s="200" t="s">
        <v>308</v>
      </c>
      <c r="Z166" s="205">
        <f t="shared" si="17"/>
        <v>0</v>
      </c>
      <c r="AB166" s="200">
        <v>0</v>
      </c>
      <c r="AD166" s="206">
        <f t="shared" si="18"/>
        <v>0</v>
      </c>
    </row>
    <row r="167" spans="1:30" x14ac:dyDescent="0.2">
      <c r="A167" s="197" t="s">
        <v>2</v>
      </c>
      <c r="B167" s="198" t="s">
        <v>306</v>
      </c>
      <c r="C167" s="198" t="s">
        <v>306</v>
      </c>
      <c r="D167" s="197">
        <v>100</v>
      </c>
      <c r="E167" s="197" t="str">
        <f t="shared" si="14"/>
        <v xml:space="preserve"> </v>
      </c>
      <c r="F167" s="199" t="s">
        <v>2</v>
      </c>
      <c r="G167" s="200" t="str">
        <f t="shared" si="15"/>
        <v xml:space="preserve"> </v>
      </c>
      <c r="H167" s="197" t="s">
        <v>2</v>
      </c>
      <c r="I167" s="198" t="s">
        <v>2</v>
      </c>
      <c r="J167" s="198" t="s">
        <v>2</v>
      </c>
      <c r="K167" s="197">
        <v>100</v>
      </c>
      <c r="L167" s="197" t="str">
        <f t="shared" si="16"/>
        <v xml:space="preserve"> </v>
      </c>
      <c r="M167" s="199" t="s">
        <v>2</v>
      </c>
      <c r="N167" s="200" t="str">
        <f t="shared" si="13"/>
        <v xml:space="preserve">0 </v>
      </c>
      <c r="O167" s="200" t="s">
        <v>306</v>
      </c>
      <c r="P167" s="202">
        <f t="array" ref="P167">IFERROR(SUM(N167*50%,N167,10,G167*50%+G167,O167),)</f>
        <v>0</v>
      </c>
      <c r="Q167" s="197" t="s">
        <v>2</v>
      </c>
      <c r="R167" s="200" t="s">
        <v>2</v>
      </c>
      <c r="S167" s="197" t="s">
        <v>2</v>
      </c>
      <c r="T167" s="203">
        <v>0</v>
      </c>
      <c r="U167" s="200">
        <v>0</v>
      </c>
      <c r="V167" s="204" t="s">
        <v>308</v>
      </c>
      <c r="W167" s="200">
        <v>0</v>
      </c>
      <c r="X167" s="200" t="s">
        <v>308</v>
      </c>
      <c r="Y167" s="200" t="s">
        <v>308</v>
      </c>
      <c r="Z167" s="205">
        <f t="shared" si="17"/>
        <v>0</v>
      </c>
      <c r="AB167" s="200">
        <v>0</v>
      </c>
      <c r="AD167" s="206">
        <f t="shared" si="18"/>
        <v>0</v>
      </c>
    </row>
    <row r="168" spans="1:30" x14ac:dyDescent="0.2">
      <c r="A168" s="197" t="s">
        <v>2</v>
      </c>
      <c r="B168" s="198" t="s">
        <v>306</v>
      </c>
      <c r="C168" s="198" t="s">
        <v>306</v>
      </c>
      <c r="D168" s="197">
        <v>100</v>
      </c>
      <c r="E168" s="197" t="str">
        <f t="shared" si="14"/>
        <v xml:space="preserve"> </v>
      </c>
      <c r="F168" s="199" t="s">
        <v>2</v>
      </c>
      <c r="G168" s="200" t="str">
        <f t="shared" si="15"/>
        <v xml:space="preserve"> </v>
      </c>
      <c r="H168" s="197" t="s">
        <v>2</v>
      </c>
      <c r="I168" s="198" t="s">
        <v>2</v>
      </c>
      <c r="J168" s="198" t="s">
        <v>2</v>
      </c>
      <c r="K168" s="197">
        <v>100</v>
      </c>
      <c r="L168" s="197" t="str">
        <f t="shared" si="16"/>
        <v xml:space="preserve"> </v>
      </c>
      <c r="M168" s="199" t="s">
        <v>2</v>
      </c>
      <c r="N168" s="200" t="str">
        <f t="shared" si="13"/>
        <v xml:space="preserve">0 </v>
      </c>
      <c r="O168" s="200" t="s">
        <v>306</v>
      </c>
      <c r="P168" s="202">
        <f t="array" ref="P168">IFERROR(SUM(N168*50%,N168,10,G168*50%+G168,O168),)</f>
        <v>0</v>
      </c>
      <c r="Q168" s="197" t="s">
        <v>2</v>
      </c>
      <c r="R168" s="200" t="s">
        <v>2</v>
      </c>
      <c r="S168" s="197" t="s">
        <v>2</v>
      </c>
      <c r="T168" s="203">
        <v>0</v>
      </c>
      <c r="U168" s="200">
        <v>0</v>
      </c>
      <c r="V168" s="204" t="s">
        <v>308</v>
      </c>
      <c r="W168" s="200">
        <v>0</v>
      </c>
      <c r="X168" s="200" t="s">
        <v>308</v>
      </c>
      <c r="Y168" s="200" t="s">
        <v>308</v>
      </c>
      <c r="Z168" s="205">
        <f t="shared" si="17"/>
        <v>0</v>
      </c>
      <c r="AB168" s="200">
        <v>0</v>
      </c>
      <c r="AD168" s="206">
        <f t="shared" si="18"/>
        <v>0</v>
      </c>
    </row>
    <row r="169" spans="1:30" x14ac:dyDescent="0.2">
      <c r="A169" s="197" t="s">
        <v>2</v>
      </c>
      <c r="B169" s="198" t="s">
        <v>306</v>
      </c>
      <c r="C169" s="198" t="s">
        <v>306</v>
      </c>
      <c r="D169" s="197">
        <v>100</v>
      </c>
      <c r="E169" s="197" t="str">
        <f t="shared" si="14"/>
        <v xml:space="preserve"> </v>
      </c>
      <c r="F169" s="199" t="s">
        <v>2</v>
      </c>
      <c r="G169" s="200" t="str">
        <f t="shared" si="15"/>
        <v xml:space="preserve"> </v>
      </c>
      <c r="H169" s="197" t="s">
        <v>2</v>
      </c>
      <c r="I169" s="198" t="s">
        <v>2</v>
      </c>
      <c r="J169" s="198" t="s">
        <v>2</v>
      </c>
      <c r="K169" s="197">
        <v>100</v>
      </c>
      <c r="L169" s="197" t="str">
        <f t="shared" si="16"/>
        <v xml:space="preserve"> </v>
      </c>
      <c r="M169" s="199" t="s">
        <v>2</v>
      </c>
      <c r="N169" s="200" t="str">
        <f t="shared" ref="N169:N201" si="19">IFERROR(SUM(L169*M169),"0 ")</f>
        <v xml:space="preserve">0 </v>
      </c>
      <c r="O169" s="200" t="s">
        <v>306</v>
      </c>
      <c r="P169" s="202">
        <f t="array" ref="P169">IFERROR(SUM(N169*50%,N169,10,G169*50%+G169,O169),)</f>
        <v>0</v>
      </c>
      <c r="Q169" s="197" t="s">
        <v>2</v>
      </c>
      <c r="R169" s="200" t="s">
        <v>2</v>
      </c>
      <c r="S169" s="197" t="s">
        <v>2</v>
      </c>
      <c r="T169" s="203">
        <v>0</v>
      </c>
      <c r="U169" s="200">
        <v>0</v>
      </c>
      <c r="V169" s="204" t="s">
        <v>308</v>
      </c>
      <c r="W169" s="200">
        <v>0</v>
      </c>
      <c r="X169" s="200" t="s">
        <v>308</v>
      </c>
      <c r="Y169" s="200" t="s">
        <v>308</v>
      </c>
      <c r="Z169" s="205">
        <f t="shared" si="17"/>
        <v>0</v>
      </c>
      <c r="AB169" s="200">
        <v>0</v>
      </c>
      <c r="AD169" s="206">
        <f t="shared" si="18"/>
        <v>0</v>
      </c>
    </row>
    <row r="170" spans="1:30" x14ac:dyDescent="0.2">
      <c r="A170" s="197" t="s">
        <v>2</v>
      </c>
      <c r="B170" s="198" t="s">
        <v>306</v>
      </c>
      <c r="C170" s="198" t="s">
        <v>306</v>
      </c>
      <c r="D170" s="197">
        <v>100</v>
      </c>
      <c r="E170" s="197" t="str">
        <f t="shared" si="14"/>
        <v xml:space="preserve"> </v>
      </c>
      <c r="F170" s="199" t="s">
        <v>2</v>
      </c>
      <c r="G170" s="200" t="str">
        <f t="shared" si="15"/>
        <v xml:space="preserve"> </v>
      </c>
      <c r="H170" s="197" t="s">
        <v>2</v>
      </c>
      <c r="I170" s="198" t="s">
        <v>2</v>
      </c>
      <c r="J170" s="198" t="s">
        <v>2</v>
      </c>
      <c r="K170" s="197">
        <v>100</v>
      </c>
      <c r="L170" s="197" t="str">
        <f t="shared" si="16"/>
        <v xml:space="preserve"> </v>
      </c>
      <c r="M170" s="199" t="s">
        <v>2</v>
      </c>
      <c r="N170" s="200" t="str">
        <f t="shared" si="19"/>
        <v xml:space="preserve">0 </v>
      </c>
      <c r="O170" s="200" t="s">
        <v>306</v>
      </c>
      <c r="P170" s="202">
        <f t="array" ref="P170">IFERROR(SUM(N170*50%,N170,10,G170*50%+G170,O170),)</f>
        <v>0</v>
      </c>
      <c r="Q170" s="197" t="s">
        <v>2</v>
      </c>
      <c r="R170" s="200" t="s">
        <v>2</v>
      </c>
      <c r="S170" s="197" t="s">
        <v>2</v>
      </c>
      <c r="T170" s="203">
        <v>0</v>
      </c>
      <c r="U170" s="200">
        <v>0</v>
      </c>
      <c r="V170" s="204" t="s">
        <v>308</v>
      </c>
      <c r="W170" s="200">
        <v>0</v>
      </c>
      <c r="X170" s="200" t="s">
        <v>308</v>
      </c>
      <c r="Y170" s="200" t="s">
        <v>308</v>
      </c>
      <c r="Z170" s="205">
        <f t="shared" si="17"/>
        <v>0</v>
      </c>
      <c r="AB170" s="200">
        <v>0</v>
      </c>
      <c r="AD170" s="206">
        <f t="shared" si="18"/>
        <v>0</v>
      </c>
    </row>
    <row r="171" spans="1:30" x14ac:dyDescent="0.2">
      <c r="A171" s="197" t="s">
        <v>2</v>
      </c>
      <c r="B171" s="198" t="s">
        <v>306</v>
      </c>
      <c r="C171" s="198" t="s">
        <v>306</v>
      </c>
      <c r="D171" s="197">
        <v>100</v>
      </c>
      <c r="E171" s="197" t="str">
        <f t="shared" si="14"/>
        <v xml:space="preserve"> </v>
      </c>
      <c r="F171" s="199" t="s">
        <v>2</v>
      </c>
      <c r="G171" s="200" t="str">
        <f t="shared" si="15"/>
        <v xml:space="preserve"> </v>
      </c>
      <c r="H171" s="197" t="s">
        <v>2</v>
      </c>
      <c r="I171" s="198" t="s">
        <v>2</v>
      </c>
      <c r="J171" s="198" t="s">
        <v>2</v>
      </c>
      <c r="K171" s="197">
        <v>100</v>
      </c>
      <c r="L171" s="197" t="str">
        <f t="shared" si="16"/>
        <v xml:space="preserve"> </v>
      </c>
      <c r="M171" s="199" t="s">
        <v>2</v>
      </c>
      <c r="N171" s="200" t="str">
        <f t="shared" si="19"/>
        <v xml:space="preserve">0 </v>
      </c>
      <c r="O171" s="200" t="s">
        <v>306</v>
      </c>
      <c r="P171" s="202">
        <f t="array" ref="P171">IFERROR(SUM(N171*50%,N171,10,G171*50%+G171,O171),)</f>
        <v>0</v>
      </c>
      <c r="Q171" s="197" t="s">
        <v>2</v>
      </c>
      <c r="R171" s="200" t="s">
        <v>2</v>
      </c>
      <c r="S171" s="197" t="s">
        <v>2</v>
      </c>
      <c r="T171" s="203">
        <v>0</v>
      </c>
      <c r="U171" s="200">
        <v>0</v>
      </c>
      <c r="V171" s="204" t="s">
        <v>308</v>
      </c>
      <c r="W171" s="200">
        <v>0</v>
      </c>
      <c r="X171" s="200" t="s">
        <v>308</v>
      </c>
      <c r="Y171" s="200" t="s">
        <v>308</v>
      </c>
      <c r="Z171" s="205">
        <f t="shared" si="17"/>
        <v>0</v>
      </c>
      <c r="AB171" s="200">
        <v>0</v>
      </c>
      <c r="AD171" s="206">
        <f t="shared" si="18"/>
        <v>0</v>
      </c>
    </row>
    <row r="172" spans="1:30" x14ac:dyDescent="0.2">
      <c r="A172" s="197" t="s">
        <v>2</v>
      </c>
      <c r="B172" s="198" t="s">
        <v>306</v>
      </c>
      <c r="C172" s="198" t="s">
        <v>306</v>
      </c>
      <c r="D172" s="197">
        <v>100</v>
      </c>
      <c r="E172" s="197" t="str">
        <f t="shared" si="14"/>
        <v xml:space="preserve"> </v>
      </c>
      <c r="F172" s="199" t="s">
        <v>2</v>
      </c>
      <c r="G172" s="200" t="str">
        <f t="shared" si="15"/>
        <v xml:space="preserve"> </v>
      </c>
      <c r="H172" s="197" t="s">
        <v>2</v>
      </c>
      <c r="I172" s="198" t="s">
        <v>2</v>
      </c>
      <c r="J172" s="198" t="s">
        <v>2</v>
      </c>
      <c r="K172" s="197">
        <v>100</v>
      </c>
      <c r="L172" s="197" t="str">
        <f t="shared" si="16"/>
        <v xml:space="preserve"> </v>
      </c>
      <c r="M172" s="199" t="s">
        <v>2</v>
      </c>
      <c r="N172" s="200" t="str">
        <f t="shared" si="19"/>
        <v xml:space="preserve">0 </v>
      </c>
      <c r="O172" s="200" t="s">
        <v>306</v>
      </c>
      <c r="P172" s="202">
        <f t="array" ref="P172">IFERROR(SUM(N172*50%,N172,10,G172*50%+G172,O172),)</f>
        <v>0</v>
      </c>
      <c r="Q172" s="197" t="s">
        <v>2</v>
      </c>
      <c r="R172" s="200" t="s">
        <v>2</v>
      </c>
      <c r="S172" s="197" t="s">
        <v>2</v>
      </c>
      <c r="T172" s="203">
        <v>0</v>
      </c>
      <c r="U172" s="200">
        <v>0</v>
      </c>
      <c r="V172" s="204" t="s">
        <v>308</v>
      </c>
      <c r="W172" s="200">
        <v>0</v>
      </c>
      <c r="X172" s="200" t="s">
        <v>308</v>
      </c>
      <c r="Y172" s="200" t="s">
        <v>308</v>
      </c>
      <c r="Z172" s="205">
        <f t="shared" si="17"/>
        <v>0</v>
      </c>
      <c r="AB172" s="200">
        <v>0</v>
      </c>
      <c r="AD172" s="206">
        <f t="shared" si="18"/>
        <v>0</v>
      </c>
    </row>
    <row r="173" spans="1:30" x14ac:dyDescent="0.2">
      <c r="A173" s="197" t="s">
        <v>2</v>
      </c>
      <c r="B173" s="198" t="s">
        <v>306</v>
      </c>
      <c r="C173" s="198" t="s">
        <v>306</v>
      </c>
      <c r="D173" s="197">
        <v>100</v>
      </c>
      <c r="E173" s="197" t="str">
        <f t="shared" si="14"/>
        <v xml:space="preserve"> </v>
      </c>
      <c r="F173" s="199" t="s">
        <v>2</v>
      </c>
      <c r="G173" s="200" t="str">
        <f t="shared" si="15"/>
        <v xml:space="preserve"> </v>
      </c>
      <c r="H173" s="197" t="s">
        <v>2</v>
      </c>
      <c r="I173" s="198" t="s">
        <v>2</v>
      </c>
      <c r="J173" s="198" t="s">
        <v>2</v>
      </c>
      <c r="K173" s="197">
        <v>100</v>
      </c>
      <c r="L173" s="197" t="str">
        <f t="shared" si="16"/>
        <v xml:space="preserve"> </v>
      </c>
      <c r="M173" s="199" t="s">
        <v>2</v>
      </c>
      <c r="N173" s="200" t="str">
        <f t="shared" si="19"/>
        <v xml:space="preserve">0 </v>
      </c>
      <c r="O173" s="200" t="s">
        <v>306</v>
      </c>
      <c r="P173" s="202">
        <f t="array" ref="P173">IFERROR(SUM(N173*50%,N173,10,G173*50%+G173,O173),)</f>
        <v>0</v>
      </c>
      <c r="Q173" s="197" t="s">
        <v>2</v>
      </c>
      <c r="R173" s="200" t="s">
        <v>2</v>
      </c>
      <c r="S173" s="197" t="s">
        <v>2</v>
      </c>
      <c r="T173" s="203">
        <v>0</v>
      </c>
      <c r="U173" s="200">
        <v>0</v>
      </c>
      <c r="V173" s="204" t="s">
        <v>308</v>
      </c>
      <c r="W173" s="200">
        <v>0</v>
      </c>
      <c r="X173" s="200" t="s">
        <v>308</v>
      </c>
      <c r="Y173" s="200" t="s">
        <v>308</v>
      </c>
      <c r="Z173" s="205">
        <f t="shared" si="17"/>
        <v>0</v>
      </c>
      <c r="AB173" s="200">
        <v>0</v>
      </c>
      <c r="AD173" s="206">
        <f t="shared" si="18"/>
        <v>0</v>
      </c>
    </row>
    <row r="174" spans="1:30" x14ac:dyDescent="0.2">
      <c r="A174" s="197" t="s">
        <v>2</v>
      </c>
      <c r="B174" s="198" t="s">
        <v>306</v>
      </c>
      <c r="C174" s="198" t="s">
        <v>306</v>
      </c>
      <c r="D174" s="197">
        <v>100</v>
      </c>
      <c r="E174" s="197" t="str">
        <f t="shared" si="14"/>
        <v xml:space="preserve"> </v>
      </c>
      <c r="F174" s="199" t="s">
        <v>2</v>
      </c>
      <c r="G174" s="200" t="str">
        <f t="shared" si="15"/>
        <v xml:space="preserve"> </v>
      </c>
      <c r="H174" s="197" t="s">
        <v>2</v>
      </c>
      <c r="I174" s="198" t="s">
        <v>2</v>
      </c>
      <c r="J174" s="198" t="s">
        <v>2</v>
      </c>
      <c r="K174" s="197">
        <v>100</v>
      </c>
      <c r="L174" s="197" t="str">
        <f t="shared" si="16"/>
        <v xml:space="preserve"> </v>
      </c>
      <c r="M174" s="199" t="s">
        <v>2</v>
      </c>
      <c r="N174" s="200" t="str">
        <f t="shared" si="19"/>
        <v xml:space="preserve">0 </v>
      </c>
      <c r="O174" s="200" t="s">
        <v>306</v>
      </c>
      <c r="P174" s="202">
        <f t="array" ref="P174">IFERROR(SUM(N174*50%,N174,10,G174*50%+G174,O174),)</f>
        <v>0</v>
      </c>
      <c r="Q174" s="197" t="s">
        <v>2</v>
      </c>
      <c r="R174" s="200" t="s">
        <v>2</v>
      </c>
      <c r="S174" s="197" t="s">
        <v>2</v>
      </c>
      <c r="T174" s="203">
        <v>0</v>
      </c>
      <c r="U174" s="200">
        <v>0</v>
      </c>
      <c r="V174" s="204" t="s">
        <v>308</v>
      </c>
      <c r="W174" s="200">
        <v>0</v>
      </c>
      <c r="X174" s="200" t="s">
        <v>308</v>
      </c>
      <c r="Y174" s="200" t="s">
        <v>308</v>
      </c>
      <c r="Z174" s="205">
        <f t="shared" si="17"/>
        <v>0</v>
      </c>
      <c r="AB174" s="200">
        <v>0</v>
      </c>
      <c r="AD174" s="206">
        <f t="shared" si="18"/>
        <v>0</v>
      </c>
    </row>
    <row r="175" spans="1:30" x14ac:dyDescent="0.2">
      <c r="A175" s="197" t="s">
        <v>2</v>
      </c>
      <c r="B175" s="198" t="s">
        <v>306</v>
      </c>
      <c r="C175" s="198" t="s">
        <v>306</v>
      </c>
      <c r="D175" s="197">
        <v>100</v>
      </c>
      <c r="E175" s="197" t="str">
        <f t="shared" si="14"/>
        <v xml:space="preserve"> </v>
      </c>
      <c r="F175" s="199" t="s">
        <v>2</v>
      </c>
      <c r="G175" s="200" t="str">
        <f t="shared" si="15"/>
        <v xml:space="preserve"> </v>
      </c>
      <c r="H175" s="197" t="s">
        <v>2</v>
      </c>
      <c r="I175" s="198" t="s">
        <v>2</v>
      </c>
      <c r="J175" s="198" t="s">
        <v>2</v>
      </c>
      <c r="K175" s="197">
        <v>100</v>
      </c>
      <c r="L175" s="197" t="str">
        <f t="shared" si="16"/>
        <v xml:space="preserve"> </v>
      </c>
      <c r="M175" s="199" t="s">
        <v>2</v>
      </c>
      <c r="N175" s="200" t="str">
        <f t="shared" si="19"/>
        <v xml:space="preserve">0 </v>
      </c>
      <c r="O175" s="200" t="s">
        <v>306</v>
      </c>
      <c r="P175" s="202">
        <f t="array" ref="P175">IFERROR(SUM(N175*50%,N175,10,G175*50%+G175,O175),)</f>
        <v>0</v>
      </c>
      <c r="Q175" s="197" t="s">
        <v>2</v>
      </c>
      <c r="R175" s="200" t="s">
        <v>2</v>
      </c>
      <c r="S175" s="197" t="s">
        <v>2</v>
      </c>
      <c r="T175" s="203">
        <v>0</v>
      </c>
      <c r="U175" s="200">
        <v>0</v>
      </c>
      <c r="V175" s="204" t="s">
        <v>308</v>
      </c>
      <c r="W175" s="200">
        <v>0</v>
      </c>
      <c r="X175" s="200" t="s">
        <v>308</v>
      </c>
      <c r="Y175" s="200" t="s">
        <v>308</v>
      </c>
      <c r="Z175" s="205">
        <f t="shared" si="17"/>
        <v>0</v>
      </c>
      <c r="AB175" s="200">
        <v>0</v>
      </c>
      <c r="AD175" s="206">
        <f t="shared" si="18"/>
        <v>0</v>
      </c>
    </row>
    <row r="176" spans="1:30" x14ac:dyDescent="0.2">
      <c r="A176" s="197" t="s">
        <v>2</v>
      </c>
      <c r="B176" s="198" t="s">
        <v>306</v>
      </c>
      <c r="C176" s="198" t="s">
        <v>306</v>
      </c>
      <c r="D176" s="197">
        <v>100</v>
      </c>
      <c r="E176" s="197" t="str">
        <f t="shared" si="14"/>
        <v xml:space="preserve"> </v>
      </c>
      <c r="F176" s="199" t="s">
        <v>2</v>
      </c>
      <c r="G176" s="200" t="str">
        <f t="shared" si="15"/>
        <v xml:space="preserve"> </v>
      </c>
      <c r="H176" s="197" t="s">
        <v>2</v>
      </c>
      <c r="I176" s="198" t="s">
        <v>2</v>
      </c>
      <c r="J176" s="198" t="s">
        <v>2</v>
      </c>
      <c r="K176" s="197">
        <v>100</v>
      </c>
      <c r="L176" s="197" t="str">
        <f t="shared" si="16"/>
        <v xml:space="preserve"> </v>
      </c>
      <c r="M176" s="199" t="s">
        <v>2</v>
      </c>
      <c r="N176" s="200" t="str">
        <f t="shared" si="19"/>
        <v xml:space="preserve">0 </v>
      </c>
      <c r="O176" s="200" t="s">
        <v>306</v>
      </c>
      <c r="P176" s="202">
        <f t="array" ref="P176">IFERROR(SUM(N176*50%,N176,10,G176*50%+G176,O176),)</f>
        <v>0</v>
      </c>
      <c r="Q176" s="197" t="s">
        <v>2</v>
      </c>
      <c r="R176" s="200" t="s">
        <v>2</v>
      </c>
      <c r="S176" s="197" t="s">
        <v>2</v>
      </c>
      <c r="T176" s="203">
        <v>0</v>
      </c>
      <c r="U176" s="200">
        <v>0</v>
      </c>
      <c r="V176" s="204" t="s">
        <v>308</v>
      </c>
      <c r="W176" s="200">
        <v>0</v>
      </c>
      <c r="X176" s="200" t="s">
        <v>308</v>
      </c>
      <c r="Y176" s="200" t="s">
        <v>308</v>
      </c>
      <c r="Z176" s="205">
        <f t="shared" si="17"/>
        <v>0</v>
      </c>
      <c r="AB176" s="200">
        <v>0</v>
      </c>
      <c r="AD176" s="206">
        <f t="shared" si="18"/>
        <v>0</v>
      </c>
    </row>
    <row r="177" spans="1:30" x14ac:dyDescent="0.2">
      <c r="A177" s="197" t="s">
        <v>2</v>
      </c>
      <c r="B177" s="198" t="s">
        <v>306</v>
      </c>
      <c r="C177" s="198" t="s">
        <v>306</v>
      </c>
      <c r="D177" s="197">
        <v>100</v>
      </c>
      <c r="E177" s="197" t="str">
        <f t="shared" si="14"/>
        <v xml:space="preserve"> </v>
      </c>
      <c r="F177" s="199" t="s">
        <v>2</v>
      </c>
      <c r="G177" s="200" t="str">
        <f t="shared" si="15"/>
        <v xml:space="preserve"> </v>
      </c>
      <c r="H177" s="197" t="s">
        <v>2</v>
      </c>
      <c r="I177" s="198" t="s">
        <v>2</v>
      </c>
      <c r="J177" s="198" t="s">
        <v>2</v>
      </c>
      <c r="K177" s="197">
        <v>100</v>
      </c>
      <c r="L177" s="197" t="str">
        <f t="shared" si="16"/>
        <v xml:space="preserve"> </v>
      </c>
      <c r="M177" s="199" t="s">
        <v>2</v>
      </c>
      <c r="N177" s="200" t="str">
        <f t="shared" si="19"/>
        <v xml:space="preserve">0 </v>
      </c>
      <c r="O177" s="200" t="s">
        <v>306</v>
      </c>
      <c r="P177" s="202">
        <f t="array" ref="P177">IFERROR(SUM(N177*50%,N177,10,G177*50%+G177,O177),)</f>
        <v>0</v>
      </c>
      <c r="Q177" s="197" t="s">
        <v>2</v>
      </c>
      <c r="R177" s="200" t="s">
        <v>2</v>
      </c>
      <c r="S177" s="197" t="s">
        <v>2</v>
      </c>
      <c r="T177" s="203">
        <v>0</v>
      </c>
      <c r="U177" s="200">
        <v>0</v>
      </c>
      <c r="V177" s="204" t="s">
        <v>308</v>
      </c>
      <c r="W177" s="200">
        <v>0</v>
      </c>
      <c r="X177" s="200" t="s">
        <v>308</v>
      </c>
      <c r="Y177" s="200" t="s">
        <v>308</v>
      </c>
      <c r="Z177" s="205">
        <f t="shared" si="17"/>
        <v>0</v>
      </c>
      <c r="AB177" s="200">
        <v>0</v>
      </c>
      <c r="AD177" s="206">
        <f t="shared" si="18"/>
        <v>0</v>
      </c>
    </row>
    <row r="178" spans="1:30" x14ac:dyDescent="0.2">
      <c r="A178" s="197" t="s">
        <v>2</v>
      </c>
      <c r="B178" s="198" t="s">
        <v>306</v>
      </c>
      <c r="C178" s="198" t="s">
        <v>306</v>
      </c>
      <c r="D178" s="197">
        <v>100</v>
      </c>
      <c r="E178" s="197" t="str">
        <f t="shared" si="14"/>
        <v xml:space="preserve"> </v>
      </c>
      <c r="F178" s="199" t="s">
        <v>2</v>
      </c>
      <c r="G178" s="200" t="str">
        <f t="shared" si="15"/>
        <v xml:space="preserve"> </v>
      </c>
      <c r="H178" s="197" t="s">
        <v>2</v>
      </c>
      <c r="I178" s="198" t="s">
        <v>2</v>
      </c>
      <c r="J178" s="198" t="s">
        <v>2</v>
      </c>
      <c r="K178" s="197">
        <v>100</v>
      </c>
      <c r="L178" s="197" t="str">
        <f t="shared" si="16"/>
        <v xml:space="preserve"> </v>
      </c>
      <c r="M178" s="199" t="s">
        <v>2</v>
      </c>
      <c r="N178" s="200" t="str">
        <f t="shared" si="19"/>
        <v xml:space="preserve">0 </v>
      </c>
      <c r="O178" s="200" t="s">
        <v>306</v>
      </c>
      <c r="P178" s="202">
        <f t="array" ref="P178">IFERROR(SUM(N178*50%,N178,10,G178*50%+G178,O178),)</f>
        <v>0</v>
      </c>
      <c r="Q178" s="197" t="s">
        <v>2</v>
      </c>
      <c r="R178" s="200" t="s">
        <v>2</v>
      </c>
      <c r="S178" s="197" t="s">
        <v>2</v>
      </c>
      <c r="T178" s="203">
        <v>0</v>
      </c>
      <c r="U178" s="200">
        <v>0</v>
      </c>
      <c r="V178" s="204" t="s">
        <v>308</v>
      </c>
      <c r="W178" s="200">
        <v>0</v>
      </c>
      <c r="X178" s="200" t="s">
        <v>308</v>
      </c>
      <c r="Y178" s="200" t="s">
        <v>308</v>
      </c>
      <c r="Z178" s="205">
        <f t="shared" si="17"/>
        <v>0</v>
      </c>
      <c r="AB178" s="200">
        <v>0</v>
      </c>
      <c r="AD178" s="206">
        <f t="shared" si="18"/>
        <v>0</v>
      </c>
    </row>
    <row r="179" spans="1:30" x14ac:dyDescent="0.2">
      <c r="A179" s="197" t="s">
        <v>2</v>
      </c>
      <c r="B179" s="198" t="s">
        <v>306</v>
      </c>
      <c r="C179" s="198" t="s">
        <v>306</v>
      </c>
      <c r="D179" s="197">
        <v>100</v>
      </c>
      <c r="E179" s="197" t="str">
        <f t="shared" si="14"/>
        <v xml:space="preserve"> </v>
      </c>
      <c r="F179" s="199" t="s">
        <v>2</v>
      </c>
      <c r="G179" s="200" t="str">
        <f t="shared" si="15"/>
        <v xml:space="preserve"> </v>
      </c>
      <c r="H179" s="197" t="s">
        <v>2</v>
      </c>
      <c r="I179" s="198" t="s">
        <v>2</v>
      </c>
      <c r="J179" s="198" t="s">
        <v>2</v>
      </c>
      <c r="K179" s="197">
        <v>100</v>
      </c>
      <c r="L179" s="197" t="str">
        <f t="shared" si="16"/>
        <v xml:space="preserve"> </v>
      </c>
      <c r="M179" s="199" t="s">
        <v>2</v>
      </c>
      <c r="N179" s="200" t="str">
        <f t="shared" si="19"/>
        <v xml:space="preserve">0 </v>
      </c>
      <c r="O179" s="200" t="s">
        <v>306</v>
      </c>
      <c r="P179" s="202">
        <f t="array" ref="P179">IFERROR(SUM(N179*50%,N179,10,G179*50%+G179,O179),)</f>
        <v>0</v>
      </c>
      <c r="Q179" s="197" t="s">
        <v>2</v>
      </c>
      <c r="R179" s="200" t="s">
        <v>2</v>
      </c>
      <c r="S179" s="197" t="s">
        <v>2</v>
      </c>
      <c r="T179" s="203">
        <v>0</v>
      </c>
      <c r="U179" s="200">
        <v>0</v>
      </c>
      <c r="V179" s="204" t="s">
        <v>308</v>
      </c>
      <c r="W179" s="200">
        <v>0</v>
      </c>
      <c r="X179" s="200" t="s">
        <v>308</v>
      </c>
      <c r="Y179" s="200" t="s">
        <v>308</v>
      </c>
      <c r="Z179" s="205">
        <f t="shared" si="17"/>
        <v>0</v>
      </c>
      <c r="AB179" s="200">
        <v>0</v>
      </c>
      <c r="AD179" s="206">
        <f t="shared" si="18"/>
        <v>0</v>
      </c>
    </row>
    <row r="180" spans="1:30" x14ac:dyDescent="0.2">
      <c r="A180" s="197" t="s">
        <v>2</v>
      </c>
      <c r="B180" s="198" t="s">
        <v>306</v>
      </c>
      <c r="C180" s="198" t="s">
        <v>306</v>
      </c>
      <c r="D180" s="197">
        <v>100</v>
      </c>
      <c r="E180" s="197" t="str">
        <f t="shared" si="14"/>
        <v xml:space="preserve"> </v>
      </c>
      <c r="F180" s="199" t="s">
        <v>2</v>
      </c>
      <c r="G180" s="200" t="str">
        <f t="shared" si="15"/>
        <v xml:space="preserve"> </v>
      </c>
      <c r="H180" s="197" t="s">
        <v>2</v>
      </c>
      <c r="I180" s="198" t="s">
        <v>2</v>
      </c>
      <c r="J180" s="198" t="s">
        <v>2</v>
      </c>
      <c r="K180" s="197">
        <v>100</v>
      </c>
      <c r="L180" s="197" t="str">
        <f t="shared" si="16"/>
        <v xml:space="preserve"> </v>
      </c>
      <c r="M180" s="199" t="s">
        <v>2</v>
      </c>
      <c r="N180" s="200" t="str">
        <f t="shared" si="19"/>
        <v xml:space="preserve">0 </v>
      </c>
      <c r="O180" s="200" t="s">
        <v>306</v>
      </c>
      <c r="P180" s="202">
        <f t="array" ref="P180">IFERROR(SUM(N180*50%,N180,10,G180*50%+G180,O180),)</f>
        <v>0</v>
      </c>
      <c r="Q180" s="197" t="s">
        <v>2</v>
      </c>
      <c r="R180" s="200" t="s">
        <v>2</v>
      </c>
      <c r="S180" s="197" t="s">
        <v>2</v>
      </c>
      <c r="T180" s="203">
        <v>0</v>
      </c>
      <c r="U180" s="200">
        <v>0</v>
      </c>
      <c r="V180" s="204" t="s">
        <v>308</v>
      </c>
      <c r="W180" s="200">
        <v>0</v>
      </c>
      <c r="X180" s="200" t="s">
        <v>308</v>
      </c>
      <c r="Y180" s="200" t="s">
        <v>308</v>
      </c>
      <c r="Z180" s="205">
        <f t="shared" si="17"/>
        <v>0</v>
      </c>
      <c r="AB180" s="200">
        <v>0</v>
      </c>
      <c r="AD180" s="206">
        <f t="shared" si="18"/>
        <v>0</v>
      </c>
    </row>
    <row r="181" spans="1:30" x14ac:dyDescent="0.2">
      <c r="A181" s="197" t="s">
        <v>2</v>
      </c>
      <c r="B181" s="198" t="s">
        <v>306</v>
      </c>
      <c r="C181" s="198" t="s">
        <v>306</v>
      </c>
      <c r="D181" s="197">
        <v>100</v>
      </c>
      <c r="E181" s="197" t="str">
        <f t="shared" si="14"/>
        <v xml:space="preserve"> </v>
      </c>
      <c r="F181" s="199" t="s">
        <v>2</v>
      </c>
      <c r="G181" s="200" t="str">
        <f t="shared" si="15"/>
        <v xml:space="preserve"> </v>
      </c>
      <c r="H181" s="197" t="s">
        <v>2</v>
      </c>
      <c r="I181" s="198" t="s">
        <v>2</v>
      </c>
      <c r="J181" s="198" t="s">
        <v>2</v>
      </c>
      <c r="K181" s="197">
        <v>100</v>
      </c>
      <c r="L181" s="197" t="str">
        <f t="shared" si="16"/>
        <v xml:space="preserve"> </v>
      </c>
      <c r="M181" s="199" t="s">
        <v>2</v>
      </c>
      <c r="N181" s="200" t="str">
        <f t="shared" si="19"/>
        <v xml:space="preserve">0 </v>
      </c>
      <c r="O181" s="200" t="s">
        <v>306</v>
      </c>
      <c r="P181" s="202">
        <f t="array" ref="P181">IFERROR(SUM(N181*50%,N181,10,G181*50%+G181,O181),)</f>
        <v>0</v>
      </c>
      <c r="Q181" s="197" t="s">
        <v>2</v>
      </c>
      <c r="R181" s="200" t="s">
        <v>2</v>
      </c>
      <c r="S181" s="197" t="s">
        <v>2</v>
      </c>
      <c r="T181" s="203">
        <v>0</v>
      </c>
      <c r="U181" s="200">
        <v>0</v>
      </c>
      <c r="V181" s="204" t="s">
        <v>308</v>
      </c>
      <c r="W181" s="200">
        <v>0</v>
      </c>
      <c r="X181" s="200" t="s">
        <v>308</v>
      </c>
      <c r="Y181" s="200" t="s">
        <v>308</v>
      </c>
      <c r="Z181" s="205">
        <f t="shared" si="17"/>
        <v>0</v>
      </c>
      <c r="AB181" s="200">
        <v>0</v>
      </c>
      <c r="AD181" s="206">
        <f t="shared" si="18"/>
        <v>0</v>
      </c>
    </row>
    <row r="182" spans="1:30" x14ac:dyDescent="0.2">
      <c r="A182" s="197" t="s">
        <v>2</v>
      </c>
      <c r="B182" s="198" t="s">
        <v>306</v>
      </c>
      <c r="C182" s="198" t="s">
        <v>306</v>
      </c>
      <c r="D182" s="197">
        <v>100</v>
      </c>
      <c r="E182" s="197" t="str">
        <f t="shared" si="14"/>
        <v xml:space="preserve"> </v>
      </c>
      <c r="F182" s="199" t="s">
        <v>2</v>
      </c>
      <c r="G182" s="200" t="str">
        <f t="shared" si="15"/>
        <v xml:space="preserve"> </v>
      </c>
      <c r="H182" s="197" t="s">
        <v>2</v>
      </c>
      <c r="I182" s="198" t="s">
        <v>2</v>
      </c>
      <c r="J182" s="198" t="s">
        <v>2</v>
      </c>
      <c r="K182" s="197">
        <v>100</v>
      </c>
      <c r="L182" s="197" t="str">
        <f t="shared" si="16"/>
        <v xml:space="preserve"> </v>
      </c>
      <c r="M182" s="199" t="s">
        <v>2</v>
      </c>
      <c r="N182" s="200" t="str">
        <f t="shared" si="19"/>
        <v xml:space="preserve">0 </v>
      </c>
      <c r="O182" s="200" t="s">
        <v>306</v>
      </c>
      <c r="P182" s="202">
        <f t="array" ref="P182">IFERROR(SUM(N182*50%,N182,10,G182*50%+G182,O182),)</f>
        <v>0</v>
      </c>
      <c r="Q182" s="197" t="s">
        <v>2</v>
      </c>
      <c r="R182" s="200" t="s">
        <v>2</v>
      </c>
      <c r="S182" s="197" t="s">
        <v>2</v>
      </c>
      <c r="T182" s="203">
        <v>0</v>
      </c>
      <c r="U182" s="200">
        <v>0</v>
      </c>
      <c r="V182" s="204" t="s">
        <v>308</v>
      </c>
      <c r="W182" s="200">
        <v>0</v>
      </c>
      <c r="X182" s="200" t="s">
        <v>308</v>
      </c>
      <c r="Y182" s="200" t="s">
        <v>308</v>
      </c>
      <c r="Z182" s="205">
        <f t="shared" si="17"/>
        <v>0</v>
      </c>
      <c r="AB182" s="200">
        <v>0</v>
      </c>
      <c r="AD182" s="206">
        <f t="shared" si="18"/>
        <v>0</v>
      </c>
    </row>
    <row r="183" spans="1:30" x14ac:dyDescent="0.2">
      <c r="A183" s="197" t="s">
        <v>2</v>
      </c>
      <c r="B183" s="198" t="s">
        <v>306</v>
      </c>
      <c r="C183" s="198" t="s">
        <v>306</v>
      </c>
      <c r="D183" s="197">
        <v>100</v>
      </c>
      <c r="E183" s="197" t="str">
        <f t="shared" si="14"/>
        <v xml:space="preserve"> </v>
      </c>
      <c r="F183" s="199" t="s">
        <v>2</v>
      </c>
      <c r="G183" s="200" t="str">
        <f t="shared" si="15"/>
        <v xml:space="preserve"> </v>
      </c>
      <c r="H183" s="197" t="s">
        <v>2</v>
      </c>
      <c r="I183" s="198" t="s">
        <v>2</v>
      </c>
      <c r="J183" s="198" t="s">
        <v>2</v>
      </c>
      <c r="K183" s="197">
        <v>100</v>
      </c>
      <c r="L183" s="197" t="str">
        <f t="shared" si="16"/>
        <v xml:space="preserve"> </v>
      </c>
      <c r="M183" s="199" t="s">
        <v>2</v>
      </c>
      <c r="N183" s="200" t="str">
        <f t="shared" si="19"/>
        <v xml:space="preserve">0 </v>
      </c>
      <c r="O183" s="200" t="s">
        <v>306</v>
      </c>
      <c r="P183" s="202">
        <f t="array" ref="P183">IFERROR(SUM(N183*50%,N183,10,G183*50%+G183,O183),)</f>
        <v>0</v>
      </c>
      <c r="Q183" s="197" t="s">
        <v>2</v>
      </c>
      <c r="R183" s="200" t="s">
        <v>2</v>
      </c>
      <c r="S183" s="197" t="s">
        <v>2</v>
      </c>
      <c r="T183" s="203">
        <v>0</v>
      </c>
      <c r="U183" s="200">
        <v>0</v>
      </c>
      <c r="V183" s="204" t="s">
        <v>308</v>
      </c>
      <c r="W183" s="200">
        <v>0</v>
      </c>
      <c r="X183" s="200" t="s">
        <v>308</v>
      </c>
      <c r="Y183" s="200" t="s">
        <v>308</v>
      </c>
      <c r="Z183" s="205">
        <f t="shared" si="17"/>
        <v>0</v>
      </c>
      <c r="AB183" s="200">
        <v>0</v>
      </c>
      <c r="AD183" s="206">
        <f t="shared" si="18"/>
        <v>0</v>
      </c>
    </row>
    <row r="184" spans="1:30" x14ac:dyDescent="0.2">
      <c r="A184" s="197" t="s">
        <v>2</v>
      </c>
      <c r="B184" s="198" t="s">
        <v>306</v>
      </c>
      <c r="C184" s="198" t="s">
        <v>306</v>
      </c>
      <c r="D184" s="197">
        <v>100</v>
      </c>
      <c r="E184" s="197" t="str">
        <f t="shared" si="14"/>
        <v xml:space="preserve"> </v>
      </c>
      <c r="F184" s="199" t="s">
        <v>2</v>
      </c>
      <c r="G184" s="200" t="str">
        <f t="shared" si="15"/>
        <v xml:space="preserve"> </v>
      </c>
      <c r="H184" s="197" t="s">
        <v>2</v>
      </c>
      <c r="I184" s="198" t="s">
        <v>2</v>
      </c>
      <c r="J184" s="198" t="s">
        <v>2</v>
      </c>
      <c r="K184" s="197">
        <v>100</v>
      </c>
      <c r="L184" s="197" t="str">
        <f t="shared" si="16"/>
        <v xml:space="preserve"> </v>
      </c>
      <c r="M184" s="199" t="s">
        <v>2</v>
      </c>
      <c r="N184" s="200" t="str">
        <f t="shared" si="19"/>
        <v xml:space="preserve">0 </v>
      </c>
      <c r="O184" s="200" t="s">
        <v>306</v>
      </c>
      <c r="P184" s="202">
        <f t="array" ref="P184">IFERROR(SUM(N184*50%,N184,10,G184*50%+G184,O184),)</f>
        <v>0</v>
      </c>
      <c r="Q184" s="197" t="s">
        <v>2</v>
      </c>
      <c r="R184" s="200" t="s">
        <v>2</v>
      </c>
      <c r="S184" s="197" t="s">
        <v>2</v>
      </c>
      <c r="T184" s="203">
        <v>0</v>
      </c>
      <c r="U184" s="200">
        <v>0</v>
      </c>
      <c r="V184" s="204" t="s">
        <v>308</v>
      </c>
      <c r="W184" s="200">
        <v>0</v>
      </c>
      <c r="X184" s="200" t="s">
        <v>308</v>
      </c>
      <c r="Y184" s="200" t="s">
        <v>308</v>
      </c>
      <c r="Z184" s="205">
        <f t="shared" si="17"/>
        <v>0</v>
      </c>
      <c r="AB184" s="200">
        <v>0</v>
      </c>
      <c r="AD184" s="206">
        <f t="shared" si="18"/>
        <v>0</v>
      </c>
    </row>
    <row r="185" spans="1:30" x14ac:dyDescent="0.2">
      <c r="A185" s="197" t="s">
        <v>2</v>
      </c>
      <c r="B185" s="198" t="s">
        <v>306</v>
      </c>
      <c r="C185" s="198" t="s">
        <v>306</v>
      </c>
      <c r="D185" s="197">
        <v>100</v>
      </c>
      <c r="E185" s="197" t="str">
        <f t="shared" si="14"/>
        <v xml:space="preserve"> </v>
      </c>
      <c r="F185" s="199" t="s">
        <v>2</v>
      </c>
      <c r="G185" s="200" t="str">
        <f t="shared" si="15"/>
        <v xml:space="preserve"> </v>
      </c>
      <c r="H185" s="197" t="s">
        <v>2</v>
      </c>
      <c r="I185" s="198" t="s">
        <v>2</v>
      </c>
      <c r="J185" s="198" t="s">
        <v>2</v>
      </c>
      <c r="K185" s="197">
        <v>100</v>
      </c>
      <c r="L185" s="197" t="str">
        <f t="shared" si="16"/>
        <v xml:space="preserve"> </v>
      </c>
      <c r="M185" s="199" t="s">
        <v>2</v>
      </c>
      <c r="N185" s="200" t="str">
        <f t="shared" si="19"/>
        <v xml:space="preserve">0 </v>
      </c>
      <c r="O185" s="200" t="s">
        <v>306</v>
      </c>
      <c r="P185" s="202">
        <f t="array" ref="P185">IFERROR(SUM(N185*50%,N185,10,G185*50%+G185,O185),)</f>
        <v>0</v>
      </c>
      <c r="Q185" s="197" t="s">
        <v>2</v>
      </c>
      <c r="R185" s="200" t="s">
        <v>2</v>
      </c>
      <c r="S185" s="197" t="s">
        <v>2</v>
      </c>
      <c r="T185" s="203">
        <v>0</v>
      </c>
      <c r="U185" s="200">
        <v>0</v>
      </c>
      <c r="V185" s="204" t="s">
        <v>308</v>
      </c>
      <c r="W185" s="200">
        <v>0</v>
      </c>
      <c r="X185" s="200" t="s">
        <v>308</v>
      </c>
      <c r="Y185" s="200" t="s">
        <v>308</v>
      </c>
      <c r="Z185" s="205">
        <f t="shared" si="17"/>
        <v>0</v>
      </c>
      <c r="AB185" s="200">
        <v>0</v>
      </c>
      <c r="AD185" s="206">
        <f t="shared" si="18"/>
        <v>0</v>
      </c>
    </row>
    <row r="186" spans="1:30" x14ac:dyDescent="0.2">
      <c r="A186" s="197" t="s">
        <v>2</v>
      </c>
      <c r="B186" s="198" t="s">
        <v>306</v>
      </c>
      <c r="C186" s="198" t="s">
        <v>306</v>
      </c>
      <c r="D186" s="197">
        <v>100</v>
      </c>
      <c r="E186" s="197" t="str">
        <f t="shared" si="14"/>
        <v xml:space="preserve"> </v>
      </c>
      <c r="F186" s="199" t="s">
        <v>2</v>
      </c>
      <c r="G186" s="200" t="str">
        <f t="shared" si="15"/>
        <v xml:space="preserve"> </v>
      </c>
      <c r="H186" s="197" t="s">
        <v>2</v>
      </c>
      <c r="I186" s="198" t="s">
        <v>2</v>
      </c>
      <c r="J186" s="198" t="s">
        <v>2</v>
      </c>
      <c r="K186" s="197">
        <v>100</v>
      </c>
      <c r="L186" s="197" t="str">
        <f t="shared" si="16"/>
        <v xml:space="preserve"> </v>
      </c>
      <c r="M186" s="199" t="s">
        <v>2</v>
      </c>
      <c r="N186" s="200" t="str">
        <f t="shared" si="19"/>
        <v xml:space="preserve">0 </v>
      </c>
      <c r="O186" s="200" t="s">
        <v>306</v>
      </c>
      <c r="P186" s="202">
        <f t="array" ref="P186">IFERROR(SUM(N186*50%,N186,10,G186*50%+G186,O186),)</f>
        <v>0</v>
      </c>
      <c r="Q186" s="197" t="s">
        <v>2</v>
      </c>
      <c r="R186" s="200" t="s">
        <v>2</v>
      </c>
      <c r="S186" s="197" t="s">
        <v>2</v>
      </c>
      <c r="T186" s="203">
        <v>0</v>
      </c>
      <c r="U186" s="200">
        <v>0</v>
      </c>
      <c r="V186" s="204" t="s">
        <v>308</v>
      </c>
      <c r="W186" s="200">
        <v>0</v>
      </c>
      <c r="X186" s="200" t="s">
        <v>308</v>
      </c>
      <c r="Y186" s="200" t="s">
        <v>308</v>
      </c>
      <c r="Z186" s="205">
        <f t="shared" si="17"/>
        <v>0</v>
      </c>
      <c r="AB186" s="200">
        <v>0</v>
      </c>
      <c r="AD186" s="206">
        <f t="shared" si="18"/>
        <v>0</v>
      </c>
    </row>
    <row r="187" spans="1:30" x14ac:dyDescent="0.2">
      <c r="A187" s="197" t="s">
        <v>2</v>
      </c>
      <c r="B187" s="198" t="s">
        <v>306</v>
      </c>
      <c r="C187" s="198" t="s">
        <v>306</v>
      </c>
      <c r="D187" s="197">
        <v>100</v>
      </c>
      <c r="E187" s="197" t="str">
        <f t="shared" si="14"/>
        <v xml:space="preserve"> </v>
      </c>
      <c r="F187" s="199" t="s">
        <v>2</v>
      </c>
      <c r="G187" s="200" t="str">
        <f t="shared" si="15"/>
        <v xml:space="preserve"> </v>
      </c>
      <c r="H187" s="197" t="s">
        <v>2</v>
      </c>
      <c r="I187" s="198" t="s">
        <v>2</v>
      </c>
      <c r="J187" s="198" t="s">
        <v>2</v>
      </c>
      <c r="K187" s="197">
        <v>100</v>
      </c>
      <c r="L187" s="197" t="str">
        <f t="shared" si="16"/>
        <v xml:space="preserve"> </v>
      </c>
      <c r="M187" s="199" t="s">
        <v>2</v>
      </c>
      <c r="N187" s="200" t="str">
        <f t="shared" si="19"/>
        <v xml:space="preserve">0 </v>
      </c>
      <c r="O187" s="200" t="s">
        <v>306</v>
      </c>
      <c r="P187" s="202">
        <f t="array" ref="P187">IFERROR(SUM(N187*50%,N187,10,G187*50%+G187,O187),)</f>
        <v>0</v>
      </c>
      <c r="Q187" s="197" t="s">
        <v>2</v>
      </c>
      <c r="R187" s="200" t="s">
        <v>2</v>
      </c>
      <c r="S187" s="197" t="s">
        <v>2</v>
      </c>
      <c r="T187" s="203">
        <v>0</v>
      </c>
      <c r="U187" s="200">
        <v>0</v>
      </c>
      <c r="V187" s="204" t="s">
        <v>308</v>
      </c>
      <c r="W187" s="200">
        <v>0</v>
      </c>
      <c r="X187" s="200" t="s">
        <v>308</v>
      </c>
      <c r="Y187" s="200" t="s">
        <v>308</v>
      </c>
      <c r="Z187" s="205">
        <f t="shared" si="17"/>
        <v>0</v>
      </c>
      <c r="AB187" s="200">
        <v>0</v>
      </c>
      <c r="AD187" s="206">
        <f t="shared" si="18"/>
        <v>0</v>
      </c>
    </row>
    <row r="188" spans="1:30" x14ac:dyDescent="0.2">
      <c r="A188" s="197" t="s">
        <v>2</v>
      </c>
      <c r="B188" s="198" t="s">
        <v>306</v>
      </c>
      <c r="C188" s="198" t="s">
        <v>306</v>
      </c>
      <c r="D188" s="197">
        <v>100</v>
      </c>
      <c r="E188" s="197" t="str">
        <f t="shared" si="14"/>
        <v xml:space="preserve"> </v>
      </c>
      <c r="F188" s="199" t="s">
        <v>2</v>
      </c>
      <c r="G188" s="200" t="str">
        <f t="shared" si="15"/>
        <v xml:space="preserve"> </v>
      </c>
      <c r="H188" s="197" t="s">
        <v>2</v>
      </c>
      <c r="I188" s="198" t="s">
        <v>2</v>
      </c>
      <c r="J188" s="198" t="s">
        <v>2</v>
      </c>
      <c r="K188" s="197">
        <v>100</v>
      </c>
      <c r="L188" s="197" t="str">
        <f t="shared" si="16"/>
        <v xml:space="preserve"> </v>
      </c>
      <c r="M188" s="199" t="s">
        <v>2</v>
      </c>
      <c r="N188" s="200" t="str">
        <f t="shared" si="19"/>
        <v xml:space="preserve">0 </v>
      </c>
      <c r="O188" s="200" t="s">
        <v>306</v>
      </c>
      <c r="P188" s="202">
        <f t="array" ref="P188">IFERROR(SUM(N188*50%,N188,10,G188*50%+G188,O188),)</f>
        <v>0</v>
      </c>
      <c r="Q188" s="197" t="s">
        <v>2</v>
      </c>
      <c r="R188" s="200" t="s">
        <v>2</v>
      </c>
      <c r="S188" s="197" t="s">
        <v>2</v>
      </c>
      <c r="T188" s="203">
        <v>0</v>
      </c>
      <c r="U188" s="200">
        <v>0</v>
      </c>
      <c r="V188" s="204" t="s">
        <v>308</v>
      </c>
      <c r="W188" s="200">
        <v>0</v>
      </c>
      <c r="X188" s="200" t="s">
        <v>308</v>
      </c>
      <c r="Y188" s="200" t="s">
        <v>308</v>
      </c>
      <c r="Z188" s="205">
        <f t="shared" si="17"/>
        <v>0</v>
      </c>
      <c r="AB188" s="200">
        <v>0</v>
      </c>
      <c r="AD188" s="206">
        <f t="shared" si="18"/>
        <v>0</v>
      </c>
    </row>
    <row r="189" spans="1:30" x14ac:dyDescent="0.2">
      <c r="A189" s="197" t="s">
        <v>2</v>
      </c>
      <c r="B189" s="198" t="s">
        <v>306</v>
      </c>
      <c r="C189" s="198" t="s">
        <v>306</v>
      </c>
      <c r="D189" s="197">
        <v>100</v>
      </c>
      <c r="E189" s="197" t="str">
        <f t="shared" si="14"/>
        <v xml:space="preserve"> </v>
      </c>
      <c r="F189" s="199" t="s">
        <v>2</v>
      </c>
      <c r="G189" s="200" t="str">
        <f t="shared" si="15"/>
        <v xml:space="preserve"> </v>
      </c>
      <c r="H189" s="197" t="s">
        <v>2</v>
      </c>
      <c r="I189" s="198" t="s">
        <v>2</v>
      </c>
      <c r="J189" s="198" t="s">
        <v>2</v>
      </c>
      <c r="K189" s="197">
        <v>100</v>
      </c>
      <c r="L189" s="197" t="str">
        <f t="shared" si="16"/>
        <v xml:space="preserve"> </v>
      </c>
      <c r="M189" s="199" t="s">
        <v>2</v>
      </c>
      <c r="N189" s="200" t="str">
        <f t="shared" si="19"/>
        <v xml:space="preserve">0 </v>
      </c>
      <c r="O189" s="200" t="s">
        <v>306</v>
      </c>
      <c r="P189" s="202">
        <f t="array" ref="P189">IFERROR(SUM(N189*50%,N189,10,G189*50%+G189,O189),)</f>
        <v>0</v>
      </c>
      <c r="Q189" s="197" t="s">
        <v>2</v>
      </c>
      <c r="R189" s="200" t="s">
        <v>2</v>
      </c>
      <c r="S189" s="197" t="s">
        <v>2</v>
      </c>
      <c r="T189" s="203">
        <v>0</v>
      </c>
      <c r="U189" s="200">
        <v>0</v>
      </c>
      <c r="V189" s="204" t="s">
        <v>308</v>
      </c>
      <c r="W189" s="200">
        <v>0</v>
      </c>
      <c r="X189" s="200" t="s">
        <v>308</v>
      </c>
      <c r="Y189" s="200" t="s">
        <v>308</v>
      </c>
      <c r="Z189" s="205">
        <f t="shared" si="17"/>
        <v>0</v>
      </c>
      <c r="AB189" s="200">
        <v>0</v>
      </c>
      <c r="AD189" s="206">
        <f t="shared" si="18"/>
        <v>0</v>
      </c>
    </row>
    <row r="190" spans="1:30" x14ac:dyDescent="0.2">
      <c r="A190" s="197" t="s">
        <v>2</v>
      </c>
      <c r="B190" s="198" t="s">
        <v>306</v>
      </c>
      <c r="C190" s="198" t="s">
        <v>306</v>
      </c>
      <c r="D190" s="197">
        <v>100</v>
      </c>
      <c r="E190" s="197" t="str">
        <f t="shared" si="14"/>
        <v xml:space="preserve"> </v>
      </c>
      <c r="F190" s="199" t="s">
        <v>2</v>
      </c>
      <c r="G190" s="200" t="str">
        <f t="shared" si="15"/>
        <v xml:space="preserve"> </v>
      </c>
      <c r="H190" s="197" t="s">
        <v>2</v>
      </c>
      <c r="I190" s="198" t="s">
        <v>2</v>
      </c>
      <c r="J190" s="198" t="s">
        <v>2</v>
      </c>
      <c r="K190" s="197">
        <v>100</v>
      </c>
      <c r="L190" s="197" t="str">
        <f t="shared" si="16"/>
        <v xml:space="preserve"> </v>
      </c>
      <c r="M190" s="199" t="s">
        <v>2</v>
      </c>
      <c r="N190" s="200" t="str">
        <f t="shared" si="19"/>
        <v xml:space="preserve">0 </v>
      </c>
      <c r="O190" s="200" t="s">
        <v>306</v>
      </c>
      <c r="P190" s="202">
        <f t="array" ref="P190">IFERROR(SUM(N190*50%,N190,10,G190*50%+G190,O190),)</f>
        <v>0</v>
      </c>
      <c r="Q190" s="197" t="s">
        <v>2</v>
      </c>
      <c r="R190" s="200" t="s">
        <v>2</v>
      </c>
      <c r="S190" s="197" t="s">
        <v>2</v>
      </c>
      <c r="T190" s="203">
        <v>0</v>
      </c>
      <c r="U190" s="200">
        <v>0</v>
      </c>
      <c r="V190" s="204" t="s">
        <v>308</v>
      </c>
      <c r="W190" s="200">
        <v>0</v>
      </c>
      <c r="X190" s="200" t="s">
        <v>308</v>
      </c>
      <c r="Y190" s="200" t="s">
        <v>308</v>
      </c>
      <c r="Z190" s="205">
        <f t="shared" si="17"/>
        <v>0</v>
      </c>
      <c r="AB190" s="200">
        <v>0</v>
      </c>
      <c r="AD190" s="206">
        <f t="shared" si="18"/>
        <v>0</v>
      </c>
    </row>
    <row r="191" spans="1:30" x14ac:dyDescent="0.2">
      <c r="A191" s="197" t="s">
        <v>2</v>
      </c>
      <c r="B191" s="198" t="s">
        <v>306</v>
      </c>
      <c r="C191" s="198" t="s">
        <v>306</v>
      </c>
      <c r="D191" s="197">
        <v>100</v>
      </c>
      <c r="E191" s="197" t="str">
        <f t="shared" si="14"/>
        <v xml:space="preserve"> </v>
      </c>
      <c r="F191" s="199" t="s">
        <v>2</v>
      </c>
      <c r="G191" s="200" t="str">
        <f t="shared" si="15"/>
        <v xml:space="preserve"> </v>
      </c>
      <c r="H191" s="197" t="s">
        <v>2</v>
      </c>
      <c r="I191" s="198" t="s">
        <v>2</v>
      </c>
      <c r="J191" s="198" t="s">
        <v>2</v>
      </c>
      <c r="K191" s="197">
        <v>100</v>
      </c>
      <c r="L191" s="197" t="str">
        <f t="shared" si="16"/>
        <v xml:space="preserve"> </v>
      </c>
      <c r="M191" s="199" t="s">
        <v>2</v>
      </c>
      <c r="N191" s="200" t="str">
        <f t="shared" si="19"/>
        <v xml:space="preserve">0 </v>
      </c>
      <c r="O191" s="200" t="s">
        <v>306</v>
      </c>
      <c r="P191" s="202">
        <f t="array" ref="P191">IFERROR(SUM(N191*50%,N191,10,G191*50%+G191,O191),)</f>
        <v>0</v>
      </c>
      <c r="Q191" s="197" t="s">
        <v>2</v>
      </c>
      <c r="R191" s="200" t="s">
        <v>2</v>
      </c>
      <c r="S191" s="197" t="s">
        <v>2</v>
      </c>
      <c r="T191" s="203">
        <v>0</v>
      </c>
      <c r="U191" s="200">
        <v>0</v>
      </c>
      <c r="V191" s="204" t="s">
        <v>308</v>
      </c>
      <c r="W191" s="200">
        <v>0</v>
      </c>
      <c r="X191" s="200" t="s">
        <v>308</v>
      </c>
      <c r="Y191" s="200" t="s">
        <v>308</v>
      </c>
      <c r="Z191" s="205">
        <f t="shared" si="17"/>
        <v>0</v>
      </c>
      <c r="AB191" s="200">
        <v>0</v>
      </c>
      <c r="AD191" s="206">
        <f t="shared" si="18"/>
        <v>0</v>
      </c>
    </row>
    <row r="192" spans="1:30" x14ac:dyDescent="0.2">
      <c r="A192" s="197" t="s">
        <v>2</v>
      </c>
      <c r="B192" s="198" t="s">
        <v>306</v>
      </c>
      <c r="C192" s="198" t="s">
        <v>306</v>
      </c>
      <c r="D192" s="197">
        <v>100</v>
      </c>
      <c r="E192" s="197" t="str">
        <f t="shared" si="14"/>
        <v xml:space="preserve"> </v>
      </c>
      <c r="F192" s="199" t="s">
        <v>2</v>
      </c>
      <c r="G192" s="200" t="str">
        <f t="shared" si="15"/>
        <v xml:space="preserve"> </v>
      </c>
      <c r="H192" s="197" t="s">
        <v>2</v>
      </c>
      <c r="I192" s="198" t="s">
        <v>2</v>
      </c>
      <c r="J192" s="198" t="s">
        <v>2</v>
      </c>
      <c r="K192" s="197">
        <v>100</v>
      </c>
      <c r="L192" s="197" t="str">
        <f t="shared" si="16"/>
        <v xml:space="preserve"> </v>
      </c>
      <c r="M192" s="199" t="s">
        <v>2</v>
      </c>
      <c r="N192" s="200" t="str">
        <f t="shared" si="19"/>
        <v xml:space="preserve">0 </v>
      </c>
      <c r="O192" s="200" t="s">
        <v>306</v>
      </c>
      <c r="P192" s="202">
        <f t="array" ref="P192">IFERROR(SUM(N192*50%,N192,10,G192*50%+G192,O192),)</f>
        <v>0</v>
      </c>
      <c r="Q192" s="197" t="s">
        <v>2</v>
      </c>
      <c r="R192" s="200" t="s">
        <v>2</v>
      </c>
      <c r="S192" s="197" t="s">
        <v>2</v>
      </c>
      <c r="T192" s="203">
        <v>0</v>
      </c>
      <c r="U192" s="200">
        <v>0</v>
      </c>
      <c r="V192" s="204" t="s">
        <v>308</v>
      </c>
      <c r="W192" s="200">
        <v>0</v>
      </c>
      <c r="X192" s="200" t="s">
        <v>308</v>
      </c>
      <c r="Y192" s="200" t="s">
        <v>308</v>
      </c>
      <c r="Z192" s="205">
        <f t="shared" si="17"/>
        <v>0</v>
      </c>
      <c r="AB192" s="200">
        <v>0</v>
      </c>
      <c r="AD192" s="206">
        <f t="shared" si="18"/>
        <v>0</v>
      </c>
    </row>
    <row r="193" spans="1:30" x14ac:dyDescent="0.2">
      <c r="A193" s="197" t="s">
        <v>2</v>
      </c>
      <c r="B193" s="198" t="s">
        <v>306</v>
      </c>
      <c r="C193" s="198" t="s">
        <v>306</v>
      </c>
      <c r="D193" s="197">
        <v>100</v>
      </c>
      <c r="E193" s="197" t="str">
        <f t="shared" si="14"/>
        <v xml:space="preserve"> </v>
      </c>
      <c r="F193" s="199" t="s">
        <v>2</v>
      </c>
      <c r="G193" s="200" t="str">
        <f t="shared" si="15"/>
        <v xml:space="preserve"> </v>
      </c>
      <c r="H193" s="197" t="s">
        <v>2</v>
      </c>
      <c r="I193" s="198" t="s">
        <v>2</v>
      </c>
      <c r="J193" s="198" t="s">
        <v>2</v>
      </c>
      <c r="K193" s="197">
        <v>100</v>
      </c>
      <c r="L193" s="197" t="str">
        <f t="shared" si="16"/>
        <v xml:space="preserve"> </v>
      </c>
      <c r="M193" s="199" t="s">
        <v>2</v>
      </c>
      <c r="N193" s="200" t="str">
        <f t="shared" si="19"/>
        <v xml:space="preserve">0 </v>
      </c>
      <c r="O193" s="200" t="s">
        <v>306</v>
      </c>
      <c r="P193" s="202">
        <f t="array" ref="P193">IFERROR(SUM(N193*50%,N193,10,G193*50%+G193,O193),)</f>
        <v>0</v>
      </c>
      <c r="Q193" s="197" t="s">
        <v>2</v>
      </c>
      <c r="R193" s="200" t="s">
        <v>2</v>
      </c>
      <c r="S193" s="197" t="s">
        <v>2</v>
      </c>
      <c r="T193" s="203">
        <v>0</v>
      </c>
      <c r="U193" s="200">
        <v>0</v>
      </c>
      <c r="V193" s="204" t="s">
        <v>308</v>
      </c>
      <c r="W193" s="200">
        <v>0</v>
      </c>
      <c r="X193" s="200" t="s">
        <v>308</v>
      </c>
      <c r="Y193" s="200" t="s">
        <v>308</v>
      </c>
      <c r="Z193" s="205">
        <f t="shared" si="17"/>
        <v>0</v>
      </c>
      <c r="AB193" s="200">
        <v>0</v>
      </c>
      <c r="AD193" s="206">
        <f t="shared" si="18"/>
        <v>0</v>
      </c>
    </row>
    <row r="194" spans="1:30" x14ac:dyDescent="0.2">
      <c r="A194" s="197" t="s">
        <v>2</v>
      </c>
      <c r="B194" s="198" t="s">
        <v>306</v>
      </c>
      <c r="C194" s="198" t="s">
        <v>306</v>
      </c>
      <c r="D194" s="197">
        <v>100</v>
      </c>
      <c r="E194" s="197" t="str">
        <f t="shared" si="14"/>
        <v xml:space="preserve"> </v>
      </c>
      <c r="F194" s="199" t="s">
        <v>2</v>
      </c>
      <c r="G194" s="200" t="str">
        <f t="shared" si="15"/>
        <v xml:space="preserve"> </v>
      </c>
      <c r="H194" s="197" t="s">
        <v>2</v>
      </c>
      <c r="I194" s="198" t="s">
        <v>2</v>
      </c>
      <c r="J194" s="198" t="s">
        <v>2</v>
      </c>
      <c r="K194" s="197">
        <v>100</v>
      </c>
      <c r="L194" s="197" t="str">
        <f t="shared" si="16"/>
        <v xml:space="preserve"> </v>
      </c>
      <c r="M194" s="199" t="s">
        <v>2</v>
      </c>
      <c r="N194" s="200" t="str">
        <f t="shared" si="19"/>
        <v xml:space="preserve">0 </v>
      </c>
      <c r="O194" s="200" t="s">
        <v>306</v>
      </c>
      <c r="P194" s="202">
        <f t="array" ref="P194">IFERROR(SUM(N194*50%,N194,10,G194*50%+G194,O194),)</f>
        <v>0</v>
      </c>
      <c r="Q194" s="197" t="s">
        <v>2</v>
      </c>
      <c r="R194" s="200" t="s">
        <v>2</v>
      </c>
      <c r="S194" s="197" t="s">
        <v>2</v>
      </c>
      <c r="T194" s="203">
        <v>0</v>
      </c>
      <c r="U194" s="200">
        <v>0</v>
      </c>
      <c r="V194" s="204" t="s">
        <v>308</v>
      </c>
      <c r="W194" s="200">
        <v>0</v>
      </c>
      <c r="X194" s="200" t="s">
        <v>308</v>
      </c>
      <c r="Y194" s="200" t="s">
        <v>308</v>
      </c>
      <c r="Z194" s="205">
        <f t="shared" si="17"/>
        <v>0</v>
      </c>
      <c r="AB194" s="200">
        <v>0</v>
      </c>
      <c r="AD194" s="206">
        <f t="shared" si="18"/>
        <v>0</v>
      </c>
    </row>
    <row r="195" spans="1:30" x14ac:dyDescent="0.2">
      <c r="A195" s="197" t="s">
        <v>2</v>
      </c>
      <c r="B195" s="198" t="s">
        <v>306</v>
      </c>
      <c r="C195" s="198" t="s">
        <v>306</v>
      </c>
      <c r="D195" s="197">
        <v>100</v>
      </c>
      <c r="E195" s="197" t="str">
        <f t="shared" ref="E195:E201" si="20">IFERROR(SUM(B195*C195*D195/1000000000)," ")</f>
        <v xml:space="preserve"> </v>
      </c>
      <c r="F195" s="199" t="s">
        <v>2</v>
      </c>
      <c r="G195" s="200" t="str">
        <f t="shared" ref="G195:G201" si="21">IFERROR(SUM(E195*F195)," ")</f>
        <v xml:space="preserve"> </v>
      </c>
      <c r="H195" s="197" t="s">
        <v>2</v>
      </c>
      <c r="I195" s="198" t="s">
        <v>2</v>
      </c>
      <c r="J195" s="198" t="s">
        <v>2</v>
      </c>
      <c r="K195" s="197">
        <v>100</v>
      </c>
      <c r="L195" s="197" t="str">
        <f t="shared" si="16"/>
        <v xml:space="preserve"> </v>
      </c>
      <c r="M195" s="199" t="s">
        <v>2</v>
      </c>
      <c r="N195" s="200" t="str">
        <f t="shared" si="19"/>
        <v xml:space="preserve">0 </v>
      </c>
      <c r="O195" s="200" t="s">
        <v>306</v>
      </c>
      <c r="P195" s="202">
        <f t="array" ref="P195">IFERROR(SUM(N195*50%,N195,10,G195*50%+G195,O195),)</f>
        <v>0</v>
      </c>
      <c r="Q195" s="197" t="s">
        <v>2</v>
      </c>
      <c r="R195" s="200" t="s">
        <v>2</v>
      </c>
      <c r="S195" s="197" t="s">
        <v>2</v>
      </c>
      <c r="T195" s="203">
        <v>0</v>
      </c>
      <c r="U195" s="200">
        <v>0</v>
      </c>
      <c r="V195" s="204" t="s">
        <v>308</v>
      </c>
      <c r="W195" s="200">
        <v>0</v>
      </c>
      <c r="X195" s="200" t="s">
        <v>308</v>
      </c>
      <c r="Y195" s="200" t="s">
        <v>308</v>
      </c>
      <c r="Z195" s="205">
        <f t="shared" si="17"/>
        <v>0</v>
      </c>
      <c r="AB195" s="200">
        <v>0</v>
      </c>
      <c r="AD195" s="206">
        <f t="shared" si="18"/>
        <v>0</v>
      </c>
    </row>
    <row r="196" spans="1:30" x14ac:dyDescent="0.2">
      <c r="A196" s="197" t="s">
        <v>2</v>
      </c>
      <c r="B196" s="198" t="s">
        <v>306</v>
      </c>
      <c r="C196" s="198" t="s">
        <v>306</v>
      </c>
      <c r="D196" s="197">
        <v>100</v>
      </c>
      <c r="E196" s="197" t="str">
        <f t="shared" si="20"/>
        <v xml:space="preserve"> </v>
      </c>
      <c r="F196" s="199" t="s">
        <v>2</v>
      </c>
      <c r="G196" s="200" t="str">
        <f t="shared" si="21"/>
        <v xml:space="preserve"> </v>
      </c>
      <c r="H196" s="197" t="s">
        <v>2</v>
      </c>
      <c r="I196" s="198" t="s">
        <v>2</v>
      </c>
      <c r="J196" s="198" t="s">
        <v>2</v>
      </c>
      <c r="K196" s="197">
        <v>100</v>
      </c>
      <c r="L196" s="197" t="str">
        <f t="shared" ref="L196:L201" si="22">IFERROR(SUM(I196*J196*K196/1000000000)," ")</f>
        <v xml:space="preserve"> </v>
      </c>
      <c r="M196" s="199" t="s">
        <v>2</v>
      </c>
      <c r="N196" s="200" t="str">
        <f t="shared" si="19"/>
        <v xml:space="preserve">0 </v>
      </c>
      <c r="O196" s="200" t="s">
        <v>306</v>
      </c>
      <c r="P196" s="202">
        <f t="array" ref="P196">IFERROR(SUM(N196*50%,N196,10,G196*50%+G196,O196),)</f>
        <v>0</v>
      </c>
      <c r="Q196" s="197" t="s">
        <v>2</v>
      </c>
      <c r="R196" s="200" t="s">
        <v>2</v>
      </c>
      <c r="S196" s="197" t="s">
        <v>2</v>
      </c>
      <c r="T196" s="203">
        <v>0</v>
      </c>
      <c r="U196" s="200">
        <v>0</v>
      </c>
      <c r="V196" s="204" t="s">
        <v>308</v>
      </c>
      <c r="W196" s="200">
        <v>0</v>
      </c>
      <c r="X196" s="200" t="s">
        <v>308</v>
      </c>
      <c r="Y196" s="200" t="s">
        <v>308</v>
      </c>
      <c r="Z196" s="205">
        <f t="shared" ref="Z196:Z201" si="23">IFERROR(SUM(T196+W196+X196+Y196+U196+P196+R196),)</f>
        <v>0</v>
      </c>
      <c r="AB196" s="200">
        <v>0</v>
      </c>
      <c r="AD196" s="206">
        <f t="shared" si="18"/>
        <v>0</v>
      </c>
    </row>
    <row r="197" spans="1:30" x14ac:dyDescent="0.2">
      <c r="A197" s="197" t="s">
        <v>2</v>
      </c>
      <c r="B197" s="198" t="s">
        <v>306</v>
      </c>
      <c r="C197" s="198" t="s">
        <v>306</v>
      </c>
      <c r="D197" s="197">
        <v>100</v>
      </c>
      <c r="E197" s="197" t="str">
        <f t="shared" si="20"/>
        <v xml:space="preserve"> </v>
      </c>
      <c r="F197" s="199" t="s">
        <v>2</v>
      </c>
      <c r="G197" s="200" t="str">
        <f t="shared" si="21"/>
        <v xml:space="preserve"> </v>
      </c>
      <c r="H197" s="197" t="s">
        <v>2</v>
      </c>
      <c r="I197" s="198" t="s">
        <v>2</v>
      </c>
      <c r="J197" s="198" t="s">
        <v>2</v>
      </c>
      <c r="K197" s="197">
        <v>100</v>
      </c>
      <c r="L197" s="197" t="str">
        <f t="shared" si="22"/>
        <v xml:space="preserve"> </v>
      </c>
      <c r="M197" s="199" t="s">
        <v>2</v>
      </c>
      <c r="N197" s="200" t="str">
        <f t="shared" si="19"/>
        <v xml:space="preserve">0 </v>
      </c>
      <c r="O197" s="200" t="s">
        <v>306</v>
      </c>
      <c r="P197" s="202">
        <f t="array" ref="P197">IFERROR(SUM(N197*50%,N197,10,G197*50%+G197,O197),)</f>
        <v>0</v>
      </c>
      <c r="Q197" s="197" t="s">
        <v>2</v>
      </c>
      <c r="R197" s="200" t="s">
        <v>2</v>
      </c>
      <c r="S197" s="197" t="s">
        <v>2</v>
      </c>
      <c r="T197" s="203">
        <v>0</v>
      </c>
      <c r="U197" s="200">
        <v>0</v>
      </c>
      <c r="V197" s="204" t="s">
        <v>308</v>
      </c>
      <c r="W197" s="200">
        <v>0</v>
      </c>
      <c r="X197" s="200" t="s">
        <v>308</v>
      </c>
      <c r="Y197" s="200" t="s">
        <v>308</v>
      </c>
      <c r="Z197" s="205">
        <f t="shared" si="23"/>
        <v>0</v>
      </c>
      <c r="AB197" s="200">
        <v>0</v>
      </c>
      <c r="AD197" s="206">
        <f t="shared" si="18"/>
        <v>0</v>
      </c>
    </row>
    <row r="198" spans="1:30" x14ac:dyDescent="0.2">
      <c r="A198" s="197" t="s">
        <v>2</v>
      </c>
      <c r="B198" s="198" t="s">
        <v>306</v>
      </c>
      <c r="C198" s="198" t="s">
        <v>306</v>
      </c>
      <c r="D198" s="197">
        <v>100</v>
      </c>
      <c r="E198" s="197" t="str">
        <f t="shared" si="20"/>
        <v xml:space="preserve"> </v>
      </c>
      <c r="F198" s="199" t="s">
        <v>2</v>
      </c>
      <c r="G198" s="200" t="str">
        <f t="shared" si="21"/>
        <v xml:space="preserve"> </v>
      </c>
      <c r="H198" s="197" t="s">
        <v>2</v>
      </c>
      <c r="I198" s="198" t="s">
        <v>2</v>
      </c>
      <c r="J198" s="198" t="s">
        <v>2</v>
      </c>
      <c r="K198" s="197">
        <v>100</v>
      </c>
      <c r="L198" s="197" t="str">
        <f t="shared" si="22"/>
        <v xml:space="preserve"> </v>
      </c>
      <c r="M198" s="199" t="s">
        <v>2</v>
      </c>
      <c r="N198" s="200" t="str">
        <f t="shared" si="19"/>
        <v xml:space="preserve">0 </v>
      </c>
      <c r="O198" s="200" t="s">
        <v>306</v>
      </c>
      <c r="P198" s="202">
        <f t="array" ref="P198">IFERROR(SUM(N198*50%,N198,10,G198*50%+G198,O198),)</f>
        <v>0</v>
      </c>
      <c r="Q198" s="197" t="s">
        <v>2</v>
      </c>
      <c r="R198" s="200" t="s">
        <v>2</v>
      </c>
      <c r="S198" s="197" t="s">
        <v>2</v>
      </c>
      <c r="T198" s="203">
        <v>0</v>
      </c>
      <c r="U198" s="200">
        <v>0</v>
      </c>
      <c r="V198" s="204" t="s">
        <v>308</v>
      </c>
      <c r="W198" s="200">
        <v>0</v>
      </c>
      <c r="X198" s="200" t="s">
        <v>308</v>
      </c>
      <c r="Y198" s="200" t="s">
        <v>308</v>
      </c>
      <c r="Z198" s="205">
        <f t="shared" si="23"/>
        <v>0</v>
      </c>
      <c r="AB198" s="200">
        <v>0</v>
      </c>
      <c r="AD198" s="206">
        <f t="shared" si="18"/>
        <v>0</v>
      </c>
    </row>
    <row r="199" spans="1:30" x14ac:dyDescent="0.2">
      <c r="A199" s="197" t="s">
        <v>2</v>
      </c>
      <c r="B199" s="198" t="s">
        <v>306</v>
      </c>
      <c r="C199" s="198" t="s">
        <v>306</v>
      </c>
      <c r="D199" s="197">
        <v>100</v>
      </c>
      <c r="E199" s="197" t="str">
        <f t="shared" si="20"/>
        <v xml:space="preserve"> </v>
      </c>
      <c r="F199" s="199" t="s">
        <v>2</v>
      </c>
      <c r="G199" s="200" t="str">
        <f t="shared" si="21"/>
        <v xml:space="preserve"> </v>
      </c>
      <c r="H199" s="197" t="s">
        <v>2</v>
      </c>
      <c r="I199" s="198" t="s">
        <v>2</v>
      </c>
      <c r="J199" s="198" t="s">
        <v>2</v>
      </c>
      <c r="K199" s="197">
        <v>100</v>
      </c>
      <c r="L199" s="197" t="str">
        <f t="shared" si="22"/>
        <v xml:space="preserve"> </v>
      </c>
      <c r="M199" s="199" t="s">
        <v>2</v>
      </c>
      <c r="N199" s="200" t="str">
        <f t="shared" si="19"/>
        <v xml:space="preserve">0 </v>
      </c>
      <c r="O199" s="200" t="s">
        <v>306</v>
      </c>
      <c r="P199" s="202">
        <f t="array" ref="P199">IFERROR(SUM(N199*50%,N199,10,G199*50%+G199,O199),)</f>
        <v>0</v>
      </c>
      <c r="Q199" s="197" t="s">
        <v>2</v>
      </c>
      <c r="R199" s="200" t="s">
        <v>2</v>
      </c>
      <c r="S199" s="197" t="s">
        <v>2</v>
      </c>
      <c r="T199" s="203">
        <v>0</v>
      </c>
      <c r="U199" s="200">
        <v>0</v>
      </c>
      <c r="V199" s="204" t="s">
        <v>308</v>
      </c>
      <c r="W199" s="200">
        <v>0</v>
      </c>
      <c r="X199" s="200" t="s">
        <v>308</v>
      </c>
      <c r="Y199" s="200" t="s">
        <v>308</v>
      </c>
      <c r="Z199" s="205">
        <f t="shared" si="23"/>
        <v>0</v>
      </c>
      <c r="AB199" s="200">
        <v>0</v>
      </c>
      <c r="AD199" s="206">
        <f t="shared" si="18"/>
        <v>0</v>
      </c>
    </row>
    <row r="200" spans="1:30" x14ac:dyDescent="0.2">
      <c r="A200" s="197" t="s">
        <v>2</v>
      </c>
      <c r="B200" s="198" t="s">
        <v>306</v>
      </c>
      <c r="C200" s="198" t="s">
        <v>306</v>
      </c>
      <c r="D200" s="197">
        <v>100</v>
      </c>
      <c r="E200" s="197" t="str">
        <f t="shared" si="20"/>
        <v xml:space="preserve"> </v>
      </c>
      <c r="F200" s="199" t="s">
        <v>2</v>
      </c>
      <c r="G200" s="200" t="str">
        <f t="shared" si="21"/>
        <v xml:space="preserve"> </v>
      </c>
      <c r="H200" s="197" t="s">
        <v>2</v>
      </c>
      <c r="I200" s="198" t="s">
        <v>2</v>
      </c>
      <c r="J200" s="198" t="s">
        <v>2</v>
      </c>
      <c r="K200" s="197">
        <v>100</v>
      </c>
      <c r="L200" s="197" t="str">
        <f t="shared" si="22"/>
        <v xml:space="preserve"> </v>
      </c>
      <c r="M200" s="199" t="s">
        <v>2</v>
      </c>
      <c r="N200" s="200" t="str">
        <f t="shared" si="19"/>
        <v xml:space="preserve">0 </v>
      </c>
      <c r="O200" s="200" t="s">
        <v>306</v>
      </c>
      <c r="P200" s="202">
        <f t="array" ref="P200">IFERROR(SUM(N200*50%,N200,10,G200*50%+G200,O200),)</f>
        <v>0</v>
      </c>
      <c r="Q200" s="197" t="s">
        <v>2</v>
      </c>
      <c r="R200" s="200" t="s">
        <v>2</v>
      </c>
      <c r="S200" s="197" t="s">
        <v>2</v>
      </c>
      <c r="T200" s="203">
        <v>0</v>
      </c>
      <c r="U200" s="200">
        <v>0</v>
      </c>
      <c r="V200" s="204" t="s">
        <v>308</v>
      </c>
      <c r="W200" s="200">
        <v>0</v>
      </c>
      <c r="X200" s="200" t="s">
        <v>308</v>
      </c>
      <c r="Y200" s="200" t="s">
        <v>308</v>
      </c>
      <c r="Z200" s="205">
        <f t="shared" si="23"/>
        <v>0</v>
      </c>
      <c r="AB200" s="200">
        <v>0</v>
      </c>
      <c r="AD200" s="206">
        <f t="shared" si="18"/>
        <v>0</v>
      </c>
    </row>
    <row r="201" spans="1:30" x14ac:dyDescent="0.2">
      <c r="A201" s="197" t="s">
        <v>2</v>
      </c>
      <c r="B201" s="198" t="s">
        <v>306</v>
      </c>
      <c r="C201" s="198" t="s">
        <v>306</v>
      </c>
      <c r="D201" s="197">
        <v>100</v>
      </c>
      <c r="E201" s="197" t="str">
        <f t="shared" si="20"/>
        <v xml:space="preserve"> </v>
      </c>
      <c r="F201" s="199" t="s">
        <v>2</v>
      </c>
      <c r="G201" s="200" t="str">
        <f t="shared" si="21"/>
        <v xml:space="preserve"> </v>
      </c>
      <c r="H201" s="197" t="s">
        <v>2</v>
      </c>
      <c r="I201" s="198" t="s">
        <v>2</v>
      </c>
      <c r="K201" s="197">
        <v>100</v>
      </c>
      <c r="L201" s="197" t="str">
        <f t="shared" si="22"/>
        <v xml:space="preserve"> </v>
      </c>
      <c r="M201" s="199" t="s">
        <v>2</v>
      </c>
      <c r="N201" s="200" t="str">
        <f t="shared" si="19"/>
        <v xml:space="preserve">0 </v>
      </c>
      <c r="O201" s="200" t="s">
        <v>306</v>
      </c>
      <c r="P201" s="202">
        <f t="array" ref="P201">IFERROR(SUM(N201*50%,N201,10,G201*50%+G201,O201),)</f>
        <v>0</v>
      </c>
      <c r="Q201" s="197" t="s">
        <v>2</v>
      </c>
      <c r="R201" s="200" t="s">
        <v>2</v>
      </c>
      <c r="S201" s="197" t="s">
        <v>2</v>
      </c>
      <c r="T201" s="203">
        <v>0</v>
      </c>
      <c r="U201" s="200">
        <v>0</v>
      </c>
      <c r="V201" s="204" t="s">
        <v>308</v>
      </c>
      <c r="W201" s="200">
        <v>0</v>
      </c>
      <c r="X201" s="200" t="s">
        <v>308</v>
      </c>
      <c r="Y201" s="200" t="s">
        <v>308</v>
      </c>
      <c r="Z201" s="205">
        <f t="shared" si="23"/>
        <v>0</v>
      </c>
      <c r="AB201" s="200">
        <v>0</v>
      </c>
      <c r="AD201" s="206">
        <f t="shared" si="18"/>
        <v>0</v>
      </c>
    </row>
    <row r="202" spans="1:30" x14ac:dyDescent="0.2">
      <c r="B202" s="198" t="s">
        <v>306</v>
      </c>
      <c r="C202" s="198" t="s">
        <v>306</v>
      </c>
    </row>
    <row r="203" spans="1:30" x14ac:dyDescent="0.2">
      <c r="C203" s="198" t="s">
        <v>306</v>
      </c>
    </row>
    <row r="204" spans="1:30" x14ac:dyDescent="0.2">
      <c r="C204" s="198" t="s">
        <v>306</v>
      </c>
    </row>
    <row r="205" spans="1:30" x14ac:dyDescent="0.2">
      <c r="C205" s="198" t="s">
        <v>306</v>
      </c>
    </row>
    <row r="206" spans="1:30" x14ac:dyDescent="0.2">
      <c r="C206" s="198" t="s">
        <v>306</v>
      </c>
    </row>
  </sheetData>
  <sheetProtection selectLockedCells="1"/>
  <printOptions gridLines="1"/>
  <pageMargins left="0.39236111111111099" right="0.195138888888889" top="1" bottom="1" header="0.51180555555555596" footer="0.51180555555555596"/>
  <pageSetup paperSize="8" scale="110" orientation="landscape"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FB8D3BC-76D6-41DC-82D6-B6FCAFEC33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44</vt:i4>
      </vt:variant>
    </vt:vector>
  </HeadingPairs>
  <TitlesOfParts>
    <vt:vector size="61" baseType="lpstr">
      <vt:lpstr>Schedules</vt:lpstr>
      <vt:lpstr>Timbers</vt:lpstr>
      <vt:lpstr>Controls</vt:lpstr>
      <vt:lpstr>Stops</vt:lpstr>
      <vt:lpstr>Thresholds</vt:lpstr>
      <vt:lpstr>Strappings</vt:lpstr>
      <vt:lpstr>Hinge facings</vt:lpstr>
      <vt:lpstr>Prices</vt:lpstr>
      <vt:lpstr>Quote</vt:lpstr>
      <vt:lpstr>Constants</vt:lpstr>
      <vt:lpstr>Job Ref</vt:lpstr>
      <vt:lpstr>SchedulesRef</vt:lpstr>
      <vt:lpstr>Exceptions</vt:lpstr>
      <vt:lpstr>ReleaseNotes</vt:lpstr>
      <vt:lpstr>Lists</vt:lpstr>
      <vt:lpstr>Todo</vt:lpstr>
      <vt:lpstr>Page Page Ref</vt:lpstr>
      <vt:lpstr>BlockQuantity</vt:lpstr>
      <vt:lpstr>ComplimentaryClose</vt:lpstr>
      <vt:lpstr>Contract</vt:lpstr>
      <vt:lpstr>CustomerAddressLine1</vt:lpstr>
      <vt:lpstr>CustomerAddressLine2</vt:lpstr>
      <vt:lpstr>CustomerCompany</vt:lpstr>
      <vt:lpstr>CustomerName</vt:lpstr>
      <vt:lpstr>CustomerOrderNumber</vt:lpstr>
      <vt:lpstr>CustomerPostcode</vt:lpstr>
      <vt:lpstr>CustomerTownCity</vt:lpstr>
      <vt:lpstr>FacingsLegHingeSideQuantity</vt:lpstr>
      <vt:lpstr>FacingsLegNonHingeSideQuantity</vt:lpstr>
      <vt:lpstr>HeadClearance_mm</vt:lpstr>
      <vt:lpstr>LastUpdated</vt:lpstr>
      <vt:lpstr>LegQuantity</vt:lpstr>
      <vt:lpstr>LintolQuantity</vt:lpstr>
      <vt:lpstr>MarginForHingeClearance_mm</vt:lpstr>
      <vt:lpstr>MeetingStyleClearance_mm</vt:lpstr>
      <vt:lpstr>PerformanceExport</vt:lpstr>
      <vt:lpstr>PerformanceImport</vt:lpstr>
      <vt:lpstr>PerformanceProcess</vt:lpstr>
      <vt:lpstr>PreparedBy</vt:lpstr>
      <vt:lpstr>'Page Page Ref'!Print_Area</vt:lpstr>
      <vt:lpstr>Quote!Print_Area</vt:lpstr>
      <vt:lpstr>'Hinge facings'!Print_Titles</vt:lpstr>
      <vt:lpstr>Prices!Print_Titles</vt:lpstr>
      <vt:lpstr>Quote!Print_Titles</vt:lpstr>
      <vt:lpstr>Stops!Print_Titles</vt:lpstr>
      <vt:lpstr>Strappings!Print_Titles</vt:lpstr>
      <vt:lpstr>Thresholds!Print_Titles</vt:lpstr>
      <vt:lpstr>Timbers!Print_Titles</vt:lpstr>
      <vt:lpstr>PurchaseOrderNoRW</vt:lpstr>
      <vt:lpstr>QuoteNumberRQ</vt:lpstr>
      <vt:lpstr>ScheduleRevision</vt:lpstr>
      <vt:lpstr>Site</vt:lpstr>
      <vt:lpstr>'Page Page Ref'!solver_opt</vt:lpstr>
      <vt:lpstr>StrappingQuantity</vt:lpstr>
      <vt:lpstr>StrappingThickness_mm</vt:lpstr>
      <vt:lpstr>StrappingTimber</vt:lpstr>
      <vt:lpstr>StrappingWidth_mm</vt:lpstr>
      <vt:lpstr>ThresholdQuantity</vt:lpstr>
      <vt:lpstr>TimberWastage</vt:lpstr>
      <vt:lpstr>VAT</vt:lpstr>
      <vt:lpstr>WidthClearance_mm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Robert Morse</cp:lastModifiedBy>
  <cp:lastPrinted>2020-09-27T14:03:39Z</cp:lastPrinted>
  <dcterms:created xsi:type="dcterms:W3CDTF">2019-05-16T09:51:05Z</dcterms:created>
  <dcterms:modified xsi:type="dcterms:W3CDTF">2020-09-27T22:25:42Z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44787D4-0540-4523-9961-78E4036D8C6D}">
    <vt:lpwstr>{2CC794DD-C7E3-47FE-8D26-4ADCFBCE0830}</vt:lpwstr>
  </property>
</Properties>
</file>