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ocuments\Research\Budget\"/>
    </mc:Choice>
  </mc:AlternateContent>
  <xr:revisionPtr revIDLastSave="0" documentId="13_ncr:1_{89C42FB7-56FB-42B2-82A4-885BF2FDA6B2}" xr6:coauthVersionLast="47" xr6:coauthVersionMax="47" xr10:uidLastSave="{00000000-0000-0000-0000-000000000000}"/>
  <bookViews>
    <workbookView xWindow="-120" yWindow="-120" windowWidth="20730" windowHeight="11160" tabRatio="914" xr2:uid="{2D019558-6D85-4560-B99A-EA468DB3C32B}"/>
  </bookViews>
  <sheets>
    <sheet name="Purchase Sheet" sheetId="1" r:id="rId1"/>
    <sheet name="Consolidated Vendors" sheetId="3" r:id="rId2"/>
    <sheet name="Applied" sheetId="7" r:id="rId3"/>
    <sheet name="Amazon" sheetId="6" r:id="rId4"/>
    <sheet name="Allmetalsinc" sheetId="5" r:id="rId5"/>
    <sheet name="Adafruit" sheetId="4" r:id="rId6"/>
    <sheet name="ArduinoStore" sheetId="8" r:id="rId7"/>
    <sheet name="Automation Direct" sheetId="9" r:id="rId8"/>
    <sheet name="Grainger" sheetId="10" r:id="rId9"/>
    <sheet name="HomeDepot" sheetId="11" r:id="rId10"/>
    <sheet name="McMaster-Carr" sheetId="12" r:id="rId11"/>
    <sheet name="OnlineMetals" sheetId="13" r:id="rId12"/>
    <sheet name="RoyalSupply" sheetId="14" r:id="rId13"/>
    <sheet name="usarollerchain" sheetId="15" r:id="rId14"/>
    <sheet name="WalkingBelts" sheetId="16" r:id="rId15"/>
    <sheet name="Teknic" sheetId="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9" i="1" l="1"/>
  <c r="H88" i="1"/>
  <c r="H86" i="1"/>
  <c r="H87" i="1"/>
  <c r="H18" i="1"/>
  <c r="H19" i="1"/>
  <c r="H20" i="1"/>
  <c r="H24" i="1"/>
  <c r="H30" i="1"/>
  <c r="H31" i="1"/>
  <c r="H51" i="1"/>
  <c r="H50" i="1"/>
  <c r="H41" i="1"/>
  <c r="H42" i="1"/>
  <c r="H43" i="1"/>
  <c r="H44" i="1"/>
  <c r="H40" i="1"/>
  <c r="H39" i="1"/>
  <c r="A2" i="3" l="1" a="1"/>
  <c r="A2" i="3" s="1"/>
  <c r="H60" i="1"/>
  <c r="H61" i="1"/>
  <c r="A3" i="11" s="1" a="1"/>
  <c r="A3" i="11" s="1"/>
  <c r="H62" i="1"/>
  <c r="H25" i="1"/>
  <c r="H71" i="1" l="1"/>
  <c r="H57" i="1"/>
  <c r="H56" i="1"/>
  <c r="H55" i="1"/>
  <c r="H54" i="1"/>
  <c r="H53" i="1"/>
  <c r="H52" i="1"/>
  <c r="A3" i="13" s="1" a="1"/>
  <c r="H81" i="1"/>
  <c r="H75" i="1"/>
  <c r="H74" i="1"/>
  <c r="H78" i="1"/>
  <c r="H79" i="1"/>
  <c r="H80" i="1"/>
  <c r="A3" i="13" l="1"/>
  <c r="H73" i="1"/>
  <c r="H76" i="1"/>
  <c r="H77" i="1"/>
  <c r="H66" i="1"/>
  <c r="A3" i="8" s="1" a="1"/>
  <c r="H67" i="1"/>
  <c r="H68" i="1"/>
  <c r="H69" i="1"/>
  <c r="H70" i="1"/>
  <c r="B7" i="3"/>
  <c r="A3" i="4" l="1" a="1"/>
  <c r="A3" i="4" s="1"/>
  <c r="A3" i="9" a="1"/>
  <c r="A3" i="9" s="1"/>
  <c r="A3" i="8"/>
  <c r="H48" i="1"/>
  <c r="H49" i="1"/>
  <c r="H47" i="1" l="1"/>
  <c r="H28" i="1"/>
  <c r="H46" i="1"/>
  <c r="H45" i="1"/>
  <c r="H65" i="1"/>
  <c r="H82" i="1" l="1"/>
  <c r="A3" i="6" a="1"/>
  <c r="H4" i="1"/>
  <c r="H38" i="1"/>
  <c r="H34" i="1"/>
  <c r="A3" i="6" l="1"/>
  <c r="H33" i="1"/>
  <c r="H16" i="1" l="1"/>
  <c r="H29" i="1"/>
  <c r="H32" i="1"/>
  <c r="A3" i="15" l="1" a="1"/>
  <c r="A3" i="15" l="1"/>
  <c r="A3" i="5" a="1"/>
  <c r="H26" i="1"/>
  <c r="H27" i="1"/>
  <c r="B3" i="3"/>
  <c r="B4" i="3"/>
  <c r="H63" i="1" l="1"/>
  <c r="A3" i="12" a="1"/>
  <c r="A3" i="5"/>
  <c r="H85" i="1"/>
  <c r="A3" i="10" s="1" a="1"/>
  <c r="B11" i="3"/>
  <c r="B9" i="3"/>
  <c r="B10" i="3"/>
  <c r="B8" i="3"/>
  <c r="A3" i="12" l="1"/>
  <c r="A3" i="10"/>
  <c r="H10" i="1"/>
  <c r="A3" i="16" s="1" a="1"/>
  <c r="H11" i="1"/>
  <c r="A3" i="7" s="1" a="1"/>
  <c r="B16" i="3"/>
  <c r="B5" i="3"/>
  <c r="B6" i="3"/>
  <c r="A3" i="7" l="1"/>
  <c r="A3" i="16"/>
  <c r="H5" i="1"/>
  <c r="A3" i="14" s="1" a="1"/>
  <c r="H6" i="1"/>
  <c r="H7" i="1"/>
  <c r="H8" i="1"/>
  <c r="H9" i="1"/>
  <c r="H3" i="1"/>
  <c r="A3" i="2" s="1" a="1"/>
  <c r="B15" i="3"/>
  <c r="B14" i="3"/>
  <c r="B12" i="3"/>
  <c r="B13" i="3"/>
  <c r="E2" i="3" l="1"/>
  <c r="A3" i="14"/>
  <c r="A3" i="2"/>
  <c r="H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<sst xmlns="http://schemas.openxmlformats.org/spreadsheetml/2006/main" count="448" uniqueCount="242">
  <si>
    <t>Material Costs</t>
  </si>
  <si>
    <t>Subsystem</t>
  </si>
  <si>
    <t>Power Transmission</t>
  </si>
  <si>
    <t>Frame</t>
  </si>
  <si>
    <t>Item</t>
  </si>
  <si>
    <t>Cost per unit</t>
  </si>
  <si>
    <t>Qty Needed</t>
  </si>
  <si>
    <t>Motor</t>
  </si>
  <si>
    <t>Description</t>
  </si>
  <si>
    <t>Total Cost</t>
  </si>
  <si>
    <t>Electric motor to drive treadmill belt</t>
  </si>
  <si>
    <t>Driving Pulley</t>
  </si>
  <si>
    <t>Driven Pulley</t>
  </si>
  <si>
    <t>MFG Part No.</t>
  </si>
  <si>
    <t>Driving Pulley Bushing</t>
  </si>
  <si>
    <t>Driven Pulley Bushing</t>
  </si>
  <si>
    <t>Pulley for motor</t>
  </si>
  <si>
    <t>Pulley for Belt Drive Axle</t>
  </si>
  <si>
    <t>Attaches Driving pulley to Motor Shaft</t>
  </si>
  <si>
    <t>Attaches Driven Pulley to Belt Drive Axle</t>
  </si>
  <si>
    <t>Treadmmill Belt</t>
  </si>
  <si>
    <t>Drive Belt</t>
  </si>
  <si>
    <t>Source</t>
  </si>
  <si>
    <t>Teknic</t>
  </si>
  <si>
    <t>SubTotal</t>
  </si>
  <si>
    <t>Mechanical Support for Treadmill Rollers</t>
  </si>
  <si>
    <t>Working Sufrace of Treadmill</t>
  </si>
  <si>
    <t>Transmits power from motor to Front Treadmill Roller</t>
  </si>
  <si>
    <t>Transmits power from Driven Pulley to Treadmill Belt</t>
  </si>
  <si>
    <t>CPM-MCVC-N0563P-RLN</t>
  </si>
  <si>
    <t>URL</t>
  </si>
  <si>
    <t>https://www.applied.com/c-brands/c-precision-pulley-idler/xpu0620pxt20/Conveyor-Pulley/p/101426682</t>
  </si>
  <si>
    <t>XPU0620PXT20</t>
  </si>
  <si>
    <t>Applied</t>
  </si>
  <si>
    <t>Extras</t>
  </si>
  <si>
    <t>Generator</t>
  </si>
  <si>
    <t>Overall Total</t>
  </si>
  <si>
    <t>Grainger</t>
  </si>
  <si>
    <t>Deck Top Surfacce</t>
  </si>
  <si>
    <t>Provides slippery sufrace, prevents wear to deck</t>
  </si>
  <si>
    <t>McMaster-Carr</t>
  </si>
  <si>
    <t>https://walkingbelts.com/</t>
  </si>
  <si>
    <t>WalkingBelts</t>
  </si>
  <si>
    <t>TBD</t>
  </si>
  <si>
    <t>https://www.homedepot.com/p/DUROMAX-13000-10500-Watt-Push-Start-Heavy-Duty-Dual-Fuel-Powered-Portable-Generator-Transfer-Switch-and-Home-Backup-Ready-XP13000EH/308311541</t>
  </si>
  <si>
    <t>https://www.mcmaster.com/85705K27/</t>
  </si>
  <si>
    <t>Track Roller</t>
  </si>
  <si>
    <t>Guides the belt on the top surface</t>
  </si>
  <si>
    <t>5RYN6</t>
  </si>
  <si>
    <t>https://www.grainger.com/product/NTN-4-Bolt-Flange-Bearing-with-5RYN6</t>
  </si>
  <si>
    <t>usarollerchain</t>
  </si>
  <si>
    <t>https://allmetalsinc.com/cr1750g.html</t>
  </si>
  <si>
    <t>Allmetalsinc</t>
  </si>
  <si>
    <t>Axles</t>
  </si>
  <si>
    <t>Transmits load from from pulley to bearings, 1045 steel CD</t>
  </si>
  <si>
    <t>Outer Belt tensioner</t>
  </si>
  <si>
    <t>Tesnions belt on outer sides</t>
  </si>
  <si>
    <t>https://www.grainger.com/product/33UK93?gucid=N:N:FPL:Free:GGL:CSM-1946:tew63h3:20501231</t>
  </si>
  <si>
    <t>Inner Belt Tensioner</t>
  </si>
  <si>
    <t>Tensions belt in middle</t>
  </si>
  <si>
    <t>https://www.grainger.com/product/TELESCOPER-Conveyor-Belt-Tensioner-33UK97</t>
  </si>
  <si>
    <t>https://www.mcmaster.com/6494K14/</t>
  </si>
  <si>
    <t>https://www.mcmaster.com/47065T107-47065T124/</t>
  </si>
  <si>
    <t>Auxillary power ,12000 W Continuous</t>
  </si>
  <si>
    <t>Center Support Bracket</t>
  </si>
  <si>
    <t>https://www.mcmaster.com/47065T278/</t>
  </si>
  <si>
    <t>Attached deck to Center Middle Frame</t>
  </si>
  <si>
    <t>https://www.mcmaster.com/15275A51/</t>
  </si>
  <si>
    <t>T Slot Nuts</t>
  </si>
  <si>
    <t>Attaches items to T Slot Channels</t>
  </si>
  <si>
    <t>https://www.mcmaster.com/5537T71/</t>
  </si>
  <si>
    <t>T Slot 90 Deg Surface Bracket</t>
  </si>
  <si>
    <t>https://www.mcmaster.com/47065T267/</t>
  </si>
  <si>
    <t>Motor Foot</t>
  </si>
  <si>
    <t>Mounting Bracket for motor</t>
  </si>
  <si>
    <t>FOOT-56-14X</t>
  </si>
  <si>
    <t>https://www.teknic.com/clearpath-accessories-guide/accessories-guide-mc-ac/#mounting</t>
  </si>
  <si>
    <t>https://www.teknic.com/model-info/CPM-MCVC-N0563P-RLN/</t>
  </si>
  <si>
    <t>https://www.royalsupply.com/store/pc/Gates-8MX-140S-12-Poly-Chain-GT2-Sprocket-14-036-Inch-Diameter-7718-1140-p41577.htm</t>
  </si>
  <si>
    <t>https://www.royalsupply.com/store/pc/Gates-2012-1-3-4-2012-TL-Bushing-1-3-4-quot-Bore-7858-2612-p67720.htm</t>
  </si>
  <si>
    <t>RoyalSupply</t>
  </si>
  <si>
    <t>https://www.royalsupply.com/store/pc/Gates-8MX-25S-12-Poly-Chain-GT2-Sprocket-2-506-Inch-Diameter-7718-1025-p41546.htm?gclid=CjwKCAjwgOGCBhAlEiwA7FUXkiY2GDXPpFB_GfBJMg2PzcTMpqfuy0HZtiF4F0p1FTViqRSKOApWyhoCGWQQAvD_BwE</t>
  </si>
  <si>
    <t>7858-2612</t>
  </si>
  <si>
    <t>7858-0110</t>
  </si>
  <si>
    <t>https://www.royalsupply.com/store/pc/Gates-1108-5-8-1108-TL-Bushing-5-8-quot-Bore-7858-0110-p67626.htm</t>
  </si>
  <si>
    <t>https://www.royalsupply.com/store/pc/Gates-8MGT-1440-12-Poly-Chain-GT-Carbon-Synchronous-Belt-9274-0180-p16560.htm</t>
  </si>
  <si>
    <t>7718-1140</t>
  </si>
  <si>
    <t>7718-1025</t>
  </si>
  <si>
    <t>9274-0160</t>
  </si>
  <si>
    <t>240V 50A Power Cord</t>
  </si>
  <si>
    <t>https://www.amazon.com/Conntek-1450SS2-50-Temporary-Generator-Straight-Blade/dp/B004NYAXLU/ref=sr_1_3?crid=122UPAKCKPSN5&amp;dchild=1&amp;keywords=50%2Bamp%2Bgenerator%2Bcord%2B50%2Bfeet&amp;qid=1616506151&amp;sprefix=50%2Bamp%2Bgenerator%2Bcord%2Caps%2C288&amp;sr=8-3&amp;th=1</t>
  </si>
  <si>
    <t>Cover - Center</t>
  </si>
  <si>
    <t>Protects Track Rollers from being stepped on</t>
  </si>
  <si>
    <t>https://www.grainger.com/product/GRAINGER-APPROVED-Aluminum-Flat-Bar-Stock-2EYX2</t>
  </si>
  <si>
    <t>Screws for Cover Center</t>
  </si>
  <si>
    <t>https://www.mcmaster.com/3668K23/</t>
  </si>
  <si>
    <t>Wood Nuts for Track Roller</t>
  </si>
  <si>
    <t>Red Loctite</t>
  </si>
  <si>
    <t>Gorilla Wood Glue</t>
  </si>
  <si>
    <t>Keeps woodnuts from pulling out</t>
  </si>
  <si>
    <t>8-32 3/4" long, 25pk</t>
  </si>
  <si>
    <t>https://www.mcmaster.com/92105A002/</t>
  </si>
  <si>
    <t>Nylock Nuts</t>
  </si>
  <si>
    <t>Low Profile Nylock Nuts 8-32, 100pk</t>
  </si>
  <si>
    <t>https://www.mcmaster.com/90633A009/</t>
  </si>
  <si>
    <t>8-32 x 1.5" flat head screw, attaches cover to deck, 100pk</t>
  </si>
  <si>
    <t>https://www.mcmaster.com/90273A203/</t>
  </si>
  <si>
    <t>Cover - Side</t>
  </si>
  <si>
    <t>#8 1.5" Screws for fiberboard</t>
  </si>
  <si>
    <t>https://www.mcmaster.com/97196A116/</t>
  </si>
  <si>
    <t>Protects Track Pollers on Left and Right Sides, Wood, 0.75x0.75x38.5, use same material as deck</t>
  </si>
  <si>
    <t>Arduino data logger</t>
  </si>
  <si>
    <t>SD Card</t>
  </si>
  <si>
    <t>USB Cord</t>
  </si>
  <si>
    <t>Power Adapter</t>
  </si>
  <si>
    <t>https://www.adafruit.com/product/1141?gclid=Cj0KCQjwjPaCBhDkARIsAISZN7Q5bIeTn6JBD_g2tJ2fSiDsVoa_Lm1Y0baWG5a8skUV5GsFeQKndxsaAhWJEALw_wcB</t>
  </si>
  <si>
    <t>https://www.adafruit.com/product/1294</t>
  </si>
  <si>
    <t>8 GB, Micro SD but comes with adapter</t>
  </si>
  <si>
    <t>Subtotal</t>
  </si>
  <si>
    <t>E Stop Button</t>
  </si>
  <si>
    <t>E Stop Button Contacts</t>
  </si>
  <si>
    <t>Case for Arduino and E Stop</t>
  </si>
  <si>
    <t>Data Cable To Treadmill</t>
  </si>
  <si>
    <t>Electronics</t>
  </si>
  <si>
    <t>https://www.amazon.com/Talon-LGP1S-Enclosed-Outdoor-Receptacle/dp/B00M3H6494/ref=sr_1_3?dchild=1&amp;keywords=nema%2B14-50%2Boutlet&amp;qid=1616955497&amp;sr=8-3&amp;th=1</t>
  </si>
  <si>
    <t>240 V Electrical Plug &amp; Encolosure</t>
  </si>
  <si>
    <t>Amazon</t>
  </si>
  <si>
    <t>Check terminal types on generator</t>
  </si>
  <si>
    <t>https://www.teknic.com/CPM-CABLE-CTRL-MU120/</t>
  </si>
  <si>
    <t>22 GA by 10 ft</t>
  </si>
  <si>
    <t>Automation Direct</t>
  </si>
  <si>
    <t>https://www.automationdirect.com/adc/shopping/catalog/pushbuttons_-z-_switches_-z-_indicators/schmersal_30mm/emergency_stop_-a-_mushroom_pushbuttons/edrz40.vhrt</t>
  </si>
  <si>
    <t>(1) N.O./(1) N.C. Position 1</t>
  </si>
  <si>
    <t>(1) N.O./(1) N.C. Position 2</t>
  </si>
  <si>
    <t>(1) N.O./(1) N.C. Position 3</t>
  </si>
  <si>
    <t>https://www.automationdirect.com/adc/shopping/catalog/pushbuttons_-z-_switches_-z-_indicators/schmersal_22mm_harsh_duty,_ip69k_rated_devices/22mm_pushbutton_accessories/contact_blocks/ef303.2</t>
  </si>
  <si>
    <t>https://www.automationdirect.com/adc/shopping/catalog/pushbuttons_-z-_switches_-z-_indicators/schmersal_22mm_harsh_duty,_ip69k_rated_devices/22mm_pushbutton_accessories/contact_blocks/ef303.1</t>
  </si>
  <si>
    <t>https://www.automationdirect.com/adc/shopping/catalog/pushbuttons_-z-_switches_-z-_indicators/schmersal_22mm_harsh_duty,_ip69k_rated_devices/22mm_pushbutton_accessories/contact_blocks/ef303.3</t>
  </si>
  <si>
    <t>Microcontroller</t>
  </si>
  <si>
    <t>SD Card Sheid for Arduino</t>
  </si>
  <si>
    <t>https://www.teknic.com/CPM-CABLE-USB-120AB/</t>
  </si>
  <si>
    <t>10 ft USB A to B</t>
  </si>
  <si>
    <t>Status LEDs</t>
  </si>
  <si>
    <t>https://www.automationdirect.com/adc/shopping/catalog/cables/bulk_multi-conductor_cable/flexible_portable_cord_(sjoow,_soow,_sjeoow,_seoow,_type_w)/insulation_type_-_sjeoow/sjeoow-12-3bk-1</t>
  </si>
  <si>
    <t>12 GA Wires for Motor Power</t>
  </si>
  <si>
    <t>Strain Releif for Motor Power</t>
  </si>
  <si>
    <t>3 Wire TPE Overmold, only ships in 20' increments, 0.435" OD</t>
  </si>
  <si>
    <t>https://www.grainger.com/product/ARLINGTON-Liquid-Tight-Cord-Connector-4JWP2</t>
  </si>
  <si>
    <t>5 mm, already owned</t>
  </si>
  <si>
    <t>https://www.amazon.com/Adapter-Arduino-Schwinn-Elliptical-Recumbent/dp/B06Y1LF8T5/ref=sr_1_2?dchild=1&amp;keywords=arduino+power+supply+module&amp;pd_rd_r=9b1ff258-5583-464e-8989-d862090029b3&amp;pd_rd_w=R13qk&amp;pd_rd_wg=XIez5&amp;pf_rd_p=4fa0e97a-13a4-491b-a127-133a554b4da3&amp;pf_rd_r=KW4GQ5G987CCY95CP4BY&amp;qid=1616976238&amp;sr=8-2</t>
  </si>
  <si>
    <t>9 V, 1.5 A, 6 ft cord</t>
  </si>
  <si>
    <t>Large button to send stop comand to motor</t>
  </si>
  <si>
    <t>Cover Center</t>
  </si>
  <si>
    <t>Cover Front - Top</t>
  </si>
  <si>
    <t>Main Section - Annodized Aluminum 48" x 24"</t>
  </si>
  <si>
    <t>Attaches to Electrical Enclosure - USE LEFTOVER FROM FRONT</t>
  </si>
  <si>
    <t>OnlineMetals</t>
  </si>
  <si>
    <t>https://www.onlinemetals.com/en/buy/anodized-aiuminum/0-04-anodized-aluminum-sheet-clear-5005-aq/pid/23889</t>
  </si>
  <si>
    <t>Pulley Covers - Annodized Aluminum 24" x 12"</t>
  </si>
  <si>
    <t>Frame Middle Structural</t>
  </si>
  <si>
    <t>0.25" Steel A36 HR, 8" x 72"</t>
  </si>
  <si>
    <t>Rear Center Takeup Bracket</t>
  </si>
  <si>
    <t>0.25" Steel A36 HR, 6" x 12" USE LEFTOVER FORM MIDDLE</t>
  </si>
  <si>
    <t>https://www.onlinemetals.com/en/buy/hot-roll-steel/0-25-mild-steel-plate-a36-hot-rolled/pid/9610</t>
  </si>
  <si>
    <t>Belt Tensioner Bracket</t>
  </si>
  <si>
    <t>0.25" Steel A36 HR, 12" x 15"</t>
  </si>
  <si>
    <t>Wheels</t>
  </si>
  <si>
    <t>Going to 3D print</t>
  </si>
  <si>
    <t>https://store.arduino.cc/usa/mega-2560-r3</t>
  </si>
  <si>
    <t>Arduino Mega 2560</t>
  </si>
  <si>
    <t>ArduinoStore</t>
  </si>
  <si>
    <t>Adafruit</t>
  </si>
  <si>
    <t>Deck</t>
  </si>
  <si>
    <t>Front Treadmill Belt Drum</t>
  </si>
  <si>
    <t>1" T-Slot Extrusions</t>
  </si>
  <si>
    <t>https://www.mcmaster.com/47065T101-47065T123/</t>
  </si>
  <si>
    <t>Structural Element - 6105 T5 Aluminum - 8 ft sections</t>
  </si>
  <si>
    <t>Double 1" T-Slot Extrusions</t>
  </si>
  <si>
    <t>Structural Element - 6105 T5 Aluminum - 4 ft sections</t>
  </si>
  <si>
    <t>3/4" MDF, 4' x 8' Sheet</t>
  </si>
  <si>
    <t>Bolts for Center bearings</t>
  </si>
  <si>
    <t>https://www.homedepot.com/p/3-4-in-x-4-ft-x-8-ft-MDF-Panel-D11612490970000/304325742</t>
  </si>
  <si>
    <t>Vendor List</t>
  </si>
  <si>
    <t>Purchase Sheet</t>
  </si>
  <si>
    <t>HomeDepot</t>
  </si>
  <si>
    <t>Total</t>
  </si>
  <si>
    <t>90 deg Deck Support Bracket</t>
  </si>
  <si>
    <t>2 Slot Straight Bracket</t>
  </si>
  <si>
    <t>Mounting Fasteners included</t>
  </si>
  <si>
    <t>https://www.mcmaster.com/47065T262/</t>
  </si>
  <si>
    <t>T Slot 3 Way Outsude Connector</t>
  </si>
  <si>
    <t>https://www.mcmaster.com/47065T244/</t>
  </si>
  <si>
    <t>T Slot Connector Screw</t>
  </si>
  <si>
    <t>Attaches to threaded hole in center of T Slot</t>
  </si>
  <si>
    <t>https://www.mcmaster.com/47065T155/</t>
  </si>
  <si>
    <t>Flat Deck Support Bracket</t>
  </si>
  <si>
    <t>Attaches Deck to Frame</t>
  </si>
  <si>
    <t>https://www.mcmaster.com/1394A23/</t>
  </si>
  <si>
    <t>Screws for Flat Deck Support Bracket</t>
  </si>
  <si>
    <t>#5 5/8" Screws for Fiberboard, 100 PK</t>
  </si>
  <si>
    <t>https://www.mcmaster.com/97196A103/</t>
  </si>
  <si>
    <t>Fiberboard Screws for Side Cover</t>
  </si>
  <si>
    <t>Button Head Screws for Side Cover</t>
  </si>
  <si>
    <t>1/4-20 5/16" Screws for T Slot, 25 pk</t>
  </si>
  <si>
    <t>https://www.mcmaster.com/91255A522/</t>
  </si>
  <si>
    <t>1/4-20 Nut for attaching items to T Slots, 25 pk</t>
  </si>
  <si>
    <t>https://www.mcmaster.com/47065T905/</t>
  </si>
  <si>
    <t>Bolts for Outer Tensioner</t>
  </si>
  <si>
    <t>ACE</t>
  </si>
  <si>
    <t>Nuts for Outer Tensioner Bolts</t>
  </si>
  <si>
    <t>5/8-11 1" Long, 10pk</t>
  </si>
  <si>
    <t>https://www.mcmaster.com/92865A794/</t>
  </si>
  <si>
    <t>5/8"-11, 25pk</t>
  </si>
  <si>
    <t>https://www.mcmaster.com/95462A533/</t>
  </si>
  <si>
    <t>Bolts for Rear - Outer Bearings</t>
  </si>
  <si>
    <t>1/2-20 1" Long, 10pk</t>
  </si>
  <si>
    <t>https://www.mcmaster.com/92865A352/</t>
  </si>
  <si>
    <t>Nuts for Rear - Outer Bearing</t>
  </si>
  <si>
    <t>1/2-20, Only sold in 100pk on mcmaster</t>
  </si>
  <si>
    <t>https://www.mcmaster.com/92140A112/</t>
  </si>
  <si>
    <t>Bearings - Center</t>
  </si>
  <si>
    <t>Bearing  - Outer</t>
  </si>
  <si>
    <t>Bolts for Front Outer Bearings</t>
  </si>
  <si>
    <t>Washers for Front Outer Bearings</t>
  </si>
  <si>
    <t xml:space="preserve">Oversize Washer for 1/4" Bolt, 10pk, </t>
  </si>
  <si>
    <t>1/4-20 1" Long, only sold in 100pk on mcmaster, needs T Nut</t>
  </si>
  <si>
    <t>3/8-16 2" Long, Onlys sold in 50pk on mcmaster</t>
  </si>
  <si>
    <t>Nuts for Center Bearings</t>
  </si>
  <si>
    <t>3/8-16, Only sold in 100pk on mcmaster</t>
  </si>
  <si>
    <t>Bolts for Belt Tensioner Bracket</t>
  </si>
  <si>
    <t>1/4-20 0.5" Long, Only sold in 100pk on mcmaster, needs T Nut</t>
  </si>
  <si>
    <t>Bolts for Motor Moounts</t>
  </si>
  <si>
    <t>Screws for Deck Support Bracket</t>
  </si>
  <si>
    <t>#8 0.75" Fiberboard Screw, Attaches barcket to Deck, Only in 100pk on mcmaster</t>
  </si>
  <si>
    <t>Bolts for Deck Support Bracket</t>
  </si>
  <si>
    <t>#8-32 1/2" Long, Only in 100pk on mcmaster</t>
  </si>
  <si>
    <t>Nuts For Decu Support Bracket</t>
  </si>
  <si>
    <t>#8-32, only sold in 100pk on mcmaster</t>
  </si>
  <si>
    <r>
      <t xml:space="preserve">90 deg T bracket for single rail, </t>
    </r>
    <r>
      <rPr>
        <b/>
        <sz val="8"/>
        <color theme="1"/>
        <rFont val="Times New Roman"/>
        <family val="1"/>
      </rPr>
      <t>Mounting Fasteners included</t>
    </r>
  </si>
  <si>
    <r>
      <rPr>
        <sz val="8"/>
        <color theme="1"/>
        <rFont val="Times New Roman"/>
        <family val="1"/>
      </rPr>
      <t>Connects T Slot meeting at 3 right angles</t>
    </r>
    <r>
      <rPr>
        <b/>
        <sz val="8"/>
        <color theme="1"/>
        <rFont val="Times New Roman"/>
        <family val="1"/>
      </rPr>
      <t xml:space="preserve"> Fasteners Included</t>
    </r>
  </si>
  <si>
    <t>DuroMAX</t>
  </si>
  <si>
    <t>XP13000EH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</si>
</sst>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u/>
      <sz val="6"/>
      <color theme="10"/>
      <name val="Times New Roman"/>
      <family val="1"/>
    </font>
    <font>
      <sz val="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</cellStyleXfs>
  <cellXfs count="63">
    <xf numFmtId="0" fontId="0" fillId="0" borderId="0" xfId="0"/>
    <xf numFmtId="44" fontId="0" fillId="0" borderId="0" xfId="1" applyFont="1"/>
    <xf numFmtId="0" fontId="3" fillId="0" borderId="0" xfId="2"/>
    <xf numFmtId="0" fontId="2" fillId="0" borderId="0" xfId="0" applyFont="1"/>
    <xf numFmtId="0" fontId="5" fillId="0" borderId="5" xfId="4" applyAlignment="1">
      <alignment horizontal="center" vertical="center"/>
    </xf>
    <xf numFmtId="44" fontId="5" fillId="0" borderId="5" xfId="4" applyNumberFormat="1" applyAlignment="1">
      <alignment horizontal="center" vertical="center"/>
    </xf>
    <xf numFmtId="1" fontId="5" fillId="0" borderId="5" xfId="4" applyNumberFormat="1" applyAlignment="1">
      <alignment horizontal="center" vertical="center"/>
    </xf>
    <xf numFmtId="44" fontId="5" fillId="0" borderId="5" xfId="4" applyNumberFormat="1" applyAlignment="1">
      <alignment horizontal="left" vertical="center"/>
    </xf>
    <xf numFmtId="0" fontId="4" fillId="0" borderId="0" xfId="3"/>
    <xf numFmtId="0" fontId="4" fillId="0" borderId="1" xfId="3" applyBorder="1" applyAlignment="1">
      <alignment horizontal="left"/>
    </xf>
    <xf numFmtId="44" fontId="0" fillId="0" borderId="0" xfId="0" applyNumberFormat="1"/>
    <xf numFmtId="0" fontId="6" fillId="0" borderId="0" xfId="0" applyFont="1" applyAlignment="1">
      <alignment horizontal="center"/>
    </xf>
    <xf numFmtId="0" fontId="6" fillId="0" borderId="0" xfId="0" applyFont="1"/>
    <xf numFmtId="44" fontId="6" fillId="0" borderId="1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" fontId="6" fillId="0" borderId="1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1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4" fontId="7" fillId="0" borderId="0" xfId="1" applyFont="1" applyAlignment="1">
      <alignment horizontal="center" vertical="center" wrapText="1"/>
    </xf>
    <xf numFmtId="44" fontId="6" fillId="0" borderId="0" xfId="1" applyFont="1" applyAlignment="1">
      <alignment vertical="center" wrapText="1"/>
    </xf>
    <xf numFmtId="44" fontId="6" fillId="0" borderId="1" xfId="1" applyFont="1" applyBorder="1" applyAlignment="1">
      <alignment vertical="center" wrapText="1"/>
    </xf>
    <xf numFmtId="44" fontId="6" fillId="0" borderId="1" xfId="1" applyFont="1" applyFill="1" applyBorder="1" applyAlignment="1">
      <alignment vertical="center" wrapText="1"/>
    </xf>
    <xf numFmtId="44" fontId="6" fillId="0" borderId="2" xfId="1" applyFont="1" applyBorder="1" applyAlignment="1">
      <alignment vertical="center" wrapText="1"/>
    </xf>
    <xf numFmtId="44" fontId="6" fillId="2" borderId="1" xfId="1" applyFont="1" applyFill="1" applyBorder="1" applyAlignment="1">
      <alignment vertical="center" wrapText="1"/>
    </xf>
    <xf numFmtId="12" fontId="6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1" fontId="6" fillId="0" borderId="0" xfId="1" applyNumberFormat="1" applyFont="1" applyAlignment="1">
      <alignment horizontal="center" vertical="center" wrapText="1"/>
    </xf>
    <xf numFmtId="1" fontId="6" fillId="0" borderId="1" xfId="1" applyNumberFormat="1" applyFont="1" applyBorder="1" applyAlignment="1">
      <alignment horizontal="center" vertical="center" wrapText="1"/>
    </xf>
    <xf numFmtId="1" fontId="6" fillId="0" borderId="1" xfId="1" applyNumberFormat="1" applyFont="1" applyFill="1" applyBorder="1" applyAlignment="1">
      <alignment horizontal="center" vertical="center" wrapText="1"/>
    </xf>
    <xf numFmtId="1" fontId="6" fillId="0" borderId="2" xfId="1" applyNumberFormat="1" applyFont="1" applyBorder="1" applyAlignment="1">
      <alignment horizontal="center" vertical="center" wrapText="1"/>
    </xf>
    <xf numFmtId="1" fontId="6" fillId="2" borderId="1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4" fontId="7" fillId="0" borderId="1" xfId="1" applyFont="1" applyBorder="1" applyAlignment="1">
      <alignment horizontal="center" vertical="center" wrapText="1"/>
    </xf>
    <xf numFmtId="1" fontId="7" fillId="0" borderId="1" xfId="1" applyNumberFormat="1" applyFont="1" applyBorder="1" applyAlignment="1">
      <alignment horizontal="center" vertical="center" wrapText="1"/>
    </xf>
    <xf numFmtId="44" fontId="7" fillId="0" borderId="1" xfId="1" applyFont="1" applyBorder="1" applyAlignment="1">
      <alignment horizontal="center" vertical="center"/>
    </xf>
    <xf numFmtId="44" fontId="7" fillId="0" borderId="0" xfId="1" applyFont="1" applyAlignment="1">
      <alignment horizontal="right" vertical="center"/>
    </xf>
    <xf numFmtId="0" fontId="10" fillId="0" borderId="0" xfId="1" applyNumberFormat="1" applyFont="1" applyAlignment="1">
      <alignment vertical="center" wrapText="1"/>
    </xf>
    <xf numFmtId="0" fontId="9" fillId="0" borderId="0" xfId="2" applyNumberFormat="1" applyFont="1" applyAlignment="1">
      <alignment vertical="center" wrapText="1"/>
    </xf>
    <xf numFmtId="0" fontId="7" fillId="0" borderId="1" xfId="1" applyNumberFormat="1" applyFont="1" applyBorder="1" applyAlignment="1">
      <alignment horizontal="center" vertical="center" wrapText="1"/>
    </xf>
    <xf numFmtId="0" fontId="9" fillId="0" borderId="1" xfId="2" applyNumberFormat="1" applyFont="1" applyBorder="1" applyAlignment="1">
      <alignment vertical="center" wrapText="1"/>
    </xf>
    <xf numFmtId="0" fontId="10" fillId="0" borderId="1" xfId="1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44" fontId="6" fillId="0" borderId="1" xfId="1" applyFont="1" applyFill="1" applyBorder="1" applyAlignment="1">
      <alignment horizontal="center" vertical="center"/>
    </xf>
    <xf numFmtId="44" fontId="6" fillId="0" borderId="0" xfId="1" applyFont="1" applyAlignment="1">
      <alignment horizontal="center" vertical="center"/>
    </xf>
    <xf numFmtId="44" fontId="6" fillId="0" borderId="2" xfId="1" applyFont="1" applyBorder="1" applyAlignment="1">
      <alignment horizontal="center" vertical="center"/>
    </xf>
    <xf numFmtId="44" fontId="6" fillId="2" borderId="1" xfId="1" applyFont="1" applyFill="1" applyBorder="1" applyAlignment="1">
      <alignment horizontal="center" vertical="center"/>
    </xf>
  </cellXfs>
  <cellStyles count="5">
    <cellStyle name="Currency" xfId="1" builtinId="4"/>
    <cellStyle name="Heading 2" xfId="4" builtinId="17"/>
    <cellStyle name="Hyperlink" xfId="2" builtinId="8"/>
    <cellStyle name="Normal" xfId="0" builtinId="0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eknic.com/model-info/CPM-MCVC-N0563P-RLN/" TargetMode="External"/><Relationship Id="rId18" Type="http://schemas.openxmlformats.org/officeDocument/2006/relationships/hyperlink" Target="https://www.royalsupply.com/store/pc/Gates-8MGT-1440-12-Poly-Chain-GT-Carbon-Synchronous-Belt-9274-0180-p16560.htm" TargetMode="External"/><Relationship Id="rId26" Type="http://schemas.openxmlformats.org/officeDocument/2006/relationships/hyperlink" Target="https://store.arduino.cc/usa/mega-2560-r3" TargetMode="External"/><Relationship Id="rId39" Type="http://schemas.openxmlformats.org/officeDocument/2006/relationships/hyperlink" Target="https://www.onlinemetals.com/en/buy/anodized-aiuminum/0-04-anodized-aluminum-sheet-clear-5005-aq/pid/23889" TargetMode="External"/><Relationship Id="rId3" Type="http://schemas.openxmlformats.org/officeDocument/2006/relationships/hyperlink" Target="https://allmetalsinc.com/cr1750g.html" TargetMode="External"/><Relationship Id="rId21" Type="http://schemas.openxmlformats.org/officeDocument/2006/relationships/hyperlink" Target="https://www.mcmaster.com/90273A203/" TargetMode="External"/><Relationship Id="rId34" Type="http://schemas.openxmlformats.org/officeDocument/2006/relationships/hyperlink" Target="https://www.automationdirect.com/adc/shopping/catalog/cables/bulk_multi-conductor_cable/flexible_portable_cord_(sjoow,_soow,_sjeoow,_seoow,_type_w)/insulation_type_-_sjeoow/sjeoow-12-3bk-1" TargetMode="External"/><Relationship Id="rId42" Type="http://schemas.openxmlformats.org/officeDocument/2006/relationships/hyperlink" Target="https://www.mcmaster.com/47065T101-47065T123/" TargetMode="External"/><Relationship Id="rId47" Type="http://schemas.openxmlformats.org/officeDocument/2006/relationships/hyperlink" Target="https://www.mcmaster.com/97196A103/" TargetMode="External"/><Relationship Id="rId50" Type="http://schemas.openxmlformats.org/officeDocument/2006/relationships/hyperlink" Target="https://www.mcmaster.com/92140A112/" TargetMode="External"/><Relationship Id="rId7" Type="http://schemas.openxmlformats.org/officeDocument/2006/relationships/hyperlink" Target="https://www.mcmaster.com/47065T107-47065T124/" TargetMode="External"/><Relationship Id="rId12" Type="http://schemas.openxmlformats.org/officeDocument/2006/relationships/hyperlink" Target="https://www.teknic.com/clearpath-accessories-guide/accessories-guide-mc-ac/" TargetMode="External"/><Relationship Id="rId17" Type="http://schemas.openxmlformats.org/officeDocument/2006/relationships/hyperlink" Target="https://www.royalsupply.com/store/pc/Gates-1108-5-8-1108-TL-Bushing-5-8-quot-Bore-7858-0110-p67626.htm" TargetMode="External"/><Relationship Id="rId25" Type="http://schemas.openxmlformats.org/officeDocument/2006/relationships/hyperlink" Target="https://www.mcmaster.com/97196A116/" TargetMode="External"/><Relationship Id="rId33" Type="http://schemas.openxmlformats.org/officeDocument/2006/relationships/hyperlink" Target="https://www.teknic.com/CPM-CABLE-USB-120AB/" TargetMode="External"/><Relationship Id="rId38" Type="http://schemas.openxmlformats.org/officeDocument/2006/relationships/hyperlink" Target="https://www.onlinemetals.com/en/buy/anodized-aiuminum/0-04-anodized-aluminum-sheet-clear-5005-aq/pid/23889" TargetMode="External"/><Relationship Id="rId46" Type="http://schemas.openxmlformats.org/officeDocument/2006/relationships/hyperlink" Target="https://www.mcmaster.com/1394A23/" TargetMode="External"/><Relationship Id="rId2" Type="http://schemas.openxmlformats.org/officeDocument/2006/relationships/hyperlink" Target="https://walkingbelts.com/" TargetMode="External"/><Relationship Id="rId16" Type="http://schemas.openxmlformats.org/officeDocument/2006/relationships/hyperlink" Target="https://www.royalsupply.com/store/pc/Gates-8MX-25S-12-Poly-Chain-GT2-Sprocket-2-506-Inch-Diameter-7718-1025-p41546.htm?gclid=CjwKCAjwgOGCBhAlEiwA7FUXkiY2GDXPpFB_GfBJMg2PzcTMpqfuy0HZtiF4F0p1FTViqRSKOApWyhoCGWQQAvD_BwE" TargetMode="External"/><Relationship Id="rId20" Type="http://schemas.openxmlformats.org/officeDocument/2006/relationships/hyperlink" Target="https://www.grainger.com/product/GRAINGER-APPROVED-Aluminum-Flat-Bar-Stock-2EYX2" TargetMode="External"/><Relationship Id="rId29" Type="http://schemas.openxmlformats.org/officeDocument/2006/relationships/hyperlink" Target="https://www.automationdirect.com/adc/shopping/catalog/pushbuttons_-z-_switches_-z-_indicators/schmersal_30mm/emergency_stop_-a-_mushroom_pushbuttons/edrz40.vhrt" TargetMode="External"/><Relationship Id="rId41" Type="http://schemas.openxmlformats.org/officeDocument/2006/relationships/hyperlink" Target="https://www.onlinemetals.com/en/buy/hot-roll-steel/0-25-mild-steel-plate-a36-hot-rolled/pid/9610" TargetMode="External"/><Relationship Id="rId1" Type="http://schemas.openxmlformats.org/officeDocument/2006/relationships/hyperlink" Target="https://www.applied.com/c-brands/c-precision-pulley-idler/xpu0620pxt20/Conveyor-Pulley/p/101426682" TargetMode="External"/><Relationship Id="rId6" Type="http://schemas.openxmlformats.org/officeDocument/2006/relationships/hyperlink" Target="https://www.mcmaster.com/6494K14/" TargetMode="External"/><Relationship Id="rId11" Type="http://schemas.openxmlformats.org/officeDocument/2006/relationships/hyperlink" Target="https://www.mcmaster.com/47065T267/" TargetMode="External"/><Relationship Id="rId24" Type="http://schemas.openxmlformats.org/officeDocument/2006/relationships/hyperlink" Target="https://www.mcmaster.com/90633A009/" TargetMode="External"/><Relationship Id="rId32" Type="http://schemas.openxmlformats.org/officeDocument/2006/relationships/hyperlink" Target="https://www.automationdirect.com/adc/shopping/catalog/pushbuttons_-z-_switches_-z-_indicators/schmersal_22mm_harsh_duty,_ip69k_rated_devices/22mm_pushbutton_accessories/contact_blocks/ef303.3" TargetMode="External"/><Relationship Id="rId37" Type="http://schemas.openxmlformats.org/officeDocument/2006/relationships/hyperlink" Target="https://www.amazon.com/Adapter-Arduino-Schwinn-Elliptical-Recumbent/dp/B06Y1LF8T5/ref=sr_1_2?dchild=1&amp;keywords=arduino+power+supply+module&amp;pd_rd_r=9b1ff258-5583-464e-8989-d862090029b3&amp;pd_rd_w=R13qk&amp;pd_rd_wg=XIez5&amp;pf_rd_p=4fa0e97a-13a4-491b-a127-133a554b4da3&amp;pf_rd_r=KW4GQ5G987CCY95CP4BY&amp;qid=1616976238&amp;sr=8-2" TargetMode="External"/><Relationship Id="rId40" Type="http://schemas.openxmlformats.org/officeDocument/2006/relationships/hyperlink" Target="https://www.onlinemetals.com/en/buy/hot-roll-steel/0-25-mild-steel-plate-a36-hot-rolled/pid/9610" TargetMode="External"/><Relationship Id="rId45" Type="http://schemas.openxmlformats.org/officeDocument/2006/relationships/hyperlink" Target="https://www.mcmaster.com/47065T155/" TargetMode="External"/><Relationship Id="rId5" Type="http://schemas.openxmlformats.org/officeDocument/2006/relationships/hyperlink" Target="https://www.grainger.com/product/33UK93?gucid=N:N:FPL:Free:GGL:CSM-1946:tew63h3:20501231" TargetMode="External"/><Relationship Id="rId15" Type="http://schemas.openxmlformats.org/officeDocument/2006/relationships/hyperlink" Target="https://www.royalsupply.com/store/pc/Gates-2012-1-3-4-2012-TL-Bushing-1-3-4-quot-Bore-7858-2612-p67720.htm" TargetMode="External"/><Relationship Id="rId23" Type="http://schemas.openxmlformats.org/officeDocument/2006/relationships/hyperlink" Target="https://www.mcmaster.com/92105A002/" TargetMode="External"/><Relationship Id="rId28" Type="http://schemas.openxmlformats.org/officeDocument/2006/relationships/hyperlink" Target="https://www.teknic.com/CPM-CABLE-CTRL-MU120/" TargetMode="External"/><Relationship Id="rId36" Type="http://schemas.openxmlformats.org/officeDocument/2006/relationships/hyperlink" Target="https://www.amazon.com/Talon-LGP1S-Enclosed-Outdoor-Receptacle/dp/B00M3H6494/ref=sr_1_3?dchild=1&amp;keywords=nema%2B14-50%2Boutlet&amp;qid=1616955497&amp;sr=8-3&amp;th=1" TargetMode="External"/><Relationship Id="rId49" Type="http://schemas.openxmlformats.org/officeDocument/2006/relationships/hyperlink" Target="https://www.mcmaster.com/95462A533/" TargetMode="External"/><Relationship Id="rId10" Type="http://schemas.openxmlformats.org/officeDocument/2006/relationships/hyperlink" Target="https://www.mcmaster.com/5537T71/" TargetMode="External"/><Relationship Id="rId19" Type="http://schemas.openxmlformats.org/officeDocument/2006/relationships/hyperlink" Target="https://www.amazon.com/Conntek-1450SS2-50-Temporary-Generator-Straight-Blade/dp/B004NYAXLU/ref=sr_1_3?crid=122UPAKCKPSN5&amp;dchild=1&amp;keywords=50%2Bamp%2Bgenerator%2Bcord%2B50%2Bfeet&amp;qid=1616506151&amp;sprefix=50%2Bamp%2Bgenerator%2Bcord%2Caps%2C288&amp;sr=8-3&amp;th=1" TargetMode="External"/><Relationship Id="rId31" Type="http://schemas.openxmlformats.org/officeDocument/2006/relationships/hyperlink" Target="https://www.automationdirect.com/adc/shopping/catalog/pushbuttons_-z-_switches_-z-_indicators/schmersal_22mm_harsh_duty,_ip69k_rated_devices/22mm_pushbutton_accessories/contact_blocks/ef303.1" TargetMode="External"/><Relationship Id="rId44" Type="http://schemas.openxmlformats.org/officeDocument/2006/relationships/hyperlink" Target="https://www.mcmaster.com/47065T244/" TargetMode="External"/><Relationship Id="rId4" Type="http://schemas.openxmlformats.org/officeDocument/2006/relationships/hyperlink" Target="https://www.grainger.com/product/NTN-4-Bolt-Flange-Bearing-with-5RYN6" TargetMode="External"/><Relationship Id="rId9" Type="http://schemas.openxmlformats.org/officeDocument/2006/relationships/hyperlink" Target="https://www.mcmaster.com/15275A51/" TargetMode="External"/><Relationship Id="rId14" Type="http://schemas.openxmlformats.org/officeDocument/2006/relationships/hyperlink" Target="https://www.royalsupply.com/store/pc/Gates-8MX-140S-12-Poly-Chain-GT2-Sprocket-14-036-Inch-Diameter-7718-1140-p41577.htm" TargetMode="External"/><Relationship Id="rId22" Type="http://schemas.openxmlformats.org/officeDocument/2006/relationships/hyperlink" Target="https://www.mcmaster.com/3668K23/" TargetMode="External"/><Relationship Id="rId27" Type="http://schemas.openxmlformats.org/officeDocument/2006/relationships/hyperlink" Target="https://www.adafruit.com/product/1294" TargetMode="External"/><Relationship Id="rId30" Type="http://schemas.openxmlformats.org/officeDocument/2006/relationships/hyperlink" Target="https://www.automationdirect.com/adc/shopping/catalog/pushbuttons_-z-_switches_-z-_indicators/schmersal_22mm_harsh_duty,_ip69k_rated_devices/22mm_pushbutton_accessories/contact_blocks/ef303.2" TargetMode="External"/><Relationship Id="rId35" Type="http://schemas.openxmlformats.org/officeDocument/2006/relationships/hyperlink" Target="https://www.grainger.com/product/ARLINGTON-Liquid-Tight-Cord-Connector-4JWP2" TargetMode="External"/><Relationship Id="rId43" Type="http://schemas.openxmlformats.org/officeDocument/2006/relationships/hyperlink" Target="https://www.homedepot.com/p/3-4-in-x-4-ft-x-8-ft-MDF-Panel-D11612490970000/304325742" TargetMode="External"/><Relationship Id="rId48" Type="http://schemas.openxmlformats.org/officeDocument/2006/relationships/hyperlink" Target="https://www.mcmaster.com/92865A794/" TargetMode="External"/><Relationship Id="rId8" Type="http://schemas.openxmlformats.org/officeDocument/2006/relationships/hyperlink" Target="https://www.mcmaster.com/47065T278/" TargetMode="External"/><Relationship Id="rId5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2128-08E7-4A97-95E6-4CE7ECDF80CA}">
  <dimension ref="A1:I89"/>
  <sheetViews>
    <sheetView tabSelected="1" topLeftCell="A81" zoomScale="140" zoomScaleNormal="140" workbookViewId="0">
      <selection activeCell="C89" sqref="C89"/>
    </sheetView>
  </sheetViews>
  <sheetFormatPr defaultRowHeight="11.25" x14ac:dyDescent="0.2"/>
  <cols>
    <col min="1" max="1" width="8.5703125" style="11" customWidth="1"/>
    <col min="2" max="2" width="10.7109375" style="24" customWidth="1"/>
    <col min="3" max="3" width="18" style="24" customWidth="1"/>
    <col min="4" max="4" width="11.28515625" style="24" customWidth="1"/>
    <col min="5" max="5" width="11" style="24" customWidth="1"/>
    <col min="6" max="6" width="7.5703125" style="34" customWidth="1"/>
    <col min="7" max="7" width="6" style="41" customWidth="1"/>
    <col min="8" max="8" width="7.42578125" style="60" customWidth="1"/>
    <col min="9" max="9" width="51.140625" style="52" customWidth="1"/>
    <col min="10" max="16384" width="9.140625" style="12"/>
  </cols>
  <sheetData>
    <row r="1" spans="1:9" x14ac:dyDescent="0.2">
      <c r="A1" s="58" t="s">
        <v>0</v>
      </c>
      <c r="B1" s="58"/>
      <c r="C1" s="58"/>
      <c r="D1" s="58"/>
      <c r="E1" s="58"/>
      <c r="F1" s="58"/>
      <c r="G1" s="58"/>
      <c r="H1" s="58"/>
      <c r="I1" s="58"/>
    </row>
    <row r="2" spans="1:9" s="14" customFormat="1" ht="31.5" x14ac:dyDescent="0.25">
      <c r="A2" s="46" t="s">
        <v>1</v>
      </c>
      <c r="B2" s="47" t="s">
        <v>4</v>
      </c>
      <c r="C2" s="47" t="s">
        <v>8</v>
      </c>
      <c r="D2" s="47" t="s">
        <v>22</v>
      </c>
      <c r="E2" s="47" t="s">
        <v>13</v>
      </c>
      <c r="F2" s="48" t="s">
        <v>5</v>
      </c>
      <c r="G2" s="49" t="s">
        <v>6</v>
      </c>
      <c r="H2" s="50" t="s">
        <v>9</v>
      </c>
      <c r="I2" s="54" t="s">
        <v>30</v>
      </c>
    </row>
    <row r="3" spans="1:9" ht="22.5" x14ac:dyDescent="0.2">
      <c r="A3" s="15" t="s">
        <v>2</v>
      </c>
      <c r="B3" s="23" t="s">
        <v>7</v>
      </c>
      <c r="C3" s="23" t="s">
        <v>10</v>
      </c>
      <c r="D3" s="23" t="s">
        <v>23</v>
      </c>
      <c r="E3" s="23" t="s">
        <v>29</v>
      </c>
      <c r="F3" s="35">
        <v>784</v>
      </c>
      <c r="G3" s="42">
        <v>2</v>
      </c>
      <c r="H3" s="13">
        <f>F3*G3</f>
        <v>1568</v>
      </c>
      <c r="I3" s="55" t="s">
        <v>77</v>
      </c>
    </row>
    <row r="4" spans="1:9" ht="22.5" x14ac:dyDescent="0.2">
      <c r="A4" s="15"/>
      <c r="B4" s="23" t="s">
        <v>73</v>
      </c>
      <c r="C4" s="23" t="s">
        <v>74</v>
      </c>
      <c r="D4" s="23" t="s">
        <v>23</v>
      </c>
      <c r="E4" s="23" t="s">
        <v>75</v>
      </c>
      <c r="F4" s="35">
        <v>14</v>
      </c>
      <c r="G4" s="42">
        <v>2</v>
      </c>
      <c r="H4" s="13">
        <f>F4*G4</f>
        <v>28</v>
      </c>
      <c r="I4" s="55" t="s">
        <v>76</v>
      </c>
    </row>
    <row r="5" spans="1:9" ht="33" x14ac:dyDescent="0.2">
      <c r="A5" s="15"/>
      <c r="B5" s="25" t="s">
        <v>11</v>
      </c>
      <c r="C5" s="25" t="s">
        <v>16</v>
      </c>
      <c r="D5" s="25" t="s">
        <v>80</v>
      </c>
      <c r="E5" s="25" t="s">
        <v>86</v>
      </c>
      <c r="F5" s="36">
        <v>67.59</v>
      </c>
      <c r="G5" s="43">
        <v>2</v>
      </c>
      <c r="H5" s="59">
        <f t="shared" ref="H5:H11" si="0">F5*G5</f>
        <v>135.18</v>
      </c>
      <c r="I5" s="55" t="s">
        <v>81</v>
      </c>
    </row>
    <row r="6" spans="1:9" ht="22.5" x14ac:dyDescent="0.2">
      <c r="A6" s="15"/>
      <c r="B6" s="25" t="s">
        <v>14</v>
      </c>
      <c r="C6" s="25" t="s">
        <v>18</v>
      </c>
      <c r="D6" s="25" t="s">
        <v>80</v>
      </c>
      <c r="E6" s="39" t="s">
        <v>83</v>
      </c>
      <c r="F6" s="36">
        <v>13.35</v>
      </c>
      <c r="G6" s="43">
        <v>2</v>
      </c>
      <c r="H6" s="59">
        <f t="shared" si="0"/>
        <v>26.7</v>
      </c>
      <c r="I6" s="55" t="s">
        <v>84</v>
      </c>
    </row>
    <row r="7" spans="1:9" ht="22.5" x14ac:dyDescent="0.2">
      <c r="A7" s="15"/>
      <c r="B7" s="25" t="s">
        <v>12</v>
      </c>
      <c r="C7" s="25" t="s">
        <v>17</v>
      </c>
      <c r="D7" s="25" t="s">
        <v>80</v>
      </c>
      <c r="E7" s="25" t="s">
        <v>87</v>
      </c>
      <c r="F7" s="36">
        <v>287.33</v>
      </c>
      <c r="G7" s="43">
        <v>2</v>
      </c>
      <c r="H7" s="59">
        <f t="shared" si="0"/>
        <v>574.66</v>
      </c>
      <c r="I7" s="55" t="s">
        <v>78</v>
      </c>
    </row>
    <row r="8" spans="1:9" ht="22.5" x14ac:dyDescent="0.2">
      <c r="A8" s="15"/>
      <c r="B8" s="25" t="s">
        <v>15</v>
      </c>
      <c r="C8" s="25" t="s">
        <v>19</v>
      </c>
      <c r="D8" s="25" t="s">
        <v>80</v>
      </c>
      <c r="E8" s="25" t="s">
        <v>82</v>
      </c>
      <c r="F8" s="36">
        <v>21.17</v>
      </c>
      <c r="G8" s="43">
        <v>2</v>
      </c>
      <c r="H8" s="59">
        <f t="shared" si="0"/>
        <v>42.34</v>
      </c>
      <c r="I8" s="55" t="s">
        <v>79</v>
      </c>
    </row>
    <row r="9" spans="1:9" ht="33.75" x14ac:dyDescent="0.2">
      <c r="A9" s="15"/>
      <c r="B9" s="25" t="s">
        <v>21</v>
      </c>
      <c r="C9" s="25" t="s">
        <v>27</v>
      </c>
      <c r="D9" s="25" t="s">
        <v>80</v>
      </c>
      <c r="E9" s="25" t="s">
        <v>88</v>
      </c>
      <c r="F9" s="36">
        <v>43.87</v>
      </c>
      <c r="G9" s="43">
        <v>2</v>
      </c>
      <c r="H9" s="59">
        <f t="shared" si="0"/>
        <v>87.74</v>
      </c>
      <c r="I9" s="55" t="s">
        <v>85</v>
      </c>
    </row>
    <row r="10" spans="1:9" ht="22.5" x14ac:dyDescent="0.2">
      <c r="A10" s="15"/>
      <c r="B10" s="23" t="s">
        <v>20</v>
      </c>
      <c r="C10" s="23" t="s">
        <v>26</v>
      </c>
      <c r="D10" s="23" t="s">
        <v>42</v>
      </c>
      <c r="E10" s="28"/>
      <c r="F10" s="35">
        <v>159.99</v>
      </c>
      <c r="G10" s="42">
        <v>2</v>
      </c>
      <c r="H10" s="13">
        <f t="shared" si="0"/>
        <v>319.98</v>
      </c>
      <c r="I10" s="55" t="s">
        <v>41</v>
      </c>
    </row>
    <row r="11" spans="1:9" ht="33.75" x14ac:dyDescent="0.2">
      <c r="A11" s="15"/>
      <c r="B11" s="23" t="s">
        <v>173</v>
      </c>
      <c r="C11" s="23" t="s">
        <v>28</v>
      </c>
      <c r="D11" s="23" t="s">
        <v>33</v>
      </c>
      <c r="E11" s="23" t="s">
        <v>32</v>
      </c>
      <c r="F11" s="35">
        <v>157.47</v>
      </c>
      <c r="G11" s="42">
        <v>4</v>
      </c>
      <c r="H11" s="13">
        <f t="shared" si="0"/>
        <v>629.88</v>
      </c>
      <c r="I11" s="55" t="s">
        <v>31</v>
      </c>
    </row>
    <row r="12" spans="1:9" x14ac:dyDescent="0.2">
      <c r="A12" s="15"/>
      <c r="B12" s="23"/>
      <c r="C12" s="23"/>
      <c r="D12" s="23"/>
      <c r="E12" s="23"/>
      <c r="F12" s="35"/>
      <c r="G12" s="42"/>
      <c r="H12" s="13"/>
      <c r="I12" s="55"/>
    </row>
    <row r="13" spans="1:9" ht="22.5" x14ac:dyDescent="0.2">
      <c r="A13" s="16"/>
      <c r="B13" s="16"/>
      <c r="C13" s="16"/>
      <c r="D13" s="16"/>
      <c r="E13" s="16"/>
      <c r="F13" s="16"/>
      <c r="G13" s="41" t="s">
        <v>24</v>
      </c>
      <c r="H13" s="60">
        <f>SUM(H3:H12)</f>
        <v>3412.48</v>
      </c>
    </row>
    <row r="14" spans="1:9" ht="196.5" customHeight="1" x14ac:dyDescent="0.2">
      <c r="A14" s="17"/>
      <c r="B14" s="17"/>
      <c r="C14" s="17"/>
      <c r="D14" s="17"/>
      <c r="E14" s="17"/>
      <c r="F14" s="17"/>
    </row>
    <row r="15" spans="1:9" x14ac:dyDescent="0.2">
      <c r="A15" s="17"/>
      <c r="B15" s="17"/>
      <c r="F15" s="17"/>
    </row>
    <row r="16" spans="1:9" ht="22.5" x14ac:dyDescent="0.2">
      <c r="A16" s="18" t="s">
        <v>3</v>
      </c>
      <c r="B16" s="23" t="s">
        <v>220</v>
      </c>
      <c r="C16" s="23" t="s">
        <v>25</v>
      </c>
      <c r="D16" s="23" t="s">
        <v>37</v>
      </c>
      <c r="E16" s="40" t="s">
        <v>48</v>
      </c>
      <c r="F16" s="35">
        <v>83.58</v>
      </c>
      <c r="G16" s="42">
        <v>4</v>
      </c>
      <c r="H16" s="13">
        <f>F16*G16</f>
        <v>334.32</v>
      </c>
      <c r="I16" s="55" t="s">
        <v>49</v>
      </c>
    </row>
    <row r="17" spans="1:9" ht="33.75" x14ac:dyDescent="0.2">
      <c r="A17" s="18"/>
      <c r="B17" s="23" t="s">
        <v>222</v>
      </c>
      <c r="C17" s="23" t="s">
        <v>225</v>
      </c>
      <c r="D17" s="23" t="s">
        <v>208</v>
      </c>
      <c r="E17" s="23"/>
      <c r="F17" s="35" t="s">
        <v>43</v>
      </c>
      <c r="G17" s="42"/>
      <c r="H17" s="13"/>
      <c r="I17" s="55"/>
    </row>
    <row r="18" spans="1:9" ht="33.75" x14ac:dyDescent="0.2">
      <c r="A18" s="18"/>
      <c r="B18" s="23" t="s">
        <v>223</v>
      </c>
      <c r="C18" s="23" t="s">
        <v>224</v>
      </c>
      <c r="D18" s="23" t="s">
        <v>40</v>
      </c>
      <c r="E18" s="23"/>
      <c r="F18" s="35">
        <v>6.06</v>
      </c>
      <c r="G18" s="42">
        <v>1</v>
      </c>
      <c r="H18" s="13">
        <f t="shared" ref="H18:H24" si="1">F18*G18</f>
        <v>6.06</v>
      </c>
      <c r="I18" s="55" t="s">
        <v>219</v>
      </c>
    </row>
    <row r="19" spans="1:9" ht="22.5" x14ac:dyDescent="0.2">
      <c r="A19" s="18"/>
      <c r="B19" s="23" t="s">
        <v>221</v>
      </c>
      <c r="C19" s="23"/>
      <c r="D19" s="23" t="s">
        <v>40</v>
      </c>
      <c r="E19" s="23"/>
      <c r="F19" s="35">
        <v>39.74</v>
      </c>
      <c r="G19" s="42">
        <v>4</v>
      </c>
      <c r="H19" s="13">
        <f t="shared" si="1"/>
        <v>158.96</v>
      </c>
      <c r="I19" s="55" t="s">
        <v>61</v>
      </c>
    </row>
    <row r="20" spans="1:9" ht="22.5" x14ac:dyDescent="0.2">
      <c r="A20" s="18"/>
      <c r="B20" s="23" t="s">
        <v>214</v>
      </c>
      <c r="C20" s="23" t="s">
        <v>215</v>
      </c>
      <c r="D20" s="23" t="s">
        <v>40</v>
      </c>
      <c r="E20" s="23"/>
      <c r="F20" s="35">
        <v>5.87</v>
      </c>
      <c r="G20" s="42">
        <v>1</v>
      </c>
      <c r="H20" s="13">
        <f t="shared" si="1"/>
        <v>5.87</v>
      </c>
      <c r="I20" s="55" t="s">
        <v>216</v>
      </c>
    </row>
    <row r="21" spans="1:9" ht="22.5" x14ac:dyDescent="0.2">
      <c r="A21" s="18"/>
      <c r="B21" s="23" t="s">
        <v>217</v>
      </c>
      <c r="C21" s="23" t="s">
        <v>218</v>
      </c>
      <c r="D21" s="23" t="s">
        <v>208</v>
      </c>
      <c r="E21" s="23"/>
      <c r="F21" s="35" t="s">
        <v>43</v>
      </c>
      <c r="G21" s="42">
        <v>4</v>
      </c>
      <c r="H21" s="13"/>
      <c r="I21" s="55"/>
    </row>
    <row r="22" spans="1:9" ht="21" customHeight="1" x14ac:dyDescent="0.2">
      <c r="A22" s="18"/>
      <c r="B22" s="23" t="s">
        <v>180</v>
      </c>
      <c r="C22" s="23" t="s">
        <v>226</v>
      </c>
      <c r="D22" s="23" t="s">
        <v>208</v>
      </c>
      <c r="E22" s="23"/>
      <c r="F22" s="35" t="s">
        <v>43</v>
      </c>
      <c r="G22" s="42">
        <v>8</v>
      </c>
      <c r="H22" s="13"/>
      <c r="I22" s="55"/>
    </row>
    <row r="23" spans="1:9" ht="21" customHeight="1" x14ac:dyDescent="0.2">
      <c r="A23" s="18"/>
      <c r="B23" s="23" t="s">
        <v>227</v>
      </c>
      <c r="C23" s="23" t="s">
        <v>228</v>
      </c>
      <c r="D23" s="23" t="s">
        <v>208</v>
      </c>
      <c r="E23" s="23"/>
      <c r="F23" s="35" t="s">
        <v>43</v>
      </c>
      <c r="G23" s="42">
        <v>8</v>
      </c>
      <c r="H23" s="13"/>
      <c r="I23" s="55"/>
    </row>
    <row r="24" spans="1:9" ht="33.75" x14ac:dyDescent="0.2">
      <c r="A24" s="18"/>
      <c r="B24" s="23" t="s">
        <v>53</v>
      </c>
      <c r="C24" s="23" t="s">
        <v>54</v>
      </c>
      <c r="D24" s="23" t="s">
        <v>52</v>
      </c>
      <c r="E24" s="23"/>
      <c r="F24" s="35">
        <v>61.58</v>
      </c>
      <c r="G24" s="42">
        <v>4</v>
      </c>
      <c r="H24" s="13">
        <f t="shared" si="1"/>
        <v>246.32</v>
      </c>
      <c r="I24" s="55" t="s">
        <v>51</v>
      </c>
    </row>
    <row r="25" spans="1:9" ht="33.75" x14ac:dyDescent="0.2">
      <c r="A25" s="18"/>
      <c r="B25" s="23" t="s">
        <v>174</v>
      </c>
      <c r="C25" s="23" t="s">
        <v>176</v>
      </c>
      <c r="D25" s="23" t="s">
        <v>40</v>
      </c>
      <c r="E25" s="23"/>
      <c r="F25" s="35">
        <v>23.57</v>
      </c>
      <c r="G25" s="42">
        <v>7</v>
      </c>
      <c r="H25" s="13">
        <f t="shared" ref="H25:H45" si="2">F25*G25</f>
        <v>164.99</v>
      </c>
      <c r="I25" s="55" t="s">
        <v>175</v>
      </c>
    </row>
    <row r="26" spans="1:9" ht="33.75" x14ac:dyDescent="0.2">
      <c r="A26" s="18"/>
      <c r="B26" s="23" t="s">
        <v>177</v>
      </c>
      <c r="C26" s="23" t="s">
        <v>178</v>
      </c>
      <c r="D26" s="23" t="s">
        <v>40</v>
      </c>
      <c r="E26" s="23"/>
      <c r="F26" s="35">
        <v>20.54</v>
      </c>
      <c r="G26" s="42">
        <v>5</v>
      </c>
      <c r="H26" s="13">
        <f t="shared" si="2"/>
        <v>102.69999999999999</v>
      </c>
      <c r="I26" s="55" t="s">
        <v>62</v>
      </c>
    </row>
    <row r="27" spans="1:9" ht="22.5" x14ac:dyDescent="0.2">
      <c r="A27" s="18"/>
      <c r="B27" s="23" t="s">
        <v>46</v>
      </c>
      <c r="C27" s="23" t="s">
        <v>47</v>
      </c>
      <c r="D27" s="23"/>
      <c r="E27" s="23"/>
      <c r="F27" s="35">
        <v>18.57</v>
      </c>
      <c r="G27" s="42">
        <v>14</v>
      </c>
      <c r="H27" s="13">
        <f t="shared" si="2"/>
        <v>259.98</v>
      </c>
      <c r="I27" s="55" t="s">
        <v>95</v>
      </c>
    </row>
    <row r="28" spans="1:9" ht="33.75" x14ac:dyDescent="0.2">
      <c r="A28" s="18"/>
      <c r="B28" s="23" t="s">
        <v>96</v>
      </c>
      <c r="C28" s="23" t="s">
        <v>100</v>
      </c>
      <c r="D28" s="23" t="s">
        <v>40</v>
      </c>
      <c r="E28" s="23"/>
      <c r="F28" s="35">
        <v>10.62</v>
      </c>
      <c r="G28" s="42">
        <v>1</v>
      </c>
      <c r="H28" s="13">
        <f t="shared" si="2"/>
        <v>10.62</v>
      </c>
      <c r="I28" s="55" t="s">
        <v>101</v>
      </c>
    </row>
    <row r="29" spans="1:9" ht="22.5" x14ac:dyDescent="0.2">
      <c r="A29" s="18"/>
      <c r="B29" s="23" t="s">
        <v>55</v>
      </c>
      <c r="C29" s="23" t="s">
        <v>56</v>
      </c>
      <c r="D29" s="23" t="s">
        <v>37</v>
      </c>
      <c r="E29" s="23"/>
      <c r="F29" s="35">
        <v>206.04</v>
      </c>
      <c r="G29" s="42">
        <v>2</v>
      </c>
      <c r="H29" s="13">
        <f t="shared" si="2"/>
        <v>412.08</v>
      </c>
      <c r="I29" s="55" t="s">
        <v>57</v>
      </c>
    </row>
    <row r="30" spans="1:9" ht="33.75" x14ac:dyDescent="0.2">
      <c r="A30" s="18"/>
      <c r="B30" s="23" t="s">
        <v>207</v>
      </c>
      <c r="C30" s="26" t="s">
        <v>210</v>
      </c>
      <c r="D30" s="23" t="s">
        <v>40</v>
      </c>
      <c r="E30" s="23"/>
      <c r="F30" s="35">
        <v>7.28</v>
      </c>
      <c r="G30" s="42">
        <v>1</v>
      </c>
      <c r="H30" s="13">
        <f t="shared" si="2"/>
        <v>7.28</v>
      </c>
      <c r="I30" s="55" t="s">
        <v>211</v>
      </c>
    </row>
    <row r="31" spans="1:9" ht="33.75" x14ac:dyDescent="0.2">
      <c r="A31" s="18"/>
      <c r="B31" s="23" t="s">
        <v>209</v>
      </c>
      <c r="C31" s="26" t="s">
        <v>212</v>
      </c>
      <c r="D31" s="23" t="s">
        <v>40</v>
      </c>
      <c r="E31" s="23"/>
      <c r="F31" s="35">
        <v>8.51</v>
      </c>
      <c r="G31" s="42">
        <v>1</v>
      </c>
      <c r="H31" s="13">
        <f t="shared" si="2"/>
        <v>8.51</v>
      </c>
      <c r="I31" s="55" t="s">
        <v>213</v>
      </c>
    </row>
    <row r="32" spans="1:9" ht="22.5" x14ac:dyDescent="0.2">
      <c r="A32" s="18"/>
      <c r="B32" s="23" t="s">
        <v>58</v>
      </c>
      <c r="C32" s="23" t="s">
        <v>59</v>
      </c>
      <c r="D32" s="23" t="s">
        <v>37</v>
      </c>
      <c r="E32" s="23"/>
      <c r="F32" s="35">
        <v>293.76</v>
      </c>
      <c r="G32" s="42">
        <v>1</v>
      </c>
      <c r="H32" s="13">
        <f t="shared" si="2"/>
        <v>293.76</v>
      </c>
      <c r="I32" s="56" t="s">
        <v>60</v>
      </c>
    </row>
    <row r="33" spans="1:9" ht="33.75" x14ac:dyDescent="0.2">
      <c r="A33" s="18"/>
      <c r="B33" s="23" t="s">
        <v>64</v>
      </c>
      <c r="C33" s="23" t="s">
        <v>238</v>
      </c>
      <c r="D33" s="23" t="s">
        <v>40</v>
      </c>
      <c r="E33" s="23"/>
      <c r="F33" s="35">
        <v>7.95</v>
      </c>
      <c r="G33" s="42">
        <v>8</v>
      </c>
      <c r="H33" s="13">
        <f t="shared" si="2"/>
        <v>63.6</v>
      </c>
      <c r="I33" s="55" t="s">
        <v>65</v>
      </c>
    </row>
    <row r="34" spans="1:9" ht="33.75" x14ac:dyDescent="0.2">
      <c r="A34" s="18"/>
      <c r="B34" s="23" t="s">
        <v>186</v>
      </c>
      <c r="C34" s="23" t="s">
        <v>66</v>
      </c>
      <c r="D34" s="23" t="s">
        <v>40</v>
      </c>
      <c r="E34" s="23"/>
      <c r="F34" s="35">
        <v>0.73</v>
      </c>
      <c r="G34" s="42">
        <v>16</v>
      </c>
      <c r="H34" s="13">
        <f t="shared" si="2"/>
        <v>11.68</v>
      </c>
      <c r="I34" s="55" t="s">
        <v>67</v>
      </c>
    </row>
    <row r="35" spans="1:9" ht="45" x14ac:dyDescent="0.2">
      <c r="A35" s="18"/>
      <c r="B35" s="23" t="s">
        <v>232</v>
      </c>
      <c r="C35" s="23" t="s">
        <v>233</v>
      </c>
      <c r="D35" s="23" t="s">
        <v>208</v>
      </c>
      <c r="E35" s="23"/>
      <c r="F35" s="35" t="s">
        <v>43</v>
      </c>
      <c r="G35" s="42"/>
      <c r="H35" s="13"/>
      <c r="I35" s="55"/>
    </row>
    <row r="36" spans="1:9" ht="33.75" x14ac:dyDescent="0.2">
      <c r="A36" s="18"/>
      <c r="B36" s="23" t="s">
        <v>234</v>
      </c>
      <c r="C36" s="23" t="s">
        <v>235</v>
      </c>
      <c r="D36" s="23" t="s">
        <v>208</v>
      </c>
      <c r="E36" s="23"/>
      <c r="F36" s="35" t="s">
        <v>43</v>
      </c>
      <c r="G36" s="42"/>
      <c r="H36" s="13"/>
      <c r="I36" s="55"/>
    </row>
    <row r="37" spans="1:9" ht="33.75" x14ac:dyDescent="0.2">
      <c r="A37" s="18"/>
      <c r="B37" s="23" t="s">
        <v>236</v>
      </c>
      <c r="C37" s="23" t="s">
        <v>237</v>
      </c>
      <c r="D37" s="23" t="s">
        <v>208</v>
      </c>
      <c r="E37" s="23"/>
      <c r="F37" s="35" t="s">
        <v>43</v>
      </c>
      <c r="G37" s="42"/>
      <c r="H37" s="13"/>
      <c r="I37" s="55"/>
    </row>
    <row r="38" spans="1:9" ht="33.75" x14ac:dyDescent="0.2">
      <c r="A38" s="18"/>
      <c r="B38" s="23" t="s">
        <v>71</v>
      </c>
      <c r="C38" s="23"/>
      <c r="D38" s="23" t="s">
        <v>40</v>
      </c>
      <c r="E38" s="23"/>
      <c r="F38" s="35">
        <v>7.92</v>
      </c>
      <c r="G38" s="42">
        <v>12</v>
      </c>
      <c r="H38" s="13">
        <f t="shared" si="2"/>
        <v>95.039999999999992</v>
      </c>
      <c r="I38" s="55" t="s">
        <v>72</v>
      </c>
    </row>
    <row r="39" spans="1:9" ht="22.5" x14ac:dyDescent="0.2">
      <c r="A39" s="18"/>
      <c r="B39" s="23" t="s">
        <v>187</v>
      </c>
      <c r="C39" s="27" t="s">
        <v>188</v>
      </c>
      <c r="D39" s="23" t="s">
        <v>40</v>
      </c>
      <c r="E39" s="23"/>
      <c r="F39" s="35">
        <v>9.26</v>
      </c>
      <c r="G39" s="42">
        <v>8</v>
      </c>
      <c r="H39" s="13">
        <f t="shared" si="2"/>
        <v>74.08</v>
      </c>
      <c r="I39" s="55" t="s">
        <v>189</v>
      </c>
    </row>
    <row r="40" spans="1:9" ht="33.75" x14ac:dyDescent="0.2">
      <c r="A40" s="18"/>
      <c r="B40" s="23" t="s">
        <v>190</v>
      </c>
      <c r="C40" s="27" t="s">
        <v>239</v>
      </c>
      <c r="D40" s="23" t="s">
        <v>40</v>
      </c>
      <c r="E40" s="23"/>
      <c r="F40" s="35">
        <v>10.65</v>
      </c>
      <c r="G40" s="42">
        <v>4</v>
      </c>
      <c r="H40" s="13">
        <f t="shared" si="2"/>
        <v>42.6</v>
      </c>
      <c r="I40" s="55" t="s">
        <v>191</v>
      </c>
    </row>
    <row r="41" spans="1:9" ht="33.75" x14ac:dyDescent="0.2">
      <c r="A41" s="18"/>
      <c r="B41" s="23" t="s">
        <v>192</v>
      </c>
      <c r="C41" s="23" t="s">
        <v>193</v>
      </c>
      <c r="D41" s="23" t="s">
        <v>40</v>
      </c>
      <c r="E41" s="23"/>
      <c r="F41" s="35">
        <v>1.79</v>
      </c>
      <c r="G41" s="42"/>
      <c r="H41" s="13">
        <f t="shared" si="2"/>
        <v>0</v>
      </c>
      <c r="I41" s="55" t="s">
        <v>194</v>
      </c>
    </row>
    <row r="42" spans="1:9" ht="33.75" x14ac:dyDescent="0.2">
      <c r="A42" s="18"/>
      <c r="B42" s="23" t="s">
        <v>195</v>
      </c>
      <c r="C42" s="23" t="s">
        <v>196</v>
      </c>
      <c r="D42" s="23" t="s">
        <v>40</v>
      </c>
      <c r="E42" s="23"/>
      <c r="F42" s="35">
        <v>0.92</v>
      </c>
      <c r="G42" s="42">
        <v>14</v>
      </c>
      <c r="H42" s="13">
        <f t="shared" si="2"/>
        <v>12.88</v>
      </c>
      <c r="I42" s="55" t="s">
        <v>197</v>
      </c>
    </row>
    <row r="43" spans="1:9" ht="33.75" x14ac:dyDescent="0.2">
      <c r="A43" s="18"/>
      <c r="B43" s="23" t="s">
        <v>198</v>
      </c>
      <c r="C43" s="23" t="s">
        <v>199</v>
      </c>
      <c r="D43" s="23" t="s">
        <v>40</v>
      </c>
      <c r="E43" s="23"/>
      <c r="F43" s="35">
        <v>8.6999999999999993</v>
      </c>
      <c r="G43" s="42">
        <v>1</v>
      </c>
      <c r="H43" s="13">
        <f t="shared" si="2"/>
        <v>8.6999999999999993</v>
      </c>
      <c r="I43" s="55" t="s">
        <v>200</v>
      </c>
    </row>
    <row r="44" spans="1:9" ht="22.5" x14ac:dyDescent="0.2">
      <c r="A44" s="18"/>
      <c r="B44" s="23" t="s">
        <v>68</v>
      </c>
      <c r="C44" s="23" t="s">
        <v>69</v>
      </c>
      <c r="D44" s="23" t="s">
        <v>40</v>
      </c>
      <c r="E44" s="23"/>
      <c r="F44" s="35">
        <v>0.55000000000000004</v>
      </c>
      <c r="G44" s="42">
        <v>12</v>
      </c>
      <c r="H44" s="13">
        <f t="shared" si="2"/>
        <v>6.6000000000000005</v>
      </c>
      <c r="I44" s="55" t="s">
        <v>70</v>
      </c>
    </row>
    <row r="45" spans="1:9" ht="22.5" x14ac:dyDescent="0.2">
      <c r="A45" s="18"/>
      <c r="B45" s="23" t="s">
        <v>91</v>
      </c>
      <c r="C45" s="23" t="s">
        <v>92</v>
      </c>
      <c r="D45" s="23" t="s">
        <v>37</v>
      </c>
      <c r="E45" s="23"/>
      <c r="F45" s="35">
        <v>3.95</v>
      </c>
      <c r="G45" s="42">
        <v>1</v>
      </c>
      <c r="H45" s="13">
        <f t="shared" si="2"/>
        <v>3.95</v>
      </c>
      <c r="I45" s="55" t="s">
        <v>93</v>
      </c>
    </row>
    <row r="46" spans="1:9" ht="33.75" x14ac:dyDescent="0.2">
      <c r="A46" s="18"/>
      <c r="B46" s="23" t="s">
        <v>94</v>
      </c>
      <c r="C46" s="23" t="s">
        <v>105</v>
      </c>
      <c r="D46" s="23" t="s">
        <v>40</v>
      </c>
      <c r="E46" s="23"/>
      <c r="F46" s="35">
        <v>8.1</v>
      </c>
      <c r="G46" s="42">
        <v>1</v>
      </c>
      <c r="H46" s="13">
        <f>F46*G46</f>
        <v>8.1</v>
      </c>
      <c r="I46" s="55" t="s">
        <v>106</v>
      </c>
    </row>
    <row r="47" spans="1:9" ht="22.5" x14ac:dyDescent="0.2">
      <c r="A47" s="18"/>
      <c r="B47" s="23" t="s">
        <v>102</v>
      </c>
      <c r="C47" s="19" t="s">
        <v>103</v>
      </c>
      <c r="D47" s="23" t="s">
        <v>40</v>
      </c>
      <c r="E47" s="23"/>
      <c r="F47" s="35">
        <v>3.23</v>
      </c>
      <c r="G47" s="42">
        <v>1</v>
      </c>
      <c r="H47" s="13">
        <f>F47*G47</f>
        <v>3.23</v>
      </c>
      <c r="I47" s="55" t="s">
        <v>104</v>
      </c>
    </row>
    <row r="48" spans="1:9" ht="45" x14ac:dyDescent="0.2">
      <c r="A48" s="18"/>
      <c r="B48" s="23" t="s">
        <v>107</v>
      </c>
      <c r="C48" s="19" t="s">
        <v>110</v>
      </c>
      <c r="D48" s="23"/>
      <c r="E48" s="23"/>
      <c r="F48" s="35">
        <v>0</v>
      </c>
      <c r="G48" s="42">
        <v>0</v>
      </c>
      <c r="H48" s="13">
        <f t="shared" ref="H48:H62" si="3">F48*G48</f>
        <v>0</v>
      </c>
      <c r="I48" s="55"/>
    </row>
    <row r="49" spans="1:9" ht="33.75" x14ac:dyDescent="0.2">
      <c r="A49" s="18"/>
      <c r="B49" s="23" t="s">
        <v>201</v>
      </c>
      <c r="C49" s="19" t="s">
        <v>108</v>
      </c>
      <c r="D49" s="23" t="s">
        <v>40</v>
      </c>
      <c r="E49" s="23"/>
      <c r="F49" s="35">
        <v>9.1999999999999993</v>
      </c>
      <c r="G49" s="42">
        <v>1</v>
      </c>
      <c r="H49" s="13">
        <f t="shared" si="3"/>
        <v>9.1999999999999993</v>
      </c>
      <c r="I49" s="55" t="s">
        <v>109</v>
      </c>
    </row>
    <row r="50" spans="1:9" ht="33.75" x14ac:dyDescent="0.2">
      <c r="A50" s="18"/>
      <c r="B50" s="29" t="s">
        <v>202</v>
      </c>
      <c r="C50" s="19" t="s">
        <v>203</v>
      </c>
      <c r="D50" s="23" t="s">
        <v>40</v>
      </c>
      <c r="E50" s="23"/>
      <c r="F50" s="35">
        <v>8.84</v>
      </c>
      <c r="G50" s="42">
        <v>1</v>
      </c>
      <c r="H50" s="13">
        <f t="shared" si="3"/>
        <v>8.84</v>
      </c>
      <c r="I50" s="55" t="s">
        <v>204</v>
      </c>
    </row>
    <row r="51" spans="1:9" ht="22.5" x14ac:dyDescent="0.2">
      <c r="A51" s="18"/>
      <c r="B51" s="29" t="s">
        <v>68</v>
      </c>
      <c r="C51" s="19" t="s">
        <v>205</v>
      </c>
      <c r="D51" s="23" t="s">
        <v>40</v>
      </c>
      <c r="E51" s="23"/>
      <c r="F51" s="35">
        <v>5.44</v>
      </c>
      <c r="G51" s="42">
        <v>2</v>
      </c>
      <c r="H51" s="13">
        <f t="shared" si="3"/>
        <v>10.88</v>
      </c>
      <c r="I51" s="55" t="s">
        <v>206</v>
      </c>
    </row>
    <row r="52" spans="1:9" ht="33.75" x14ac:dyDescent="0.2">
      <c r="A52" s="18"/>
      <c r="B52" s="30" t="s">
        <v>153</v>
      </c>
      <c r="C52" s="19" t="s">
        <v>154</v>
      </c>
      <c r="D52" s="23" t="s">
        <v>156</v>
      </c>
      <c r="E52" s="23"/>
      <c r="F52" s="35">
        <v>41.23</v>
      </c>
      <c r="G52" s="42">
        <v>1</v>
      </c>
      <c r="H52" s="13">
        <f t="shared" si="3"/>
        <v>41.23</v>
      </c>
      <c r="I52" s="55" t="s">
        <v>157</v>
      </c>
    </row>
    <row r="53" spans="1:9" ht="33.75" x14ac:dyDescent="0.2">
      <c r="A53" s="18"/>
      <c r="B53" s="31"/>
      <c r="C53" s="19" t="s">
        <v>158</v>
      </c>
      <c r="D53" s="23" t="s">
        <v>156</v>
      </c>
      <c r="E53" s="23"/>
      <c r="F53" s="35">
        <v>13.42</v>
      </c>
      <c r="G53" s="42">
        <v>2</v>
      </c>
      <c r="H53" s="13">
        <f t="shared" si="3"/>
        <v>26.84</v>
      </c>
      <c r="I53" s="55" t="s">
        <v>157</v>
      </c>
    </row>
    <row r="54" spans="1:9" ht="45" x14ac:dyDescent="0.2">
      <c r="A54" s="18"/>
      <c r="B54" s="23" t="s">
        <v>152</v>
      </c>
      <c r="C54" s="19" t="s">
        <v>155</v>
      </c>
      <c r="D54" s="23" t="s">
        <v>156</v>
      </c>
      <c r="E54" s="23"/>
      <c r="F54" s="35">
        <v>0</v>
      </c>
      <c r="G54" s="42">
        <v>0</v>
      </c>
      <c r="H54" s="13">
        <f t="shared" si="3"/>
        <v>0</v>
      </c>
      <c r="I54" s="55"/>
    </row>
    <row r="55" spans="1:9" ht="22.5" x14ac:dyDescent="0.2">
      <c r="A55" s="18"/>
      <c r="B55" s="23" t="s">
        <v>159</v>
      </c>
      <c r="C55" s="19" t="s">
        <v>160</v>
      </c>
      <c r="D55" s="23" t="s">
        <v>156</v>
      </c>
      <c r="E55" s="23"/>
      <c r="F55" s="35">
        <v>91.27</v>
      </c>
      <c r="G55" s="42">
        <v>1</v>
      </c>
      <c r="H55" s="13">
        <f t="shared" si="3"/>
        <v>91.27</v>
      </c>
      <c r="I55" s="55" t="s">
        <v>163</v>
      </c>
    </row>
    <row r="56" spans="1:9" ht="33.75" x14ac:dyDescent="0.2">
      <c r="A56" s="18"/>
      <c r="B56" s="23" t="s">
        <v>161</v>
      </c>
      <c r="C56" s="19" t="s">
        <v>162</v>
      </c>
      <c r="D56" s="23" t="s">
        <v>156</v>
      </c>
      <c r="E56" s="23"/>
      <c r="F56" s="35">
        <v>0</v>
      </c>
      <c r="G56" s="42">
        <v>0</v>
      </c>
      <c r="H56" s="13">
        <f t="shared" si="3"/>
        <v>0</v>
      </c>
      <c r="I56" s="55"/>
    </row>
    <row r="57" spans="1:9" ht="33.75" x14ac:dyDescent="0.2">
      <c r="A57" s="18"/>
      <c r="B57" s="23" t="s">
        <v>164</v>
      </c>
      <c r="C57" s="19" t="s">
        <v>165</v>
      </c>
      <c r="D57" s="23" t="s">
        <v>156</v>
      </c>
      <c r="E57" s="23"/>
      <c r="F57" s="35">
        <v>40.450000000000003</v>
      </c>
      <c r="G57" s="42">
        <v>2</v>
      </c>
      <c r="H57" s="13">
        <f t="shared" si="3"/>
        <v>80.900000000000006</v>
      </c>
      <c r="I57" s="55" t="s">
        <v>163</v>
      </c>
    </row>
    <row r="58" spans="1:9" ht="33.75" x14ac:dyDescent="0.2">
      <c r="A58" s="18"/>
      <c r="B58" s="23" t="s">
        <v>229</v>
      </c>
      <c r="C58" s="19" t="s">
        <v>230</v>
      </c>
      <c r="D58" s="23" t="s">
        <v>208</v>
      </c>
      <c r="E58" s="23"/>
      <c r="F58" s="35" t="s">
        <v>43</v>
      </c>
      <c r="G58" s="42">
        <v>4</v>
      </c>
      <c r="H58" s="13"/>
      <c r="I58" s="55"/>
    </row>
    <row r="59" spans="1:9" ht="33.75" x14ac:dyDescent="0.2">
      <c r="A59" s="18"/>
      <c r="B59" s="23" t="s">
        <v>231</v>
      </c>
      <c r="C59" s="19" t="s">
        <v>230</v>
      </c>
      <c r="D59" s="23" t="s">
        <v>208</v>
      </c>
      <c r="E59" s="23"/>
      <c r="F59" s="35"/>
      <c r="G59" s="42">
        <v>8</v>
      </c>
      <c r="H59" s="13"/>
      <c r="I59" s="55"/>
    </row>
    <row r="60" spans="1:9" x14ac:dyDescent="0.2">
      <c r="A60" s="18"/>
      <c r="B60" s="23" t="s">
        <v>166</v>
      </c>
      <c r="C60" s="19"/>
      <c r="D60" s="23"/>
      <c r="E60" s="23"/>
      <c r="F60" s="35"/>
      <c r="G60" s="42"/>
      <c r="H60" s="13">
        <f t="shared" si="3"/>
        <v>0</v>
      </c>
      <c r="I60" s="55"/>
    </row>
    <row r="61" spans="1:9" ht="16.5" x14ac:dyDescent="0.2">
      <c r="A61" s="18"/>
      <c r="B61" s="23" t="s">
        <v>172</v>
      </c>
      <c r="C61" s="19" t="s">
        <v>179</v>
      </c>
      <c r="D61" s="23" t="s">
        <v>184</v>
      </c>
      <c r="E61" s="23"/>
      <c r="F61" s="35">
        <v>41.47</v>
      </c>
      <c r="G61" s="42">
        <v>1</v>
      </c>
      <c r="H61" s="13">
        <f t="shared" si="3"/>
        <v>41.47</v>
      </c>
      <c r="I61" s="55" t="s">
        <v>181</v>
      </c>
    </row>
    <row r="62" spans="1:9" ht="33.75" x14ac:dyDescent="0.2">
      <c r="A62" s="18"/>
      <c r="B62" s="23" t="s">
        <v>38</v>
      </c>
      <c r="C62" s="23" t="s">
        <v>39</v>
      </c>
      <c r="D62" s="23" t="s">
        <v>40</v>
      </c>
      <c r="E62" s="23"/>
      <c r="F62" s="35">
        <v>50.76</v>
      </c>
      <c r="G62" s="42">
        <v>3</v>
      </c>
      <c r="H62" s="13">
        <f t="shared" si="3"/>
        <v>152.28</v>
      </c>
      <c r="I62" s="57" t="s">
        <v>45</v>
      </c>
    </row>
    <row r="63" spans="1:9" ht="22.5" x14ac:dyDescent="0.2">
      <c r="G63" s="41" t="s">
        <v>24</v>
      </c>
      <c r="H63" s="60">
        <f>SUM(H16:H62)</f>
        <v>2804.8199999999993</v>
      </c>
      <c r="I63" s="53"/>
    </row>
    <row r="64" spans="1:9" x14ac:dyDescent="0.2">
      <c r="I64" s="53"/>
    </row>
    <row r="65" spans="1:9" ht="33" x14ac:dyDescent="0.2">
      <c r="A65" s="20" t="s">
        <v>123</v>
      </c>
      <c r="B65" s="23" t="s">
        <v>89</v>
      </c>
      <c r="C65" s="28" t="s">
        <v>127</v>
      </c>
      <c r="D65" s="23" t="s">
        <v>126</v>
      </c>
      <c r="E65" s="23"/>
      <c r="F65" s="35">
        <v>279.99</v>
      </c>
      <c r="G65" s="42">
        <v>1</v>
      </c>
      <c r="H65" s="13">
        <f>F65*G65</f>
        <v>279.99</v>
      </c>
      <c r="I65" s="55" t="s">
        <v>90</v>
      </c>
    </row>
    <row r="66" spans="1:9" ht="22.5" x14ac:dyDescent="0.2">
      <c r="A66" s="22"/>
      <c r="B66" s="23" t="s">
        <v>169</v>
      </c>
      <c r="C66" s="23" t="s">
        <v>138</v>
      </c>
      <c r="D66" s="23" t="s">
        <v>170</v>
      </c>
      <c r="E66" s="23"/>
      <c r="F66" s="35">
        <v>40.299999999999997</v>
      </c>
      <c r="G66" s="42">
        <v>1</v>
      </c>
      <c r="H66" s="13">
        <f t="shared" ref="H66:H81" si="4">F66*G66</f>
        <v>40.299999999999997</v>
      </c>
      <c r="I66" s="55" t="s">
        <v>168</v>
      </c>
    </row>
    <row r="67" spans="1:9" ht="22.5" x14ac:dyDescent="0.2">
      <c r="A67" s="22"/>
      <c r="B67" s="23" t="s">
        <v>111</v>
      </c>
      <c r="C67" s="23" t="s">
        <v>139</v>
      </c>
      <c r="D67" s="23" t="s">
        <v>171</v>
      </c>
      <c r="E67" s="23"/>
      <c r="F67" s="35">
        <v>13.95</v>
      </c>
      <c r="G67" s="42">
        <v>1</v>
      </c>
      <c r="H67" s="13">
        <f t="shared" si="4"/>
        <v>13.95</v>
      </c>
      <c r="I67" s="55" t="s">
        <v>115</v>
      </c>
    </row>
    <row r="68" spans="1:9" ht="22.5" x14ac:dyDescent="0.2">
      <c r="A68" s="22"/>
      <c r="B68" s="23" t="s">
        <v>112</v>
      </c>
      <c r="C68" s="23" t="s">
        <v>117</v>
      </c>
      <c r="D68" s="23" t="s">
        <v>171</v>
      </c>
      <c r="E68" s="23"/>
      <c r="F68" s="35">
        <v>9.9499999999999993</v>
      </c>
      <c r="G68" s="42">
        <v>1</v>
      </c>
      <c r="H68" s="13">
        <f t="shared" si="4"/>
        <v>9.9499999999999993</v>
      </c>
      <c r="I68" s="55" t="s">
        <v>116</v>
      </c>
    </row>
    <row r="69" spans="1:9" x14ac:dyDescent="0.2">
      <c r="A69" s="22"/>
      <c r="B69" s="23" t="s">
        <v>113</v>
      </c>
      <c r="C69" s="23" t="s">
        <v>141</v>
      </c>
      <c r="D69" s="23" t="s">
        <v>23</v>
      </c>
      <c r="E69" s="23"/>
      <c r="F69" s="35">
        <v>9</v>
      </c>
      <c r="G69" s="42">
        <v>1</v>
      </c>
      <c r="H69" s="13">
        <f t="shared" si="4"/>
        <v>9</v>
      </c>
      <c r="I69" s="55" t="s">
        <v>140</v>
      </c>
    </row>
    <row r="70" spans="1:9" ht="41.25" x14ac:dyDescent="0.2">
      <c r="A70" s="22"/>
      <c r="B70" s="23" t="s">
        <v>114</v>
      </c>
      <c r="C70" s="23" t="s">
        <v>150</v>
      </c>
      <c r="D70" s="23" t="s">
        <v>126</v>
      </c>
      <c r="E70" s="23"/>
      <c r="F70" s="35">
        <v>8.99</v>
      </c>
      <c r="G70" s="42">
        <v>1</v>
      </c>
      <c r="H70" s="13">
        <f t="shared" si="4"/>
        <v>8.99</v>
      </c>
      <c r="I70" s="55" t="s">
        <v>149</v>
      </c>
    </row>
    <row r="71" spans="1:9" x14ac:dyDescent="0.2">
      <c r="A71" s="22"/>
      <c r="B71" s="23" t="s">
        <v>142</v>
      </c>
      <c r="C71" s="23" t="s">
        <v>148</v>
      </c>
      <c r="D71" s="23"/>
      <c r="E71" s="23"/>
      <c r="F71" s="35">
        <v>0</v>
      </c>
      <c r="G71" s="42">
        <v>0</v>
      </c>
      <c r="H71" s="13">
        <f t="shared" si="4"/>
        <v>0</v>
      </c>
      <c r="I71" s="55"/>
    </row>
    <row r="72" spans="1:9" x14ac:dyDescent="0.2">
      <c r="A72" s="22"/>
      <c r="B72" s="23"/>
      <c r="C72" s="23"/>
      <c r="D72" s="23"/>
      <c r="E72" s="23"/>
      <c r="F72" s="35"/>
      <c r="G72" s="42"/>
      <c r="H72" s="13"/>
      <c r="I72" s="55"/>
    </row>
    <row r="73" spans="1:9" ht="22.5" x14ac:dyDescent="0.2">
      <c r="A73" s="22"/>
      <c r="B73" s="23" t="s">
        <v>119</v>
      </c>
      <c r="C73" s="23" t="s">
        <v>151</v>
      </c>
      <c r="D73" s="23" t="s">
        <v>130</v>
      </c>
      <c r="E73" s="23"/>
      <c r="F73" s="35">
        <v>36</v>
      </c>
      <c r="G73" s="42">
        <v>1</v>
      </c>
      <c r="H73" s="13">
        <f t="shared" si="4"/>
        <v>36</v>
      </c>
      <c r="I73" s="55" t="s">
        <v>131</v>
      </c>
    </row>
    <row r="74" spans="1:9" ht="24.75" x14ac:dyDescent="0.2">
      <c r="A74" s="22"/>
      <c r="B74" s="30" t="s">
        <v>120</v>
      </c>
      <c r="C74" s="23" t="s">
        <v>132</v>
      </c>
      <c r="D74" s="23" t="s">
        <v>130</v>
      </c>
      <c r="E74" s="23"/>
      <c r="F74" s="35">
        <v>9.75</v>
      </c>
      <c r="G74" s="42">
        <v>1</v>
      </c>
      <c r="H74" s="13">
        <f t="shared" si="4"/>
        <v>9.75</v>
      </c>
      <c r="I74" s="55" t="s">
        <v>136</v>
      </c>
    </row>
    <row r="75" spans="1:9" ht="24.75" x14ac:dyDescent="0.2">
      <c r="A75" s="22"/>
      <c r="B75" s="32"/>
      <c r="C75" s="23" t="s">
        <v>133</v>
      </c>
      <c r="D75" s="23" t="s">
        <v>130</v>
      </c>
      <c r="E75" s="23"/>
      <c r="F75" s="35">
        <v>9.75</v>
      </c>
      <c r="G75" s="42">
        <v>1</v>
      </c>
      <c r="H75" s="13">
        <f t="shared" si="4"/>
        <v>9.75</v>
      </c>
      <c r="I75" s="55" t="s">
        <v>135</v>
      </c>
    </row>
    <row r="76" spans="1:9" ht="24.75" x14ac:dyDescent="0.2">
      <c r="A76" s="22"/>
      <c r="B76" s="31"/>
      <c r="C76" s="23" t="s">
        <v>134</v>
      </c>
      <c r="D76" s="23" t="s">
        <v>130</v>
      </c>
      <c r="E76" s="23"/>
      <c r="F76" s="35">
        <v>9.75</v>
      </c>
      <c r="G76" s="42">
        <v>1</v>
      </c>
      <c r="H76" s="13">
        <f t="shared" si="4"/>
        <v>9.75</v>
      </c>
      <c r="I76" s="55" t="s">
        <v>137</v>
      </c>
    </row>
    <row r="77" spans="1:9" ht="33.75" x14ac:dyDescent="0.2">
      <c r="A77" s="22"/>
      <c r="B77" s="23" t="s">
        <v>121</v>
      </c>
      <c r="C77" s="23" t="s">
        <v>167</v>
      </c>
      <c r="D77" s="23"/>
      <c r="E77" s="23"/>
      <c r="F77" s="35">
        <v>0</v>
      </c>
      <c r="G77" s="42">
        <v>0</v>
      </c>
      <c r="H77" s="13">
        <f t="shared" si="4"/>
        <v>0</v>
      </c>
      <c r="I77" s="55"/>
    </row>
    <row r="78" spans="1:9" ht="22.5" x14ac:dyDescent="0.2">
      <c r="A78" s="22"/>
      <c r="B78" s="23" t="s">
        <v>122</v>
      </c>
      <c r="C78" s="23" t="s">
        <v>129</v>
      </c>
      <c r="D78" s="23" t="s">
        <v>23</v>
      </c>
      <c r="E78" s="23"/>
      <c r="F78" s="35">
        <v>23</v>
      </c>
      <c r="G78" s="42">
        <v>2</v>
      </c>
      <c r="H78" s="13">
        <f t="shared" si="4"/>
        <v>46</v>
      </c>
      <c r="I78" s="55" t="s">
        <v>128</v>
      </c>
    </row>
    <row r="79" spans="1:9" ht="33.75" x14ac:dyDescent="0.2">
      <c r="A79" s="22"/>
      <c r="B79" s="23" t="s">
        <v>125</v>
      </c>
      <c r="C79" s="23"/>
      <c r="D79" s="23" t="s">
        <v>126</v>
      </c>
      <c r="E79" s="23"/>
      <c r="F79" s="35">
        <v>33.380000000000003</v>
      </c>
      <c r="G79" s="42">
        <v>1</v>
      </c>
      <c r="H79" s="13">
        <f t="shared" si="4"/>
        <v>33.380000000000003</v>
      </c>
      <c r="I79" s="55" t="s">
        <v>124</v>
      </c>
    </row>
    <row r="80" spans="1:9" ht="33.75" x14ac:dyDescent="0.2">
      <c r="A80" s="22"/>
      <c r="B80" s="29" t="s">
        <v>144</v>
      </c>
      <c r="C80" s="29" t="s">
        <v>146</v>
      </c>
      <c r="D80" s="29" t="s">
        <v>130</v>
      </c>
      <c r="E80" s="29"/>
      <c r="F80" s="37">
        <v>17.2</v>
      </c>
      <c r="G80" s="44">
        <v>1</v>
      </c>
      <c r="H80" s="61">
        <f t="shared" si="4"/>
        <v>17.2</v>
      </c>
      <c r="I80" s="55" t="s">
        <v>143</v>
      </c>
    </row>
    <row r="81" spans="1:9" ht="33.75" x14ac:dyDescent="0.2">
      <c r="A81" s="21"/>
      <c r="B81" s="23" t="s">
        <v>145</v>
      </c>
      <c r="C81" s="23"/>
      <c r="D81" s="23" t="s">
        <v>37</v>
      </c>
      <c r="E81" s="23"/>
      <c r="F81" s="35">
        <v>6.14</v>
      </c>
      <c r="G81" s="42">
        <v>2</v>
      </c>
      <c r="H81" s="13">
        <f t="shared" si="4"/>
        <v>12.28</v>
      </c>
      <c r="I81" s="55" t="s">
        <v>147</v>
      </c>
    </row>
    <row r="82" spans="1:9" ht="22.5" x14ac:dyDescent="0.2">
      <c r="G82" s="41" t="s">
        <v>118</v>
      </c>
      <c r="H82" s="60">
        <f>SUM(H65:H81)</f>
        <v>536.29</v>
      </c>
      <c r="I82" s="53"/>
    </row>
    <row r="83" spans="1:9" x14ac:dyDescent="0.2">
      <c r="I83" s="53"/>
    </row>
    <row r="85" spans="1:9" ht="24.75" x14ac:dyDescent="0.2">
      <c r="A85" s="20" t="s">
        <v>34</v>
      </c>
      <c r="B85" s="28" t="s">
        <v>35</v>
      </c>
      <c r="C85" s="28" t="s">
        <v>63</v>
      </c>
      <c r="D85" s="28" t="s">
        <v>240</v>
      </c>
      <c r="E85" s="28" t="s">
        <v>241</v>
      </c>
      <c r="F85" s="38">
        <v>1399</v>
      </c>
      <c r="G85" s="45">
        <v>1</v>
      </c>
      <c r="H85" s="62">
        <f>G85*F85</f>
        <v>1399</v>
      </c>
      <c r="I85" s="55" t="s">
        <v>44</v>
      </c>
    </row>
    <row r="86" spans="1:9" ht="22.5" x14ac:dyDescent="0.2">
      <c r="A86" s="22"/>
      <c r="B86" s="25" t="s">
        <v>98</v>
      </c>
      <c r="C86" s="25" t="s">
        <v>99</v>
      </c>
      <c r="D86" s="25" t="s">
        <v>184</v>
      </c>
      <c r="E86" s="25"/>
      <c r="F86" s="36">
        <v>7.99</v>
      </c>
      <c r="G86" s="43">
        <v>1</v>
      </c>
      <c r="H86" s="62">
        <f t="shared" ref="H86:H87" si="5">G86*F86</f>
        <v>7.99</v>
      </c>
      <c r="I86" s="55"/>
    </row>
    <row r="87" spans="1:9" x14ac:dyDescent="0.2">
      <c r="A87" s="21"/>
      <c r="B87" s="23" t="s">
        <v>97</v>
      </c>
      <c r="C87" s="23"/>
      <c r="D87" s="23" t="s">
        <v>184</v>
      </c>
      <c r="E87" s="23"/>
      <c r="F87" s="35">
        <v>4.99</v>
      </c>
      <c r="G87" s="42">
        <v>1</v>
      </c>
      <c r="H87" s="62">
        <f t="shared" si="5"/>
        <v>4.99</v>
      </c>
      <c r="I87" s="56"/>
    </row>
    <row r="88" spans="1:9" ht="22.5" x14ac:dyDescent="0.2">
      <c r="G88" s="41" t="s">
        <v>118</v>
      </c>
      <c r="H88" s="60">
        <f>SUM(H85:H87)</f>
        <v>1411.98</v>
      </c>
    </row>
    <row r="89" spans="1:9" ht="42" x14ac:dyDescent="0.2">
      <c r="G89" s="33" t="s">
        <v>36</v>
      </c>
      <c r="H89" s="51">
        <f>SUM(H13,H63,H82,H88)</f>
        <v>8165.57</v>
      </c>
      <c r="I89" s="51"/>
    </row>
  </sheetData>
  <mergeCells count="9">
    <mergeCell ref="A3:A12"/>
    <mergeCell ref="A13:F13"/>
    <mergeCell ref="A16:A62"/>
    <mergeCell ref="A85:A87"/>
    <mergeCell ref="B74:B76"/>
    <mergeCell ref="B52:B53"/>
    <mergeCell ref="A65:A81"/>
    <mergeCell ref="H89:I89"/>
    <mergeCell ref="A1:I1"/>
  </mergeCells>
  <hyperlinks>
    <hyperlink ref="I11" r:id="rId1" xr:uid="{0DA0091A-59DF-4508-BEC5-746DB605F282}"/>
    <hyperlink ref="I10" r:id="rId2" xr:uid="{031C9F5E-B482-42AF-9864-6E65D98D5056}"/>
    <hyperlink ref="I24" r:id="rId3" xr:uid="{3E505DE5-6AA0-44A6-95BB-EFD2223F2FE1}"/>
    <hyperlink ref="I16" r:id="rId4" xr:uid="{9AFC8DD3-DF7F-4CDA-90EC-61418A21E932}"/>
    <hyperlink ref="I29" r:id="rId5" xr:uid="{A5FAA922-625D-4FDF-B39E-5AD8AE47A650}"/>
    <hyperlink ref="I19" r:id="rId6" xr:uid="{9CE22783-8173-4EAC-A334-5464F3FAC1BD}"/>
    <hyperlink ref="I26" r:id="rId7" xr:uid="{08196917-CD4A-44B0-8634-DC40C9C63BF8}"/>
    <hyperlink ref="I33" r:id="rId8" xr:uid="{4D612A60-7E5D-46AA-A3DD-C015CDEF9A7C}"/>
    <hyperlink ref="I34" r:id="rId9" xr:uid="{33945C45-D5D9-4D7B-A2BF-E9EE616595F9}"/>
    <hyperlink ref="I44" r:id="rId10" xr:uid="{9C99A713-A9A0-4324-A78D-F3BC5105D769}"/>
    <hyperlink ref="I38" r:id="rId11" xr:uid="{BA77C547-CC32-44D9-91FD-CCB2CD0F3399}"/>
    <hyperlink ref="I4" r:id="rId12" location="mounting" xr:uid="{26A0A98C-0B93-4BE2-881C-16833EA67CB8}"/>
    <hyperlink ref="I3" r:id="rId13" xr:uid="{8A15141D-BF61-45A3-AB42-6A1BCD6DA5FA}"/>
    <hyperlink ref="I7" r:id="rId14" xr:uid="{BD89E93F-236A-4E92-98D3-EB1DE6F11D42}"/>
    <hyperlink ref="I8" r:id="rId15" xr:uid="{5702444B-9A81-4F5A-A580-57746C174C7F}"/>
    <hyperlink ref="I5" r:id="rId16" xr:uid="{CCA0ECB9-2152-48F2-911A-2830AB0E143A}"/>
    <hyperlink ref="I6" r:id="rId17" xr:uid="{CAAF32FE-530E-4461-9145-5BC6967A7F42}"/>
    <hyperlink ref="I9" r:id="rId18" xr:uid="{24094284-72E8-4197-B67F-EBD535A53FFB}"/>
    <hyperlink ref="I65" r:id="rId19" xr:uid="{C4FB7368-B7A7-4ED3-8026-4BBACFA95FED}"/>
    <hyperlink ref="I45" r:id="rId20" xr:uid="{7A6FDD52-9BBE-4D0E-8C67-BE7912140721}"/>
    <hyperlink ref="I46" r:id="rId21" xr:uid="{AFFE37B1-442B-4CA9-9745-19F50EE73B30}"/>
    <hyperlink ref="I27" r:id="rId22" xr:uid="{2D3F42AC-08C5-4031-B78F-DDB8F7F1BC24}"/>
    <hyperlink ref="I28" r:id="rId23" xr:uid="{B3795610-1D6B-49AF-A04B-DB20F948ADB3}"/>
    <hyperlink ref="I47" r:id="rId24" xr:uid="{CBFAA354-AB13-4003-8587-DED62748A9B9}"/>
    <hyperlink ref="I49" r:id="rId25" xr:uid="{1ECEBA55-59EB-4B4D-A724-219BD8C8BFF6}"/>
    <hyperlink ref="I66" r:id="rId26" xr:uid="{13DEF837-35A5-47DC-B707-E3A1D32A2F91}"/>
    <hyperlink ref="I68" r:id="rId27" xr:uid="{2C57966B-DEF8-4045-AC3E-8A70AC33B74C}"/>
    <hyperlink ref="I78" r:id="rId28" xr:uid="{20BD6559-CB98-44B4-A554-9C67F809954C}"/>
    <hyperlink ref="I73" r:id="rId29" xr:uid="{2D8D913A-8823-4916-96D6-E7D27C7FC9C1}"/>
    <hyperlink ref="I75" r:id="rId30" xr:uid="{8BDB7238-39AC-402C-8C1A-45905F2E1E26}"/>
    <hyperlink ref="I74" r:id="rId31" xr:uid="{58C9301A-7CD0-4757-BFE1-5F9D6CB5D144}"/>
    <hyperlink ref="I76" r:id="rId32" xr:uid="{45EB7116-0883-4611-838C-0367074D5BE0}"/>
    <hyperlink ref="I69" r:id="rId33" xr:uid="{D84B19F3-042F-4757-B97A-32184C476659}"/>
    <hyperlink ref="I80" r:id="rId34" xr:uid="{D3352A15-CC40-4567-A25C-33A5A696D092}"/>
    <hyperlink ref="I81" r:id="rId35" xr:uid="{3DDEA223-DD74-41AD-8049-4A1EE0A612D6}"/>
    <hyperlink ref="I79" r:id="rId36" xr:uid="{3B1C1CEB-C754-42FA-A4DF-554E1DCEDC36}"/>
    <hyperlink ref="I70" r:id="rId37" display="https://www.amazon.com/Adapter-Arduino-Schwinn-Elliptical-Recumbent/dp/B06Y1LF8T5/ref=sr_1_2?dchild=1&amp;keywords=arduino+power+supply+module&amp;pd_rd_r=9b1ff258-5583-464e-8989-d862090029b3&amp;pd_rd_w=R13qk&amp;pd_rd_wg=XIez5&amp;pf_rd_p=4fa0e97a-13a4-491b-a127-133a554b4da3&amp;pf_rd_r=KW4GQ5G987CCY95CP4BY&amp;qid=1616976238&amp;sr=8-2" xr:uid="{7D674094-44B2-4DC9-BAB3-2DA27AE1A67A}"/>
    <hyperlink ref="I52" r:id="rId38" xr:uid="{E8AE93E3-65EC-461F-BA26-EFC6F1B0104E}"/>
    <hyperlink ref="I53" r:id="rId39" xr:uid="{ED50EBFE-8618-48A8-B065-36AE3B89DCD3}"/>
    <hyperlink ref="I55" r:id="rId40" xr:uid="{52D7D8BF-4B43-42AB-A0AC-71FF1ADCAB83}"/>
    <hyperlink ref="I57" r:id="rId41" xr:uid="{B1DC7E89-D6F5-4FCF-AB94-261AAE3BB703}"/>
    <hyperlink ref="I25" r:id="rId42" xr:uid="{E5EEDE83-C407-4E9F-99B0-C590010C27AA}"/>
    <hyperlink ref="I61" r:id="rId43" xr:uid="{075FF27F-F258-4067-9DB5-155A2A047B52}"/>
    <hyperlink ref="I40" r:id="rId44" xr:uid="{06885A58-3C66-42F5-999F-A03EA7635C48}"/>
    <hyperlink ref="I41" r:id="rId45" xr:uid="{71F9AA05-6D48-49D8-A31F-C153BB0C50A1}"/>
    <hyperlink ref="I42" r:id="rId46" xr:uid="{C232AB26-C0E6-4895-B360-3076EC38F340}"/>
    <hyperlink ref="I43" r:id="rId47" xr:uid="{2972F076-80F3-4C4A-B102-18C901811C01}"/>
    <hyperlink ref="I30" r:id="rId48" xr:uid="{8D71FBD8-EBCB-44E5-9E16-34266545BF6A}"/>
    <hyperlink ref="I31" r:id="rId49" xr:uid="{D3B836FD-F869-4A9B-81B3-222A720261F3}"/>
    <hyperlink ref="I18" r:id="rId50" xr:uid="{28356C86-C211-4B4A-9A03-6C59D2EC3854}"/>
  </hyperlinks>
  <pageMargins left="0.25" right="0.25" top="0.75" bottom="0.75" header="0.3" footer="0.3"/>
  <pageSetup fitToHeight="0" orientation="landscape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4DE2-470B-4268-BEEB-E30986864497}">
  <dimension ref="A1:E16"/>
  <sheetViews>
    <sheetView workbookViewId="0">
      <selection activeCell="F9" sqref="F9"/>
    </sheetView>
  </sheetViews>
  <sheetFormatPr defaultRowHeight="15" x14ac:dyDescent="0.25"/>
  <cols>
    <col min="1" max="1" width="17.5703125" bestFit="1" customWidth="1"/>
    <col min="2" max="2" width="10.5703125" bestFit="1" customWidth="1"/>
    <col min="5" max="5" width="11.5703125" bestFit="1" customWidth="1"/>
  </cols>
  <sheetData>
    <row r="1" spans="1:5" x14ac:dyDescent="0.25">
      <c r="A1" s="3" t="s">
        <v>182</v>
      </c>
    </row>
    <row r="2" spans="1:5" x14ac:dyDescent="0.25">
      <c r="A2" t="str" cm="1">
        <f t="array" ref="A2:A16">_xlfn._xlws.SORT(_xlfn.UNIQUE(_xlfn._xlws.FILTER('Purchase Sheet'!$D$3:$D$213, 'Purchase Sheet'!$D$3:$D$213 &lt;&gt; "")))</f>
        <v>ACE</v>
      </c>
      <c r="B2" s="10">
        <v>0</v>
      </c>
      <c r="D2" t="s">
        <v>185</v>
      </c>
      <c r="E2" s="10" t="e">
        <f ca="1">SUM(B2:B50)</f>
        <v>#REF!</v>
      </c>
    </row>
    <row r="3" spans="1:5" x14ac:dyDescent="0.25">
      <c r="A3" t="str">
        <v>Adafruit</v>
      </c>
      <c r="B3" s="10">
        <f t="shared" ref="B3:B15" ca="1" si="0">SUM(INDIRECT("'"&amp;$A3&amp;"'"&amp;"!$G$3:$G$50"))</f>
        <v>23.9</v>
      </c>
    </row>
    <row r="4" spans="1:5" x14ac:dyDescent="0.25">
      <c r="A4" t="str">
        <v>Allmetalsinc</v>
      </c>
      <c r="B4" s="10">
        <f t="shared" ca="1" si="0"/>
        <v>246.32</v>
      </c>
    </row>
    <row r="5" spans="1:5" x14ac:dyDescent="0.25">
      <c r="A5" t="str">
        <v>Amazon</v>
      </c>
      <c r="B5" s="10">
        <f t="shared" ca="1" si="0"/>
        <v>322.36</v>
      </c>
    </row>
    <row r="6" spans="1:5" x14ac:dyDescent="0.25">
      <c r="A6" t="str">
        <v>Applied</v>
      </c>
      <c r="B6" s="10">
        <f t="shared" ca="1" si="0"/>
        <v>629.88</v>
      </c>
    </row>
    <row r="7" spans="1:5" x14ac:dyDescent="0.25">
      <c r="A7" t="str">
        <v>ArduinoStore</v>
      </c>
      <c r="B7" s="10">
        <f t="shared" ca="1" si="0"/>
        <v>40.299999999999997</v>
      </c>
    </row>
    <row r="8" spans="1:5" x14ac:dyDescent="0.25">
      <c r="A8" t="str">
        <v>Automation Direct</v>
      </c>
      <c r="B8" s="10">
        <f t="shared" ca="1" si="0"/>
        <v>82.45</v>
      </c>
    </row>
    <row r="9" spans="1:5" x14ac:dyDescent="0.25">
      <c r="A9" t="str">
        <v>DuroMAX</v>
      </c>
      <c r="B9" s="10" t="e">
        <f t="shared" ca="1" si="0"/>
        <v>#REF!</v>
      </c>
    </row>
    <row r="10" spans="1:5" x14ac:dyDescent="0.25">
      <c r="A10" t="str">
        <v>Grainger</v>
      </c>
      <c r="B10" s="10">
        <f t="shared" ca="1" si="0"/>
        <v>1056.3899999999999</v>
      </c>
    </row>
    <row r="11" spans="1:5" x14ac:dyDescent="0.25">
      <c r="A11" t="str">
        <v>HomeDepot</v>
      </c>
      <c r="B11" s="10">
        <f t="shared" ca="1" si="0"/>
        <v>54.45</v>
      </c>
    </row>
    <row r="12" spans="1:5" x14ac:dyDescent="0.25">
      <c r="A12" t="str">
        <v>McMaster-Carr</v>
      </c>
      <c r="B12" s="10">
        <f t="shared" ca="1" si="0"/>
        <v>972.7</v>
      </c>
    </row>
    <row r="13" spans="1:5" x14ac:dyDescent="0.25">
      <c r="A13" t="str">
        <v>OnlineMetals</v>
      </c>
      <c r="B13" s="10">
        <f t="shared" ca="1" si="0"/>
        <v>240.23999999999998</v>
      </c>
    </row>
    <row r="14" spans="1:5" x14ac:dyDescent="0.25">
      <c r="A14" t="str">
        <v>RoyalSupply</v>
      </c>
      <c r="B14" s="10">
        <f t="shared" ca="1" si="0"/>
        <v>866.62</v>
      </c>
    </row>
    <row r="15" spans="1:5" x14ac:dyDescent="0.25">
      <c r="A15" t="str">
        <v>Teknic</v>
      </c>
      <c r="B15" s="10">
        <f t="shared" ca="1" si="0"/>
        <v>1651</v>
      </c>
    </row>
    <row r="16" spans="1:5" x14ac:dyDescent="0.25">
      <c r="A16" t="str">
        <v>WalkingBelts</v>
      </c>
      <c r="B16" s="10">
        <f ca="1">SUM(INDIRECT("'"&amp;$A16&amp;"'"&amp;"!$G$3:$G$50"))</f>
        <v>319.98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A95C-AD2F-4E7B-9164-133160D91F9D}">
  <sheetPr codeName="Sheet1"/>
  <dimension ref="A1:H28"/>
  <sheetViews>
    <sheetView workbookViewId="0">
      <selection sqref="A1:XFD1048576"/>
    </sheetView>
  </sheetViews>
  <sheetFormatPr defaultRowHeight="15" x14ac:dyDescent="0.25"/>
  <cols>
    <col min="1" max="1" width="24.28515625" bestFit="1" customWidth="1"/>
    <col min="2" max="2" width="49.140625" bestFit="1" customWidth="1"/>
    <col min="3" max="3" width="8.140625" bestFit="1" customWidth="1"/>
    <col min="4" max="4" width="15.140625" bestFit="1" customWidth="1"/>
    <col min="5" max="5" width="15.85546875" bestFit="1" customWidth="1"/>
    <col min="6" max="6" width="13.7109375" bestFit="1" customWidth="1"/>
    <col min="7" max="7" width="12.7109375" bestFit="1" customWidth="1"/>
    <col min="8" max="8" width="97.7109375" bestFit="1" customWidth="1"/>
  </cols>
  <sheetData>
    <row r="1" spans="1:8" ht="23.25" x14ac:dyDescent="0.35">
      <c r="A1" s="8" t="s">
        <v>33</v>
      </c>
      <c r="B1" s="8" t="s">
        <v>183</v>
      </c>
    </row>
    <row r="2" spans="1:8" ht="18" thickBot="1" x14ac:dyDescent="0.3">
      <c r="A2" s="4" t="s">
        <v>4</v>
      </c>
      <c r="B2" s="4" t="s">
        <v>8</v>
      </c>
      <c r="C2" s="4" t="s">
        <v>22</v>
      </c>
      <c r="D2" s="4" t="s">
        <v>13</v>
      </c>
      <c r="E2" s="5" t="s">
        <v>5</v>
      </c>
      <c r="F2" s="6" t="s">
        <v>6</v>
      </c>
      <c r="G2" s="5" t="s">
        <v>9</v>
      </c>
      <c r="H2" s="7" t="s">
        <v>30</v>
      </c>
    </row>
    <row r="3" spans="1:8" ht="15.75" thickTop="1" x14ac:dyDescent="0.25">
      <c r="A3" t="str" cm="1">
        <f t="array" ref="A3:H3">_xlfn._xlws.FILTER('Purchase Sheet'!$B$3:$I$213,ISNUMBER(SEARCH(A1,'Purchase Sheet'!$D$3:$D$213)),"No Results")</f>
        <v>Front Treadmill Belt Drum</v>
      </c>
      <c r="B3" t="str">
        <v>Transmits power from Driven Pulley to Treadmill Belt</v>
      </c>
      <c r="C3" t="str">
        <v>Applied</v>
      </c>
      <c r="D3" t="str">
        <v>XPU0620PXT20</v>
      </c>
      <c r="E3" s="1">
        <v>157.47</v>
      </c>
      <c r="F3">
        <v>4</v>
      </c>
      <c r="G3" s="1">
        <v>629.88</v>
      </c>
      <c r="H3" s="2" t="str">
        <v>https://www.applied.com/c-brands/c-precision-pulley-idler/xpu0620pxt20/Conveyor-Pulley/p/101426682</v>
      </c>
    </row>
    <row r="4" spans="1:8" x14ac:dyDescent="0.25">
      <c r="E4" s="1"/>
      <c r="G4" s="1"/>
      <c r="H4" s="2"/>
    </row>
    <row r="5" spans="1:8" x14ac:dyDescent="0.25">
      <c r="E5" s="1"/>
      <c r="G5" s="1"/>
      <c r="H5" s="2"/>
    </row>
    <row r="6" spans="1:8" x14ac:dyDescent="0.25">
      <c r="E6" s="1"/>
      <c r="G6" s="1"/>
      <c r="H6" s="2"/>
    </row>
    <row r="7" spans="1:8" x14ac:dyDescent="0.25">
      <c r="E7" s="1"/>
      <c r="G7" s="1"/>
      <c r="H7" s="2"/>
    </row>
    <row r="8" spans="1:8" x14ac:dyDescent="0.25">
      <c r="E8" s="1"/>
      <c r="G8" s="1"/>
      <c r="H8" s="2"/>
    </row>
    <row r="9" spans="1:8" x14ac:dyDescent="0.25">
      <c r="E9" s="1"/>
      <c r="G9" s="1"/>
      <c r="H9" s="2"/>
    </row>
    <row r="10" spans="1:8" x14ac:dyDescent="0.25">
      <c r="E10" s="1"/>
      <c r="G10" s="1"/>
      <c r="H10" s="2"/>
    </row>
    <row r="11" spans="1:8" x14ac:dyDescent="0.25">
      <c r="E11" s="1"/>
      <c r="G11" s="1"/>
      <c r="H11" s="2"/>
    </row>
    <row r="12" spans="1:8" x14ac:dyDescent="0.25">
      <c r="E12" s="1"/>
      <c r="G12" s="1"/>
      <c r="H12" s="2"/>
    </row>
    <row r="13" spans="1:8" x14ac:dyDescent="0.25">
      <c r="E13" s="1"/>
      <c r="G13" s="1"/>
      <c r="H13" s="2"/>
    </row>
    <row r="14" spans="1:8" x14ac:dyDescent="0.25">
      <c r="E14" s="1"/>
      <c r="G14" s="1"/>
      <c r="H14" s="2"/>
    </row>
    <row r="15" spans="1:8" x14ac:dyDescent="0.25">
      <c r="E15" s="1"/>
      <c r="G15" s="1"/>
      <c r="H15" s="2"/>
    </row>
    <row r="16" spans="1:8" x14ac:dyDescent="0.25">
      <c r="E16" s="1"/>
      <c r="G16" s="1"/>
      <c r="H16" s="2"/>
    </row>
    <row r="17" spans="5:8" x14ac:dyDescent="0.25">
      <c r="E17" s="1"/>
      <c r="G17" s="1"/>
      <c r="H17" s="2"/>
    </row>
    <row r="18" spans="5:8" x14ac:dyDescent="0.25">
      <c r="E18" s="1"/>
      <c r="G18" s="1"/>
      <c r="H18" s="2"/>
    </row>
    <row r="19" spans="5:8" x14ac:dyDescent="0.25">
      <c r="E19" s="1"/>
      <c r="G19" s="1"/>
      <c r="H19" s="2"/>
    </row>
    <row r="20" spans="5:8" x14ac:dyDescent="0.25">
      <c r="E20" s="1"/>
      <c r="G20" s="1"/>
      <c r="H20" s="2"/>
    </row>
    <row r="21" spans="5:8" x14ac:dyDescent="0.25">
      <c r="G21" s="1"/>
    </row>
    <row r="22" spans="5:8" x14ac:dyDescent="0.25">
      <c r="G22" s="1"/>
    </row>
    <row r="23" spans="5:8" x14ac:dyDescent="0.25">
      <c r="G23" s="1"/>
    </row>
    <row r="24" spans="5:8" x14ac:dyDescent="0.25">
      <c r="G24" s="1"/>
    </row>
    <row r="25" spans="5:8" x14ac:dyDescent="0.25">
      <c r="G25" s="1"/>
    </row>
    <row r="26" spans="5:8" x14ac:dyDescent="0.25">
      <c r="G26" s="1"/>
    </row>
    <row r="27" spans="5:8" x14ac:dyDescent="0.25">
      <c r="G27" s="1"/>
    </row>
    <row r="28" spans="5:8" x14ac:dyDescent="0.25">
      <c r="G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98BD-6FA3-4E31-AE4F-4DD1FBD2E2CC}">
  <dimension ref="A1:H28"/>
  <sheetViews>
    <sheetView workbookViewId="0">
      <selection sqref="A1:XFD1048576"/>
    </sheetView>
  </sheetViews>
  <sheetFormatPr defaultRowHeight="15" x14ac:dyDescent="0.25"/>
  <cols>
    <col min="1" max="1" width="31.140625" bestFit="1" customWidth="1"/>
    <col min="2" max="2" width="32.140625" bestFit="1" customWidth="1"/>
    <col min="3" max="3" width="8.140625" bestFit="1" customWidth="1"/>
    <col min="4" max="4" width="15.140625" bestFit="1" customWidth="1"/>
    <col min="5" max="5" width="15.85546875" bestFit="1" customWidth="1"/>
    <col min="6" max="6" width="13.7109375" bestFit="1" customWidth="1"/>
    <col min="7" max="7" width="12.7109375" bestFit="1" customWidth="1"/>
    <col min="8" max="8" width="255.7109375" bestFit="1" customWidth="1"/>
  </cols>
  <sheetData>
    <row r="1" spans="1:8" ht="23.25" x14ac:dyDescent="0.35">
      <c r="A1" s="8" t="s">
        <v>126</v>
      </c>
      <c r="B1" s="8" t="s">
        <v>183</v>
      </c>
    </row>
    <row r="2" spans="1:8" ht="18" thickBot="1" x14ac:dyDescent="0.3">
      <c r="A2" s="4" t="s">
        <v>4</v>
      </c>
      <c r="B2" s="4" t="s">
        <v>8</v>
      </c>
      <c r="C2" s="4" t="s">
        <v>22</v>
      </c>
      <c r="D2" s="4" t="s">
        <v>13</v>
      </c>
      <c r="E2" s="5" t="s">
        <v>5</v>
      </c>
      <c r="F2" s="6" t="s">
        <v>6</v>
      </c>
      <c r="G2" s="5" t="s">
        <v>9</v>
      </c>
      <c r="H2" s="7" t="s">
        <v>30</v>
      </c>
    </row>
    <row r="3" spans="1:8" ht="15.75" thickTop="1" x14ac:dyDescent="0.25">
      <c r="A3" t="str" cm="1">
        <f t="array" ref="A3:H5">_xlfn._xlws.FILTER('Purchase Sheet'!$B$3:$I$213,ISNUMBER(SEARCH(A1,'Purchase Sheet'!$D$3:$D$213)),"No Results")</f>
        <v>240V 50A Power Cord</v>
      </c>
      <c r="B3" t="str">
        <v>Check terminal types on generator</v>
      </c>
      <c r="C3" t="str">
        <v>Amazon</v>
      </c>
      <c r="D3">
        <v>0</v>
      </c>
      <c r="E3" s="1">
        <v>279.99</v>
      </c>
      <c r="F3">
        <v>1</v>
      </c>
      <c r="G3" s="1">
        <v>279.99</v>
      </c>
      <c r="H3" s="2" t="str">
        <v>https://www.amazon.com/Conntek-1450SS2-50-Temporary-Generator-Straight-Blade/dp/B004NYAXLU/ref=sr_1_3?crid=122UPAKCKPSN5&amp;dchild=1&amp;keywords=50%2Bamp%2Bgenerator%2Bcord%2B50%2Bfeet&amp;qid=1616506151&amp;sprefix=50%2Bamp%2Bgenerator%2Bcord%2Caps%2C288&amp;sr=8-3&amp;th=1</v>
      </c>
    </row>
    <row r="4" spans="1:8" x14ac:dyDescent="0.25">
      <c r="A4" t="str">
        <v>Power Adapter</v>
      </c>
      <c r="B4" t="str">
        <v>9 V, 1.5 A, 6 ft cord</v>
      </c>
      <c r="C4" t="str">
        <v>Amazon</v>
      </c>
      <c r="D4">
        <v>0</v>
      </c>
      <c r="E4" s="1">
        <v>8.99</v>
      </c>
      <c r="F4">
        <v>1</v>
      </c>
      <c r="G4" s="1">
        <v>8.99</v>
      </c>
      <c r="H4" s="2" t="str">
        <v>https://www.amazon.com/Adapter-Arduino-Schwinn-Elliptical-Recumbent/dp/B06Y1LF8T5/ref=sr_1_2?dchild=1&amp;keywords=arduino+power+supply+module&amp;pd_rd_r=9b1ff258-5583-464e-8989-d862090029b3&amp;pd_rd_w=R13qk&amp;pd_rd_wg=XIez5&amp;pf_rd_p=4fa0e97a-13a4-491b-a127-133a554b4da3&amp;pf_rd_r=KW4GQ5G987CCY95CP4BY&amp;qid=1616976238&amp;sr=8-2</v>
      </c>
    </row>
    <row r="5" spans="1:8" x14ac:dyDescent="0.25">
      <c r="A5" t="str">
        <v>240 V Electrical Plug &amp; Encolosure</v>
      </c>
      <c r="B5">
        <v>0</v>
      </c>
      <c r="C5" t="str">
        <v>Amazon</v>
      </c>
      <c r="D5">
        <v>0</v>
      </c>
      <c r="E5" s="1">
        <v>33.380000000000003</v>
      </c>
      <c r="F5">
        <v>1</v>
      </c>
      <c r="G5" s="1">
        <v>33.380000000000003</v>
      </c>
      <c r="H5" s="2" t="str">
        <v>https://www.amazon.com/Talon-LGP1S-Enclosed-Outdoor-Receptacle/dp/B00M3H6494/ref=sr_1_3?dchild=1&amp;keywords=nema%2B14-50%2Boutlet&amp;qid=1616955497&amp;sr=8-3&amp;th=1</v>
      </c>
    </row>
    <row r="6" spans="1:8" x14ac:dyDescent="0.25">
      <c r="E6" s="1"/>
      <c r="G6" s="1"/>
      <c r="H6" s="2"/>
    </row>
    <row r="7" spans="1:8" x14ac:dyDescent="0.25">
      <c r="E7" s="1"/>
      <c r="G7" s="1"/>
      <c r="H7" s="2"/>
    </row>
    <row r="8" spans="1:8" x14ac:dyDescent="0.25">
      <c r="E8" s="1"/>
      <c r="G8" s="1"/>
      <c r="H8" s="2"/>
    </row>
    <row r="9" spans="1:8" x14ac:dyDescent="0.25">
      <c r="E9" s="1"/>
      <c r="G9" s="1"/>
      <c r="H9" s="2"/>
    </row>
    <row r="10" spans="1:8" x14ac:dyDescent="0.25">
      <c r="E10" s="1"/>
      <c r="G10" s="1"/>
      <c r="H10" s="2"/>
    </row>
    <row r="11" spans="1:8" x14ac:dyDescent="0.25">
      <c r="E11" s="1"/>
      <c r="G11" s="1"/>
      <c r="H11" s="2"/>
    </row>
    <row r="12" spans="1:8" x14ac:dyDescent="0.25">
      <c r="E12" s="1"/>
      <c r="G12" s="1"/>
      <c r="H12" s="2"/>
    </row>
    <row r="13" spans="1:8" x14ac:dyDescent="0.25">
      <c r="E13" s="1"/>
      <c r="G13" s="1"/>
      <c r="H13" s="2"/>
    </row>
    <row r="14" spans="1:8" x14ac:dyDescent="0.25">
      <c r="E14" s="1"/>
      <c r="G14" s="1"/>
      <c r="H14" s="2"/>
    </row>
    <row r="15" spans="1:8" x14ac:dyDescent="0.25">
      <c r="E15" s="1"/>
      <c r="G15" s="1"/>
      <c r="H15" s="2"/>
    </row>
    <row r="16" spans="1:8" x14ac:dyDescent="0.25">
      <c r="E16" s="1"/>
      <c r="G16" s="1"/>
      <c r="H16" s="2"/>
    </row>
    <row r="17" spans="5:8" x14ac:dyDescent="0.25">
      <c r="E17" s="1"/>
      <c r="G17" s="1"/>
      <c r="H17" s="2"/>
    </row>
    <row r="18" spans="5:8" x14ac:dyDescent="0.25">
      <c r="E18" s="1"/>
      <c r="G18" s="1"/>
      <c r="H18" s="2"/>
    </row>
    <row r="19" spans="5:8" x14ac:dyDescent="0.25">
      <c r="E19" s="1"/>
      <c r="G19" s="1"/>
      <c r="H19" s="2"/>
    </row>
    <row r="20" spans="5:8" x14ac:dyDescent="0.25">
      <c r="E20" s="1"/>
      <c r="G20" s="1"/>
      <c r="H20" s="2"/>
    </row>
    <row r="21" spans="5:8" x14ac:dyDescent="0.25">
      <c r="G21" s="1"/>
    </row>
    <row r="22" spans="5:8" x14ac:dyDescent="0.25">
      <c r="G22" s="1"/>
    </row>
    <row r="23" spans="5:8" x14ac:dyDescent="0.25">
      <c r="G23" s="1"/>
    </row>
    <row r="24" spans="5:8" x14ac:dyDescent="0.25">
      <c r="G24" s="1"/>
    </row>
    <row r="25" spans="5:8" x14ac:dyDescent="0.25">
      <c r="G25" s="1"/>
    </row>
    <row r="26" spans="5:8" x14ac:dyDescent="0.25">
      <c r="G26" s="1"/>
    </row>
    <row r="27" spans="5:8" x14ac:dyDescent="0.25">
      <c r="G27" s="1"/>
    </row>
    <row r="28" spans="5:8" x14ac:dyDescent="0.25">
      <c r="G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0D11-6D8E-4B58-958B-CD66FEADC40D}">
  <dimension ref="A1:H28"/>
  <sheetViews>
    <sheetView workbookViewId="0">
      <selection sqref="A1:XFD1048576"/>
    </sheetView>
  </sheetViews>
  <sheetFormatPr defaultRowHeight="15" x14ac:dyDescent="0.25"/>
  <cols>
    <col min="1" max="1" width="18" bestFit="1" customWidth="1"/>
    <col min="2" max="2" width="53.7109375" bestFit="1" customWidth="1"/>
    <col min="3" max="3" width="12" bestFit="1" customWidth="1"/>
    <col min="4" max="4" width="15.140625" bestFit="1" customWidth="1"/>
    <col min="5" max="5" width="15.85546875" bestFit="1" customWidth="1"/>
    <col min="6" max="6" width="13.7109375" bestFit="1" customWidth="1"/>
    <col min="7" max="7" width="12.7109375" bestFit="1" customWidth="1"/>
    <col min="8" max="8" width="35.85546875" bestFit="1" customWidth="1"/>
  </cols>
  <sheetData>
    <row r="1" spans="1:8" ht="23.25" x14ac:dyDescent="0.35">
      <c r="A1" s="8" t="s">
        <v>52</v>
      </c>
      <c r="B1" s="8" t="s">
        <v>183</v>
      </c>
    </row>
    <row r="2" spans="1:8" ht="18" thickBot="1" x14ac:dyDescent="0.3">
      <c r="A2" s="4" t="s">
        <v>4</v>
      </c>
      <c r="B2" s="4" t="s">
        <v>8</v>
      </c>
      <c r="C2" s="4" t="s">
        <v>22</v>
      </c>
      <c r="D2" s="4" t="s">
        <v>13</v>
      </c>
      <c r="E2" s="5" t="s">
        <v>5</v>
      </c>
      <c r="F2" s="6" t="s">
        <v>6</v>
      </c>
      <c r="G2" s="5" t="s">
        <v>9</v>
      </c>
      <c r="H2" s="7" t="s">
        <v>30</v>
      </c>
    </row>
    <row r="3" spans="1:8" ht="15.75" thickTop="1" x14ac:dyDescent="0.25">
      <c r="A3" t="str" cm="1">
        <f t="array" ref="A3:H3">_xlfn._xlws.FILTER('Purchase Sheet'!$B$3:$I$213,ISNUMBER(SEARCH(A1,'Purchase Sheet'!$D$3:$D$213)),"No Results")</f>
        <v>Axles</v>
      </c>
      <c r="B3" t="str">
        <v>Transmits load from from pulley to bearings, 1045 steel CD</v>
      </c>
      <c r="C3" t="str">
        <v>Allmetalsinc</v>
      </c>
      <c r="D3">
        <v>0</v>
      </c>
      <c r="E3" s="1">
        <v>61.58</v>
      </c>
      <c r="F3">
        <v>4</v>
      </c>
      <c r="G3" s="1">
        <v>246.32</v>
      </c>
      <c r="H3" s="2" t="str">
        <v>https://allmetalsinc.com/cr1750g.html</v>
      </c>
    </row>
    <row r="4" spans="1:8" x14ac:dyDescent="0.25">
      <c r="E4" s="1"/>
      <c r="G4" s="1"/>
      <c r="H4" s="2"/>
    </row>
    <row r="5" spans="1:8" x14ac:dyDescent="0.25">
      <c r="E5" s="1"/>
      <c r="G5" s="1"/>
      <c r="H5" s="2"/>
    </row>
    <row r="6" spans="1:8" x14ac:dyDescent="0.25">
      <c r="E6" s="1"/>
      <c r="G6" s="1"/>
      <c r="H6" s="2"/>
    </row>
    <row r="7" spans="1:8" x14ac:dyDescent="0.25">
      <c r="E7" s="1"/>
      <c r="G7" s="1"/>
      <c r="H7" s="2"/>
    </row>
    <row r="8" spans="1:8" x14ac:dyDescent="0.25">
      <c r="E8" s="1"/>
      <c r="G8" s="1"/>
      <c r="H8" s="2"/>
    </row>
    <row r="9" spans="1:8" x14ac:dyDescent="0.25">
      <c r="E9" s="1"/>
      <c r="G9" s="1"/>
      <c r="H9" s="2"/>
    </row>
    <row r="10" spans="1:8" x14ac:dyDescent="0.25">
      <c r="E10" s="1"/>
      <c r="G10" s="1"/>
      <c r="H10" s="2"/>
    </row>
    <row r="11" spans="1:8" x14ac:dyDescent="0.25">
      <c r="E11" s="1"/>
      <c r="G11" s="1"/>
      <c r="H11" s="2"/>
    </row>
    <row r="12" spans="1:8" x14ac:dyDescent="0.25">
      <c r="E12" s="1"/>
      <c r="G12" s="1"/>
      <c r="H12" s="2"/>
    </row>
    <row r="13" spans="1:8" x14ac:dyDescent="0.25">
      <c r="E13" s="1"/>
      <c r="G13" s="1"/>
      <c r="H13" s="2"/>
    </row>
    <row r="14" spans="1:8" x14ac:dyDescent="0.25">
      <c r="E14" s="1"/>
      <c r="G14" s="1"/>
      <c r="H14" s="2"/>
    </row>
    <row r="15" spans="1:8" x14ac:dyDescent="0.25">
      <c r="E15" s="1"/>
      <c r="G15" s="1"/>
      <c r="H15" s="2"/>
    </row>
    <row r="16" spans="1:8" x14ac:dyDescent="0.25">
      <c r="E16" s="1"/>
      <c r="G16" s="1"/>
      <c r="H16" s="2"/>
    </row>
    <row r="17" spans="5:8" x14ac:dyDescent="0.25">
      <c r="E17" s="1"/>
      <c r="G17" s="1"/>
      <c r="H17" s="2"/>
    </row>
    <row r="18" spans="5:8" x14ac:dyDescent="0.25">
      <c r="E18" s="1"/>
      <c r="G18" s="1"/>
      <c r="H18" s="2"/>
    </row>
    <row r="19" spans="5:8" x14ac:dyDescent="0.25">
      <c r="E19" s="1"/>
      <c r="G19" s="1"/>
      <c r="H19" s="2"/>
    </row>
    <row r="20" spans="5:8" x14ac:dyDescent="0.25">
      <c r="E20" s="1"/>
      <c r="G20" s="1"/>
      <c r="H20" s="2"/>
    </row>
    <row r="21" spans="5:8" x14ac:dyDescent="0.25">
      <c r="G21" s="1"/>
    </row>
    <row r="22" spans="5:8" x14ac:dyDescent="0.25">
      <c r="G22" s="1"/>
    </row>
    <row r="23" spans="5:8" x14ac:dyDescent="0.25">
      <c r="G23" s="1"/>
    </row>
    <row r="24" spans="5:8" x14ac:dyDescent="0.25">
      <c r="G24" s="1"/>
    </row>
    <row r="25" spans="5:8" x14ac:dyDescent="0.25">
      <c r="G25" s="1"/>
    </row>
    <row r="26" spans="5:8" x14ac:dyDescent="0.25">
      <c r="G26" s="1"/>
    </row>
    <row r="27" spans="5:8" x14ac:dyDescent="0.25">
      <c r="G27" s="1"/>
    </row>
    <row r="28" spans="5:8" x14ac:dyDescent="0.25">
      <c r="G2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AF1C-CC5B-4471-9CA1-0461E601D997}">
  <dimension ref="A1:H28"/>
  <sheetViews>
    <sheetView workbookViewId="0">
      <selection activeCell="F22" sqref="F22"/>
    </sheetView>
  </sheetViews>
  <sheetFormatPr defaultRowHeight="15" x14ac:dyDescent="0.25"/>
  <cols>
    <col min="1" max="1" width="18.7109375" bestFit="1" customWidth="1"/>
    <col min="2" max="2" width="35.7109375" bestFit="1" customWidth="1"/>
    <col min="3" max="3" width="8.28515625" bestFit="1" customWidth="1"/>
    <col min="4" max="4" width="15.140625" bestFit="1" customWidth="1"/>
    <col min="5" max="5" width="15.85546875" bestFit="1" customWidth="1"/>
    <col min="6" max="6" width="13.7109375" bestFit="1" customWidth="1"/>
    <col min="7" max="7" width="12.7109375" bestFit="1" customWidth="1"/>
    <col min="8" max="8" width="146.42578125" bestFit="1" customWidth="1"/>
  </cols>
  <sheetData>
    <row r="1" spans="1:8" ht="23.25" x14ac:dyDescent="0.35">
      <c r="A1" s="8" t="s">
        <v>171</v>
      </c>
      <c r="B1" s="8" t="s">
        <v>183</v>
      </c>
    </row>
    <row r="2" spans="1:8" ht="18" thickBot="1" x14ac:dyDescent="0.3">
      <c r="A2" s="4" t="s">
        <v>4</v>
      </c>
      <c r="B2" s="4" t="s">
        <v>8</v>
      </c>
      <c r="C2" s="4" t="s">
        <v>22</v>
      </c>
      <c r="D2" s="4" t="s">
        <v>13</v>
      </c>
      <c r="E2" s="5" t="s">
        <v>5</v>
      </c>
      <c r="F2" s="6" t="s">
        <v>6</v>
      </c>
      <c r="G2" s="5" t="s">
        <v>9</v>
      </c>
      <c r="H2" s="7" t="s">
        <v>30</v>
      </c>
    </row>
    <row r="3" spans="1:8" ht="15.75" thickTop="1" x14ac:dyDescent="0.25">
      <c r="A3" t="str" cm="1">
        <f t="array" ref="A3:H4">_xlfn._xlws.FILTER('Purchase Sheet'!$B$3:$I$213,ISNUMBER(SEARCH(A1,'Purchase Sheet'!$D$3:$D$213)),"No Results")</f>
        <v>Arduino data logger</v>
      </c>
      <c r="B3" t="str">
        <v>SD Card Sheid for Arduino</v>
      </c>
      <c r="C3" t="str">
        <v>Adafruit</v>
      </c>
      <c r="D3">
        <v>0</v>
      </c>
      <c r="E3" s="1">
        <v>13.95</v>
      </c>
      <c r="F3">
        <v>1</v>
      </c>
      <c r="G3" s="1">
        <v>13.95</v>
      </c>
      <c r="H3" s="2" t="str">
        <v>https://www.adafruit.com/product/1141?gclid=Cj0KCQjwjPaCBhDkARIsAISZN7Q5bIeTn6JBD_g2tJ2fSiDsVoa_Lm1Y0baWG5a8skUV5GsFeQKndxsaAhWJEALw_wcB</v>
      </c>
    </row>
    <row r="4" spans="1:8" x14ac:dyDescent="0.25">
      <c r="A4" t="str">
        <v>SD Card</v>
      </c>
      <c r="B4" t="str">
        <v>8 GB, Micro SD but comes with adapter</v>
      </c>
      <c r="C4" t="str">
        <v>Adafruit</v>
      </c>
      <c r="D4">
        <v>0</v>
      </c>
      <c r="E4" s="1">
        <v>9.9499999999999993</v>
      </c>
      <c r="F4">
        <v>1</v>
      </c>
      <c r="G4" s="1">
        <v>9.9499999999999993</v>
      </c>
      <c r="H4" s="2" t="str">
        <v>https://www.adafruit.com/product/1294</v>
      </c>
    </row>
    <row r="5" spans="1:8" x14ac:dyDescent="0.25">
      <c r="E5" s="1"/>
      <c r="G5" s="1"/>
      <c r="H5" s="2"/>
    </row>
    <row r="6" spans="1:8" x14ac:dyDescent="0.25">
      <c r="E6" s="1"/>
      <c r="G6" s="1"/>
      <c r="H6" s="2"/>
    </row>
    <row r="7" spans="1:8" x14ac:dyDescent="0.25">
      <c r="E7" s="1"/>
      <c r="G7" s="1"/>
      <c r="H7" s="2"/>
    </row>
    <row r="8" spans="1:8" x14ac:dyDescent="0.25">
      <c r="E8" s="1"/>
      <c r="G8" s="1"/>
      <c r="H8" s="2"/>
    </row>
    <row r="9" spans="1:8" x14ac:dyDescent="0.25">
      <c r="E9" s="1"/>
      <c r="G9" s="1"/>
      <c r="H9" s="2"/>
    </row>
    <row r="10" spans="1:8" x14ac:dyDescent="0.25">
      <c r="E10" s="1"/>
      <c r="G10" s="1"/>
      <c r="H10" s="2"/>
    </row>
    <row r="11" spans="1:8" x14ac:dyDescent="0.25">
      <c r="E11" s="1"/>
      <c r="G11" s="1"/>
      <c r="H11" s="2"/>
    </row>
    <row r="12" spans="1:8" x14ac:dyDescent="0.25">
      <c r="E12" s="1"/>
      <c r="G12" s="1"/>
      <c r="H12" s="2"/>
    </row>
    <row r="13" spans="1:8" x14ac:dyDescent="0.25">
      <c r="E13" s="1"/>
      <c r="G13" s="1"/>
      <c r="H13" s="2"/>
    </row>
    <row r="14" spans="1:8" x14ac:dyDescent="0.25">
      <c r="E14" s="1"/>
      <c r="G14" s="1"/>
      <c r="H14" s="2"/>
    </row>
    <row r="15" spans="1:8" x14ac:dyDescent="0.25">
      <c r="E15" s="1"/>
      <c r="G15" s="1"/>
      <c r="H15" s="2"/>
    </row>
    <row r="16" spans="1:8" x14ac:dyDescent="0.25">
      <c r="E16" s="1"/>
      <c r="G16" s="1"/>
      <c r="H16" s="2"/>
    </row>
    <row r="17" spans="5:8" x14ac:dyDescent="0.25">
      <c r="E17" s="1"/>
      <c r="G17" s="1"/>
      <c r="H17" s="2"/>
    </row>
    <row r="18" spans="5:8" x14ac:dyDescent="0.25">
      <c r="E18" s="1"/>
      <c r="G18" s="1"/>
      <c r="H18" s="2"/>
    </row>
    <row r="19" spans="5:8" x14ac:dyDescent="0.25">
      <c r="E19" s="1"/>
      <c r="G19" s="1"/>
      <c r="H19" s="2"/>
    </row>
    <row r="20" spans="5:8" x14ac:dyDescent="0.25">
      <c r="E20" s="1"/>
      <c r="G20" s="1"/>
      <c r="H20" s="2"/>
    </row>
    <row r="21" spans="5:8" x14ac:dyDescent="0.25">
      <c r="G21" s="1"/>
    </row>
    <row r="22" spans="5:8" x14ac:dyDescent="0.25">
      <c r="G22" s="1"/>
    </row>
    <row r="23" spans="5:8" x14ac:dyDescent="0.25">
      <c r="G23" s="1"/>
    </row>
    <row r="24" spans="5:8" x14ac:dyDescent="0.25">
      <c r="G24" s="1"/>
    </row>
    <row r="25" spans="5:8" x14ac:dyDescent="0.25">
      <c r="G25" s="1"/>
    </row>
    <row r="26" spans="5:8" x14ac:dyDescent="0.25">
      <c r="G26" s="1"/>
    </row>
    <row r="27" spans="5:8" x14ac:dyDescent="0.25">
      <c r="G27" s="1"/>
    </row>
    <row r="28" spans="5:8" x14ac:dyDescent="0.25">
      <c r="G2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A201-6C76-4514-AE65-54A33C13D7ED}">
  <dimension ref="A1:H28"/>
  <sheetViews>
    <sheetView workbookViewId="0">
      <selection sqref="A1:XFD1048576"/>
    </sheetView>
  </sheetViews>
  <sheetFormatPr defaultRowHeight="15" x14ac:dyDescent="0.25"/>
  <cols>
    <col min="1" max="1" width="19.85546875" bestFit="1" customWidth="1"/>
    <col min="2" max="2" width="22.5703125" bestFit="1" customWidth="1"/>
    <col min="3" max="3" width="12.85546875" bestFit="1" customWidth="1"/>
    <col min="4" max="4" width="15.140625" bestFit="1" customWidth="1"/>
    <col min="5" max="5" width="15.85546875" bestFit="1" customWidth="1"/>
    <col min="6" max="6" width="13.7109375" bestFit="1" customWidth="1"/>
    <col min="7" max="7" width="12.7109375" bestFit="1" customWidth="1"/>
    <col min="8" max="8" width="39.85546875" bestFit="1" customWidth="1"/>
  </cols>
  <sheetData>
    <row r="1" spans="1:8" ht="23.25" x14ac:dyDescent="0.35">
      <c r="A1" s="8" t="s">
        <v>170</v>
      </c>
      <c r="B1" s="8" t="s">
        <v>183</v>
      </c>
    </row>
    <row r="2" spans="1:8" ht="18" thickBot="1" x14ac:dyDescent="0.3">
      <c r="A2" s="4" t="s">
        <v>4</v>
      </c>
      <c r="B2" s="4" t="s">
        <v>8</v>
      </c>
      <c r="C2" s="4" t="s">
        <v>22</v>
      </c>
      <c r="D2" s="4" t="s">
        <v>13</v>
      </c>
      <c r="E2" s="5" t="s">
        <v>5</v>
      </c>
      <c r="F2" s="6" t="s">
        <v>6</v>
      </c>
      <c r="G2" s="5" t="s">
        <v>9</v>
      </c>
      <c r="H2" s="7" t="s">
        <v>30</v>
      </c>
    </row>
    <row r="3" spans="1:8" ht="15.75" thickTop="1" x14ac:dyDescent="0.25">
      <c r="A3" t="str" cm="1">
        <f t="array" ref="A3:H3">_xlfn._xlws.FILTER('Purchase Sheet'!$B$3:$I$213,ISNUMBER(SEARCH(A1,'Purchase Sheet'!$D$3:$D$213)),"No Results")</f>
        <v>Arduino Mega 2560</v>
      </c>
      <c r="B3" t="str">
        <v>Microcontroller</v>
      </c>
      <c r="C3" t="str">
        <v>ArduinoStore</v>
      </c>
      <c r="D3">
        <v>0</v>
      </c>
      <c r="E3" s="1">
        <v>40.299999999999997</v>
      </c>
      <c r="F3">
        <v>1</v>
      </c>
      <c r="G3" s="1">
        <v>40.299999999999997</v>
      </c>
      <c r="H3" s="2" t="str">
        <v>https://store.arduino.cc/usa/mega-2560-r3</v>
      </c>
    </row>
    <row r="4" spans="1:8" x14ac:dyDescent="0.25">
      <c r="E4" s="1"/>
      <c r="G4" s="1"/>
      <c r="H4" s="2"/>
    </row>
    <row r="5" spans="1:8" x14ac:dyDescent="0.25">
      <c r="E5" s="1"/>
      <c r="G5" s="1"/>
      <c r="H5" s="2"/>
    </row>
    <row r="6" spans="1:8" x14ac:dyDescent="0.25">
      <c r="E6" s="1"/>
      <c r="G6" s="1"/>
      <c r="H6" s="2"/>
    </row>
    <row r="7" spans="1:8" x14ac:dyDescent="0.25">
      <c r="E7" s="1"/>
      <c r="G7" s="1"/>
      <c r="H7" s="2"/>
    </row>
    <row r="8" spans="1:8" x14ac:dyDescent="0.25">
      <c r="E8" s="1"/>
      <c r="G8" s="1"/>
      <c r="H8" s="2"/>
    </row>
    <row r="9" spans="1:8" x14ac:dyDescent="0.25">
      <c r="E9" s="1"/>
      <c r="G9" s="1"/>
      <c r="H9" s="2"/>
    </row>
    <row r="10" spans="1:8" x14ac:dyDescent="0.25">
      <c r="E10" s="1"/>
      <c r="G10" s="1"/>
      <c r="H10" s="2"/>
    </row>
    <row r="11" spans="1:8" x14ac:dyDescent="0.25">
      <c r="E11" s="1"/>
      <c r="G11" s="1"/>
      <c r="H11" s="2"/>
    </row>
    <row r="12" spans="1:8" x14ac:dyDescent="0.25">
      <c r="E12" s="1"/>
      <c r="G12" s="1"/>
      <c r="H12" s="2"/>
    </row>
    <row r="13" spans="1:8" x14ac:dyDescent="0.25">
      <c r="E13" s="1"/>
      <c r="G13" s="1"/>
      <c r="H13" s="2"/>
    </row>
    <row r="14" spans="1:8" x14ac:dyDescent="0.25">
      <c r="E14" s="1"/>
      <c r="G14" s="1"/>
      <c r="H14" s="2"/>
    </row>
    <row r="15" spans="1:8" x14ac:dyDescent="0.25">
      <c r="E15" s="1"/>
      <c r="G15" s="1"/>
      <c r="H15" s="2"/>
    </row>
    <row r="16" spans="1:8" x14ac:dyDescent="0.25">
      <c r="E16" s="1"/>
      <c r="G16" s="1"/>
      <c r="H16" s="2"/>
    </row>
    <row r="17" spans="5:8" x14ac:dyDescent="0.25">
      <c r="E17" s="1"/>
      <c r="G17" s="1"/>
      <c r="H17" s="2"/>
    </row>
    <row r="18" spans="5:8" x14ac:dyDescent="0.25">
      <c r="E18" s="1"/>
      <c r="G18" s="1"/>
      <c r="H18" s="2"/>
    </row>
    <row r="19" spans="5:8" x14ac:dyDescent="0.25">
      <c r="E19" s="1"/>
      <c r="G19" s="1"/>
      <c r="H19" s="2"/>
    </row>
    <row r="20" spans="5:8" x14ac:dyDescent="0.25">
      <c r="E20" s="1"/>
      <c r="G20" s="1"/>
      <c r="H20" s="2"/>
    </row>
    <row r="21" spans="5:8" x14ac:dyDescent="0.25">
      <c r="G21" s="1"/>
    </row>
    <row r="22" spans="5:8" x14ac:dyDescent="0.25">
      <c r="G22" s="1"/>
    </row>
    <row r="23" spans="5:8" x14ac:dyDescent="0.25">
      <c r="G23" s="1"/>
    </row>
    <row r="24" spans="5:8" x14ac:dyDescent="0.25">
      <c r="G24" s="1"/>
    </row>
    <row r="25" spans="5:8" x14ac:dyDescent="0.25">
      <c r="G25" s="1"/>
    </row>
    <row r="26" spans="5:8" x14ac:dyDescent="0.25">
      <c r="G26" s="1"/>
    </row>
    <row r="27" spans="5:8" x14ac:dyDescent="0.25">
      <c r="G27" s="1"/>
    </row>
    <row r="28" spans="5:8" x14ac:dyDescent="0.25">
      <c r="G2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F23C-A1F0-4CBD-9795-586777E8BFAB}">
  <dimension ref="A1:H28"/>
  <sheetViews>
    <sheetView workbookViewId="0">
      <selection sqref="A1:XFD1048576"/>
    </sheetView>
  </sheetViews>
  <sheetFormatPr defaultRowHeight="15" x14ac:dyDescent="0.25"/>
  <cols>
    <col min="1" max="1" width="27.28515625" bestFit="1" customWidth="1"/>
    <col min="2" max="2" width="56" bestFit="1" customWidth="1"/>
    <col min="3" max="3" width="17.5703125" bestFit="1" customWidth="1"/>
    <col min="4" max="4" width="15.140625" bestFit="1" customWidth="1"/>
    <col min="5" max="5" width="15.85546875" bestFit="1" customWidth="1"/>
    <col min="6" max="6" width="13.7109375" bestFit="1" customWidth="1"/>
    <col min="7" max="7" width="12.7109375" bestFit="1" customWidth="1"/>
    <col min="8" max="8" width="192.5703125" bestFit="1" customWidth="1"/>
  </cols>
  <sheetData>
    <row r="1" spans="1:8" ht="23.25" x14ac:dyDescent="0.35">
      <c r="A1" s="8" t="s">
        <v>130</v>
      </c>
      <c r="B1" s="8" t="s">
        <v>183</v>
      </c>
    </row>
    <row r="2" spans="1:8" ht="18" thickBot="1" x14ac:dyDescent="0.3">
      <c r="A2" s="4" t="s">
        <v>4</v>
      </c>
      <c r="B2" s="4" t="s">
        <v>8</v>
      </c>
      <c r="C2" s="4" t="s">
        <v>22</v>
      </c>
      <c r="D2" s="4" t="s">
        <v>13</v>
      </c>
      <c r="E2" s="5" t="s">
        <v>5</v>
      </c>
      <c r="F2" s="6" t="s">
        <v>6</v>
      </c>
      <c r="G2" s="5" t="s">
        <v>9</v>
      </c>
      <c r="H2" s="7" t="s">
        <v>30</v>
      </c>
    </row>
    <row r="3" spans="1:8" ht="15.75" thickTop="1" x14ac:dyDescent="0.25">
      <c r="A3" t="str" cm="1">
        <f t="array" ref="A3:H7">_xlfn._xlws.FILTER('Purchase Sheet'!$B$3:$I$213,ISNUMBER(SEARCH(A1,'Purchase Sheet'!$D$3:$D$213)),"No Results")</f>
        <v>E Stop Button</v>
      </c>
      <c r="B3" t="str">
        <v>Large button to send stop comand to motor</v>
      </c>
      <c r="C3" t="str">
        <v>Automation Direct</v>
      </c>
      <c r="D3">
        <v>0</v>
      </c>
      <c r="E3" s="1">
        <v>36</v>
      </c>
      <c r="F3">
        <v>1</v>
      </c>
      <c r="G3" s="1">
        <v>36</v>
      </c>
      <c r="H3" s="2" t="str">
        <v>https://www.automationdirect.com/adc/shopping/catalog/pushbuttons_-z-_switches_-z-_indicators/schmersal_30mm/emergency_stop_-a-_mushroom_pushbuttons/edrz40.vhrt</v>
      </c>
    </row>
    <row r="4" spans="1:8" x14ac:dyDescent="0.25">
      <c r="A4" t="str">
        <v>E Stop Button Contacts</v>
      </c>
      <c r="B4" t="str">
        <v>(1) N.O./(1) N.C. Position 1</v>
      </c>
      <c r="C4" t="str">
        <v>Automation Direct</v>
      </c>
      <c r="D4">
        <v>0</v>
      </c>
      <c r="E4" s="1">
        <v>9.75</v>
      </c>
      <c r="F4">
        <v>1</v>
      </c>
      <c r="G4" s="1">
        <v>9.75</v>
      </c>
      <c r="H4" s="2" t="str">
        <v>https://www.automationdirect.com/adc/shopping/catalog/pushbuttons_-z-_switches_-z-_indicators/schmersal_22mm_harsh_duty,_ip69k_rated_devices/22mm_pushbutton_accessories/contact_blocks/ef303.1</v>
      </c>
    </row>
    <row r="5" spans="1:8" x14ac:dyDescent="0.25">
      <c r="A5">
        <v>0</v>
      </c>
      <c r="B5" t="str">
        <v>(1) N.O./(1) N.C. Position 2</v>
      </c>
      <c r="C5" t="str">
        <v>Automation Direct</v>
      </c>
      <c r="D5">
        <v>0</v>
      </c>
      <c r="E5" s="1">
        <v>9.75</v>
      </c>
      <c r="F5">
        <v>1</v>
      </c>
      <c r="G5" s="1">
        <v>9.75</v>
      </c>
      <c r="H5" s="2" t="str">
        <v>https://www.automationdirect.com/adc/shopping/catalog/pushbuttons_-z-_switches_-z-_indicators/schmersal_22mm_harsh_duty,_ip69k_rated_devices/22mm_pushbutton_accessories/contact_blocks/ef303.2</v>
      </c>
    </row>
    <row r="6" spans="1:8" x14ac:dyDescent="0.25">
      <c r="A6">
        <v>0</v>
      </c>
      <c r="B6" t="str">
        <v>(1) N.O./(1) N.C. Position 3</v>
      </c>
      <c r="C6" t="str">
        <v>Automation Direct</v>
      </c>
      <c r="D6">
        <v>0</v>
      </c>
      <c r="E6" s="1">
        <v>9.75</v>
      </c>
      <c r="F6">
        <v>1</v>
      </c>
      <c r="G6" s="1">
        <v>9.75</v>
      </c>
      <c r="H6" s="2" t="str">
        <v>https://www.automationdirect.com/adc/shopping/catalog/pushbuttons_-z-_switches_-z-_indicators/schmersal_22mm_harsh_duty,_ip69k_rated_devices/22mm_pushbutton_accessories/contact_blocks/ef303.3</v>
      </c>
    </row>
    <row r="7" spans="1:8" x14ac:dyDescent="0.25">
      <c r="A7" t="str">
        <v>12 GA Wires for Motor Power</v>
      </c>
      <c r="B7" t="str">
        <v>3 Wire TPE Overmold, only ships in 20' increments, 0.435" OD</v>
      </c>
      <c r="C7" t="str">
        <v>Automation Direct</v>
      </c>
      <c r="D7">
        <v>0</v>
      </c>
      <c r="E7" s="1">
        <v>17.2</v>
      </c>
      <c r="F7">
        <v>1</v>
      </c>
      <c r="G7" s="1">
        <v>17.2</v>
      </c>
      <c r="H7" s="2" t="str">
        <v>https://www.automationdirect.com/adc/shopping/catalog/cables/bulk_multi-conductor_cable/flexible_portable_cord_(sjoow,_soow,_sjeoow,_seoow,_type_w)/insulation_type_-_sjeoow/sjeoow-12-3bk-1</v>
      </c>
    </row>
    <row r="8" spans="1:8" x14ac:dyDescent="0.25">
      <c r="E8" s="1"/>
      <c r="G8" s="1"/>
      <c r="H8" s="2"/>
    </row>
    <row r="9" spans="1:8" x14ac:dyDescent="0.25">
      <c r="E9" s="1"/>
      <c r="G9" s="1"/>
      <c r="H9" s="2"/>
    </row>
    <row r="10" spans="1:8" x14ac:dyDescent="0.25">
      <c r="E10" s="1"/>
      <c r="G10" s="1"/>
      <c r="H10" s="2"/>
    </row>
    <row r="11" spans="1:8" x14ac:dyDescent="0.25">
      <c r="E11" s="1"/>
      <c r="G11" s="1"/>
      <c r="H11" s="2"/>
    </row>
    <row r="12" spans="1:8" x14ac:dyDescent="0.25">
      <c r="E12" s="1"/>
      <c r="G12" s="1"/>
      <c r="H12" s="2"/>
    </row>
    <row r="13" spans="1:8" x14ac:dyDescent="0.25">
      <c r="E13" s="1"/>
      <c r="G13" s="1"/>
      <c r="H13" s="2"/>
    </row>
    <row r="14" spans="1:8" x14ac:dyDescent="0.25">
      <c r="E14" s="1"/>
      <c r="G14" s="1"/>
      <c r="H14" s="2"/>
    </row>
    <row r="15" spans="1:8" x14ac:dyDescent="0.25">
      <c r="E15" s="1"/>
      <c r="G15" s="1"/>
      <c r="H15" s="2"/>
    </row>
    <row r="16" spans="1:8" x14ac:dyDescent="0.25">
      <c r="E16" s="1"/>
      <c r="G16" s="1"/>
      <c r="H16" s="2"/>
    </row>
    <row r="17" spans="5:8" x14ac:dyDescent="0.25">
      <c r="E17" s="1"/>
      <c r="G17" s="1"/>
      <c r="H17" s="2"/>
    </row>
    <row r="18" spans="5:8" x14ac:dyDescent="0.25">
      <c r="E18" s="1"/>
      <c r="G18" s="1"/>
      <c r="H18" s="2"/>
    </row>
    <row r="19" spans="5:8" x14ac:dyDescent="0.25">
      <c r="E19" s="1"/>
      <c r="G19" s="1"/>
      <c r="H19" s="2"/>
    </row>
    <row r="20" spans="5:8" x14ac:dyDescent="0.25">
      <c r="E20" s="1"/>
      <c r="G20" s="1"/>
      <c r="H20" s="2"/>
    </row>
    <row r="21" spans="5:8" x14ac:dyDescent="0.25">
      <c r="G21" s="1"/>
    </row>
    <row r="22" spans="5:8" x14ac:dyDescent="0.25">
      <c r="G22" s="1"/>
    </row>
    <row r="23" spans="5:8" x14ac:dyDescent="0.25">
      <c r="G23" s="1"/>
    </row>
    <row r="24" spans="5:8" x14ac:dyDescent="0.25">
      <c r="G24" s="1"/>
    </row>
    <row r="25" spans="5:8" x14ac:dyDescent="0.25">
      <c r="G25" s="1"/>
    </row>
    <row r="26" spans="5:8" x14ac:dyDescent="0.25">
      <c r="G26" s="1"/>
    </row>
    <row r="27" spans="5:8" x14ac:dyDescent="0.25">
      <c r="G27" s="1"/>
    </row>
    <row r="28" spans="5:8" x14ac:dyDescent="0.25">
      <c r="G2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CDB2-7A01-49E5-BF9B-710447CD57CB}">
  <dimension ref="A1:H28"/>
  <sheetViews>
    <sheetView workbookViewId="0">
      <selection sqref="A1:XFD1048576"/>
    </sheetView>
  </sheetViews>
  <sheetFormatPr defaultRowHeight="15" x14ac:dyDescent="0.25"/>
  <cols>
    <col min="1" max="1" width="27.42578125" bestFit="1" customWidth="1"/>
    <col min="2" max="2" width="41.42578125" bestFit="1" customWidth="1"/>
    <col min="3" max="3" width="8.5703125" bestFit="1" customWidth="1"/>
    <col min="4" max="4" width="15.140625" bestFit="1" customWidth="1"/>
    <col min="5" max="5" width="15.85546875" bestFit="1" customWidth="1"/>
    <col min="6" max="6" width="13.7109375" bestFit="1" customWidth="1"/>
    <col min="7" max="7" width="12.7109375" bestFit="1" customWidth="1"/>
    <col min="8" max="8" width="176.85546875" bestFit="1" customWidth="1"/>
  </cols>
  <sheetData>
    <row r="1" spans="1:8" ht="23.25" x14ac:dyDescent="0.35">
      <c r="A1" s="8" t="s">
        <v>37</v>
      </c>
      <c r="B1" s="8" t="s">
        <v>183</v>
      </c>
    </row>
    <row r="2" spans="1:8" ht="18" thickBot="1" x14ac:dyDescent="0.3">
      <c r="A2" s="4" t="s">
        <v>4</v>
      </c>
      <c r="B2" s="4" t="s">
        <v>8</v>
      </c>
      <c r="C2" s="4" t="s">
        <v>22</v>
      </c>
      <c r="D2" s="4" t="s">
        <v>13</v>
      </c>
      <c r="E2" s="5" t="s">
        <v>5</v>
      </c>
      <c r="F2" s="6" t="s">
        <v>6</v>
      </c>
      <c r="G2" s="5" t="s">
        <v>9</v>
      </c>
      <c r="H2" s="7" t="s">
        <v>30</v>
      </c>
    </row>
    <row r="3" spans="1:8" ht="15.75" thickTop="1" x14ac:dyDescent="0.25">
      <c r="A3" t="str" cm="1">
        <f t="array" ref="A3:H7">_xlfn._xlws.FILTER('Purchase Sheet'!$B$3:$I$213,ISNUMBER(SEARCH(A1,'Purchase Sheet'!$D$3:$D$213)),"No Results")</f>
        <v>Bearings - Center</v>
      </c>
      <c r="B3" t="str">
        <v>Mechanical Support for Treadmill Rollers</v>
      </c>
      <c r="C3" t="str">
        <v>Grainger</v>
      </c>
      <c r="D3" t="str">
        <v>5RYN6</v>
      </c>
      <c r="E3" s="1">
        <v>83.58</v>
      </c>
      <c r="F3">
        <v>4</v>
      </c>
      <c r="G3" s="1">
        <v>334.32</v>
      </c>
      <c r="H3" s="2" t="str">
        <v>https://www.grainger.com/product/NTN-4-Bolt-Flange-Bearing-with-5RYN6</v>
      </c>
    </row>
    <row r="4" spans="1:8" x14ac:dyDescent="0.25">
      <c r="A4" t="str">
        <v>Outer Belt tensioner</v>
      </c>
      <c r="B4" t="str">
        <v>Tesnions belt on outer sides</v>
      </c>
      <c r="C4" t="str">
        <v>Grainger</v>
      </c>
      <c r="D4">
        <v>0</v>
      </c>
      <c r="E4" s="1">
        <v>206.04</v>
      </c>
      <c r="F4">
        <v>2</v>
      </c>
      <c r="G4" s="1">
        <v>412.08</v>
      </c>
      <c r="H4" s="2" t="str">
        <v>https://www.grainger.com/product/33UK93?gucid=N:N:FPL:Free:GGL:CSM-1946:tew63h3:20501231</v>
      </c>
    </row>
    <row r="5" spans="1:8" x14ac:dyDescent="0.25">
      <c r="A5" t="str">
        <v>Inner Belt Tensioner</v>
      </c>
      <c r="B5" t="str">
        <v>Tensions belt in middle</v>
      </c>
      <c r="C5" t="str">
        <v>Grainger</v>
      </c>
      <c r="D5">
        <v>0</v>
      </c>
      <c r="E5" s="1">
        <v>293.76</v>
      </c>
      <c r="F5">
        <v>1</v>
      </c>
      <c r="G5" s="1">
        <v>293.76</v>
      </c>
      <c r="H5" s="2" t="str">
        <v>https://www.grainger.com/product/TELESCOPER-Conveyor-Belt-Tensioner-33UK97</v>
      </c>
    </row>
    <row r="6" spans="1:8" x14ac:dyDescent="0.25">
      <c r="A6" t="str">
        <v>Cover - Center</v>
      </c>
      <c r="B6" t="str">
        <v>Protects Track Rollers from being stepped on</v>
      </c>
      <c r="C6" t="str">
        <v>Grainger</v>
      </c>
      <c r="D6">
        <v>0</v>
      </c>
      <c r="E6" s="1">
        <v>3.95</v>
      </c>
      <c r="F6">
        <v>1</v>
      </c>
      <c r="G6" s="1">
        <v>3.95</v>
      </c>
      <c r="H6" s="2" t="str">
        <v>https://www.grainger.com/product/GRAINGER-APPROVED-Aluminum-Flat-Bar-Stock-2EYX2</v>
      </c>
    </row>
    <row r="7" spans="1:8" x14ac:dyDescent="0.25">
      <c r="A7" t="str">
        <v>Strain Releif for Motor Power</v>
      </c>
      <c r="B7">
        <v>0</v>
      </c>
      <c r="C7" t="str">
        <v>Grainger</v>
      </c>
      <c r="D7">
        <v>0</v>
      </c>
      <c r="E7" s="1">
        <v>6.14</v>
      </c>
      <c r="F7">
        <v>2</v>
      </c>
      <c r="G7" s="1">
        <v>12.28</v>
      </c>
      <c r="H7" s="2" t="str">
        <v>https://www.grainger.com/product/ARLINGTON-Liquid-Tight-Cord-Connector-4JWP2</v>
      </c>
    </row>
    <row r="8" spans="1:8" x14ac:dyDescent="0.25">
      <c r="E8" s="1"/>
      <c r="G8" s="1"/>
      <c r="H8" s="2"/>
    </row>
    <row r="9" spans="1:8" x14ac:dyDescent="0.25">
      <c r="E9" s="1"/>
      <c r="G9" s="1"/>
      <c r="H9" s="2"/>
    </row>
    <row r="10" spans="1:8" x14ac:dyDescent="0.25">
      <c r="E10" s="1"/>
      <c r="G10" s="1"/>
      <c r="H10" s="2"/>
    </row>
    <row r="11" spans="1:8" x14ac:dyDescent="0.25">
      <c r="E11" s="1"/>
      <c r="G11" s="1"/>
      <c r="H11" s="2"/>
    </row>
    <row r="12" spans="1:8" x14ac:dyDescent="0.25">
      <c r="E12" s="1"/>
      <c r="G12" s="1"/>
      <c r="H12" s="2"/>
    </row>
    <row r="13" spans="1:8" x14ac:dyDescent="0.25">
      <c r="E13" s="1"/>
      <c r="G13" s="1"/>
      <c r="H13" s="2"/>
    </row>
    <row r="14" spans="1:8" x14ac:dyDescent="0.25">
      <c r="E14" s="1"/>
      <c r="G14" s="1"/>
      <c r="H14" s="2"/>
    </row>
    <row r="15" spans="1:8" x14ac:dyDescent="0.25">
      <c r="E15" s="1"/>
      <c r="G15" s="1"/>
      <c r="H15" s="2"/>
    </row>
    <row r="16" spans="1:8" x14ac:dyDescent="0.25">
      <c r="E16" s="1"/>
      <c r="G16" s="1"/>
      <c r="H16" s="2"/>
    </row>
    <row r="17" spans="5:8" x14ac:dyDescent="0.25">
      <c r="E17" s="1"/>
      <c r="G17" s="1"/>
      <c r="H17" s="2"/>
    </row>
    <row r="18" spans="5:8" x14ac:dyDescent="0.25">
      <c r="E18" s="1"/>
      <c r="G18" s="1"/>
      <c r="H18" s="2"/>
    </row>
    <row r="19" spans="5:8" x14ac:dyDescent="0.25">
      <c r="E19" s="1"/>
      <c r="G19" s="1"/>
      <c r="H19" s="2"/>
    </row>
    <row r="20" spans="5:8" x14ac:dyDescent="0.25">
      <c r="E20" s="1"/>
      <c r="G20" s="1"/>
      <c r="H20" s="2"/>
    </row>
    <row r="21" spans="5:8" x14ac:dyDescent="0.25">
      <c r="G21" s="1"/>
    </row>
    <row r="22" spans="5:8" x14ac:dyDescent="0.25">
      <c r="G22" s="1"/>
    </row>
    <row r="23" spans="5:8" x14ac:dyDescent="0.25">
      <c r="G23" s="1"/>
    </row>
    <row r="24" spans="5:8" x14ac:dyDescent="0.25">
      <c r="G24" s="1"/>
    </row>
    <row r="25" spans="5:8" x14ac:dyDescent="0.25">
      <c r="G25" s="1"/>
    </row>
    <row r="26" spans="5:8" x14ac:dyDescent="0.25">
      <c r="G26" s="1"/>
    </row>
    <row r="27" spans="5:8" x14ac:dyDescent="0.25">
      <c r="G27" s="1"/>
    </row>
    <row r="28" spans="5:8" x14ac:dyDescent="0.25">
      <c r="G2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7940-EFC1-4E38-A079-1631D50C6FC2}">
  <dimension ref="A1:H28"/>
  <sheetViews>
    <sheetView workbookViewId="0">
      <selection activeCell="G14" sqref="G14"/>
    </sheetView>
  </sheetViews>
  <sheetFormatPr defaultRowHeight="15" x14ac:dyDescent="0.25"/>
  <cols>
    <col min="1" max="1" width="18.5703125" bestFit="1" customWidth="1"/>
    <col min="2" max="2" width="22.5703125" bestFit="1" customWidth="1"/>
    <col min="3" max="3" width="11.7109375" bestFit="1" customWidth="1"/>
    <col min="4" max="4" width="15.140625" bestFit="1" customWidth="1"/>
    <col min="5" max="5" width="15.85546875" bestFit="1" customWidth="1"/>
    <col min="6" max="6" width="13.7109375" bestFit="1" customWidth="1"/>
    <col min="7" max="7" width="12.7109375" bestFit="1" customWidth="1"/>
    <col min="8" max="8" width="85.85546875" bestFit="1" customWidth="1"/>
  </cols>
  <sheetData>
    <row r="1" spans="1:8" ht="23.25" x14ac:dyDescent="0.35">
      <c r="A1" s="9" t="s">
        <v>184</v>
      </c>
      <c r="B1" s="8" t="s">
        <v>183</v>
      </c>
    </row>
    <row r="2" spans="1:8" ht="18" thickBot="1" x14ac:dyDescent="0.3">
      <c r="A2" s="4" t="s">
        <v>4</v>
      </c>
      <c r="B2" s="4" t="s">
        <v>8</v>
      </c>
      <c r="C2" s="4" t="s">
        <v>22</v>
      </c>
      <c r="D2" s="4" t="s">
        <v>13</v>
      </c>
      <c r="E2" s="5" t="s">
        <v>5</v>
      </c>
      <c r="F2" s="6" t="s">
        <v>6</v>
      </c>
      <c r="G2" s="5" t="s">
        <v>9</v>
      </c>
      <c r="H2" s="7" t="s">
        <v>30</v>
      </c>
    </row>
    <row r="3" spans="1:8" ht="15.75" thickTop="1" x14ac:dyDescent="0.25">
      <c r="A3" t="str" cm="1">
        <f t="array" ref="A3:H5">_xlfn._xlws.FILTER('Purchase Sheet'!$B$3:$I$213,ISNUMBER(SEARCH(A1,'Purchase Sheet'!$D$3:$D$213)),"No Results")</f>
        <v>Deck</v>
      </c>
      <c r="B3" t="str">
        <v>3/4" MDF, 4' x 8' Sheet</v>
      </c>
      <c r="C3" t="str">
        <v>HomeDepot</v>
      </c>
      <c r="D3">
        <v>0</v>
      </c>
      <c r="E3" s="1">
        <v>41.47</v>
      </c>
      <c r="F3">
        <v>1</v>
      </c>
      <c r="G3" s="1">
        <v>41.47</v>
      </c>
      <c r="H3" s="2" t="str">
        <v>https://www.homedepot.com/p/3-4-in-x-4-ft-x-8-ft-MDF-Panel-D11612490970000/304325742</v>
      </c>
    </row>
    <row r="4" spans="1:8" x14ac:dyDescent="0.25">
      <c r="A4" t="str">
        <v>Gorilla Wood Glue</v>
      </c>
      <c r="B4" t="str">
        <v>Keeps woodnuts from pulling out</v>
      </c>
      <c r="C4" t="str">
        <v>HomeDepot</v>
      </c>
      <c r="D4">
        <v>0</v>
      </c>
      <c r="E4" s="1">
        <v>7.99</v>
      </c>
      <c r="F4">
        <v>1</v>
      </c>
      <c r="G4" s="1">
        <v>7.99</v>
      </c>
      <c r="H4" s="2">
        <v>0</v>
      </c>
    </row>
    <row r="5" spans="1:8" x14ac:dyDescent="0.25">
      <c r="A5" t="str">
        <v>Red Loctite</v>
      </c>
      <c r="B5">
        <v>0</v>
      </c>
      <c r="C5" t="str">
        <v>HomeDepot</v>
      </c>
      <c r="D5">
        <v>0</v>
      </c>
      <c r="E5" s="1">
        <v>4.99</v>
      </c>
      <c r="F5">
        <v>1</v>
      </c>
      <c r="G5" s="1">
        <v>4.99</v>
      </c>
      <c r="H5" s="2">
        <v>0</v>
      </c>
    </row>
    <row r="6" spans="1:8" x14ac:dyDescent="0.25">
      <c r="E6" s="1"/>
      <c r="G6" s="1"/>
      <c r="H6" s="2"/>
    </row>
    <row r="7" spans="1:8" x14ac:dyDescent="0.25">
      <c r="E7" s="1"/>
      <c r="G7" s="1"/>
      <c r="H7" s="2"/>
    </row>
    <row r="8" spans="1:8" x14ac:dyDescent="0.25">
      <c r="E8" s="1"/>
      <c r="G8" s="1"/>
      <c r="H8" s="2"/>
    </row>
    <row r="9" spans="1:8" x14ac:dyDescent="0.25">
      <c r="E9" s="1"/>
      <c r="G9" s="1"/>
      <c r="H9" s="2"/>
    </row>
    <row r="10" spans="1:8" x14ac:dyDescent="0.25">
      <c r="E10" s="1"/>
      <c r="G10" s="1"/>
      <c r="H10" s="2"/>
    </row>
    <row r="11" spans="1:8" x14ac:dyDescent="0.25">
      <c r="E11" s="1"/>
      <c r="G11" s="1"/>
      <c r="H11" s="2"/>
    </row>
    <row r="12" spans="1:8" x14ac:dyDescent="0.25">
      <c r="E12" s="1"/>
      <c r="G12" s="1"/>
      <c r="H12" s="2"/>
    </row>
    <row r="13" spans="1:8" x14ac:dyDescent="0.25">
      <c r="E13" s="1"/>
      <c r="G13" s="1"/>
      <c r="H13" s="2"/>
    </row>
    <row r="14" spans="1:8" x14ac:dyDescent="0.25">
      <c r="E14" s="1"/>
      <c r="G14" s="1"/>
      <c r="H14" s="2"/>
    </row>
    <row r="15" spans="1:8" x14ac:dyDescent="0.25">
      <c r="E15" s="1"/>
      <c r="G15" s="1"/>
      <c r="H15" s="2"/>
    </row>
    <row r="16" spans="1:8" x14ac:dyDescent="0.25">
      <c r="E16" s="1"/>
      <c r="G16" s="1"/>
      <c r="H16" s="2"/>
    </row>
    <row r="17" spans="5:8" x14ac:dyDescent="0.25">
      <c r="E17" s="1"/>
      <c r="G17" s="1"/>
      <c r="H17" s="2"/>
    </row>
    <row r="18" spans="5:8" x14ac:dyDescent="0.25">
      <c r="E18" s="1"/>
      <c r="G18" s="1"/>
      <c r="H18" s="2"/>
    </row>
    <row r="19" spans="5:8" x14ac:dyDescent="0.25">
      <c r="E19" s="1"/>
      <c r="G19" s="1"/>
      <c r="H19" s="2"/>
    </row>
    <row r="20" spans="5:8" x14ac:dyDescent="0.25">
      <c r="E20" s="1"/>
      <c r="G20" s="1"/>
      <c r="H20" s="2"/>
    </row>
    <row r="21" spans="5:8" x14ac:dyDescent="0.25">
      <c r="G21" s="1"/>
    </row>
    <row r="22" spans="5:8" x14ac:dyDescent="0.25">
      <c r="G22" s="1"/>
    </row>
    <row r="23" spans="5:8" x14ac:dyDescent="0.25">
      <c r="G23" s="1"/>
    </row>
    <row r="24" spans="5:8" x14ac:dyDescent="0.25">
      <c r="G24" s="1"/>
    </row>
    <row r="25" spans="5:8" x14ac:dyDescent="0.25">
      <c r="G25" s="1"/>
    </row>
    <row r="26" spans="5:8" x14ac:dyDescent="0.25">
      <c r="G26" s="1"/>
    </row>
    <row r="27" spans="5:8" x14ac:dyDescent="0.25">
      <c r="G27" s="1"/>
    </row>
    <row r="28" spans="5:8" x14ac:dyDescent="0.25">
      <c r="G2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5827-0DEF-4ED9-80F1-E87A3528B92F}">
  <dimension ref="A1:H28"/>
  <sheetViews>
    <sheetView topLeftCell="A9" workbookViewId="0">
      <selection activeCell="B16" sqref="B16"/>
    </sheetView>
  </sheetViews>
  <sheetFormatPr defaultRowHeight="15" x14ac:dyDescent="0.25"/>
  <cols>
    <col min="1" max="1" width="26.7109375" bestFit="1" customWidth="1"/>
    <col min="2" max="2" width="52" bestFit="1" customWidth="1"/>
    <col min="3" max="3" width="14.140625" bestFit="1" customWidth="1"/>
    <col min="4" max="4" width="15.140625" bestFit="1" customWidth="1"/>
    <col min="5" max="5" width="15.85546875" bestFit="1" customWidth="1"/>
    <col min="6" max="6" width="13.7109375" bestFit="1" customWidth="1"/>
    <col min="7" max="7" width="12.7109375" bestFit="1" customWidth="1"/>
    <col min="8" max="8" width="47.85546875" bestFit="1" customWidth="1"/>
  </cols>
  <sheetData>
    <row r="1" spans="1:8" ht="23.25" x14ac:dyDescent="0.35">
      <c r="A1" s="8" t="s">
        <v>40</v>
      </c>
      <c r="B1" s="8" t="s">
        <v>183</v>
      </c>
    </row>
    <row r="2" spans="1:8" ht="18" thickBot="1" x14ac:dyDescent="0.3">
      <c r="A2" s="4" t="s">
        <v>4</v>
      </c>
      <c r="B2" s="4" t="s">
        <v>8</v>
      </c>
      <c r="C2" s="4" t="s">
        <v>22</v>
      </c>
      <c r="D2" s="4" t="s">
        <v>13</v>
      </c>
      <c r="E2" s="5" t="s">
        <v>5</v>
      </c>
      <c r="F2" s="6" t="s">
        <v>6</v>
      </c>
      <c r="G2" s="5" t="s">
        <v>9</v>
      </c>
      <c r="H2" s="7" t="s">
        <v>30</v>
      </c>
    </row>
    <row r="3" spans="1:8" ht="15.75" thickTop="1" x14ac:dyDescent="0.25">
      <c r="A3" t="str" cm="1">
        <f t="array" ref="A3:H25">_xlfn._xlws.FILTER('Purchase Sheet'!$B$3:$I$213,ISNUMBER(SEARCH(A1,'Purchase Sheet'!$D$3:$D$213)),"No Results")</f>
        <v>Washers for Front Outer Bearings</v>
      </c>
      <c r="B3" t="str">
        <v xml:space="preserve">Oversize Washer for 1/4" Bolt, 10pk, </v>
      </c>
      <c r="C3" t="str">
        <v>McMaster-Carr</v>
      </c>
      <c r="D3">
        <v>0</v>
      </c>
      <c r="E3" s="1">
        <v>6.06</v>
      </c>
      <c r="F3">
        <v>1</v>
      </c>
      <c r="G3" s="1">
        <v>6.06</v>
      </c>
      <c r="H3" s="2" t="str">
        <v>https://www.mcmaster.com/92140A112/</v>
      </c>
    </row>
    <row r="4" spans="1:8" x14ac:dyDescent="0.25">
      <c r="A4" t="str">
        <v>Bearing  - Outer</v>
      </c>
      <c r="B4">
        <v>0</v>
      </c>
      <c r="C4" t="str">
        <v>McMaster-Carr</v>
      </c>
      <c r="D4">
        <v>0</v>
      </c>
      <c r="E4" s="1">
        <v>39.74</v>
      </c>
      <c r="F4">
        <v>4</v>
      </c>
      <c r="G4" s="1">
        <v>158.96</v>
      </c>
      <c r="H4" s="2" t="str">
        <v>https://www.mcmaster.com/6494K14/</v>
      </c>
    </row>
    <row r="5" spans="1:8" x14ac:dyDescent="0.25">
      <c r="A5" t="str">
        <v>Bolts for Rear - Outer Bearings</v>
      </c>
      <c r="B5" t="str">
        <v>1/2-20 1" Long, 10pk</v>
      </c>
      <c r="C5" t="str">
        <v>McMaster-Carr</v>
      </c>
      <c r="D5">
        <v>0</v>
      </c>
      <c r="E5" s="1">
        <v>5.87</v>
      </c>
      <c r="F5">
        <v>1</v>
      </c>
      <c r="G5" s="1">
        <v>5.87</v>
      </c>
      <c r="H5" s="2" t="str">
        <v>https://www.mcmaster.com/92865A352/</v>
      </c>
    </row>
    <row r="6" spans="1:8" x14ac:dyDescent="0.25">
      <c r="A6" t="str">
        <v>1" T-Slot Extrusions</v>
      </c>
      <c r="B6" t="str">
        <v>Structural Element - 6105 T5 Aluminum - 8 ft sections</v>
      </c>
      <c r="C6" t="str">
        <v>McMaster-Carr</v>
      </c>
      <c r="D6">
        <v>0</v>
      </c>
      <c r="E6" s="1">
        <v>23.57</v>
      </c>
      <c r="F6">
        <v>7</v>
      </c>
      <c r="G6" s="1">
        <v>164.99</v>
      </c>
      <c r="H6" s="2" t="str">
        <v>https://www.mcmaster.com/47065T101-47065T123/</v>
      </c>
    </row>
    <row r="7" spans="1:8" x14ac:dyDescent="0.25">
      <c r="A7" t="str">
        <v>Double 1" T-Slot Extrusions</v>
      </c>
      <c r="B7" t="str">
        <v>Structural Element - 6105 T5 Aluminum - 4 ft sections</v>
      </c>
      <c r="C7" t="str">
        <v>McMaster-Carr</v>
      </c>
      <c r="D7">
        <v>0</v>
      </c>
      <c r="E7" s="1">
        <v>20.54</v>
      </c>
      <c r="F7">
        <v>5</v>
      </c>
      <c r="G7" s="1">
        <v>102.69999999999999</v>
      </c>
      <c r="H7" s="2" t="str">
        <v>https://www.mcmaster.com/47065T107-47065T124/</v>
      </c>
    </row>
    <row r="8" spans="1:8" x14ac:dyDescent="0.25">
      <c r="A8" t="str">
        <v>Wood Nuts for Track Roller</v>
      </c>
      <c r="B8" t="str">
        <v>8-32 3/4" long, 25pk</v>
      </c>
      <c r="C8" t="str">
        <v>McMaster-Carr</v>
      </c>
      <c r="D8">
        <v>0</v>
      </c>
      <c r="E8" s="1">
        <v>10.62</v>
      </c>
      <c r="F8">
        <v>1</v>
      </c>
      <c r="G8" s="1">
        <v>10.62</v>
      </c>
      <c r="H8" s="2" t="str">
        <v>https://www.mcmaster.com/92105A002/</v>
      </c>
    </row>
    <row r="9" spans="1:8" x14ac:dyDescent="0.25">
      <c r="A9" t="str">
        <v>Bolts for Outer Tensioner</v>
      </c>
      <c r="B9" t="str">
        <v>5/8-11 1" Long, 10pk</v>
      </c>
      <c r="C9" t="str">
        <v>McMaster-Carr</v>
      </c>
      <c r="D9">
        <v>0</v>
      </c>
      <c r="E9" s="1">
        <v>7.28</v>
      </c>
      <c r="F9">
        <v>1</v>
      </c>
      <c r="G9" s="1">
        <v>7.28</v>
      </c>
      <c r="H9" s="2" t="str">
        <v>https://www.mcmaster.com/92865A794/</v>
      </c>
    </row>
    <row r="10" spans="1:8" x14ac:dyDescent="0.25">
      <c r="A10" t="str">
        <v>Nuts for Outer Tensioner Bolts</v>
      </c>
      <c r="B10" t="str">
        <v>5/8"-11, 25pk</v>
      </c>
      <c r="C10" t="str">
        <v>McMaster-Carr</v>
      </c>
      <c r="D10">
        <v>0</v>
      </c>
      <c r="E10" s="1">
        <v>8.51</v>
      </c>
      <c r="F10">
        <v>1</v>
      </c>
      <c r="G10" s="1">
        <v>8.51</v>
      </c>
      <c r="H10" s="2" t="str">
        <v>https://www.mcmaster.com/95462A533/</v>
      </c>
    </row>
    <row r="11" spans="1:8" x14ac:dyDescent="0.25">
      <c r="A11" t="str">
        <v>Center Support Bracket</v>
      </c>
      <c r="B11" t="str">
        <v>90 deg T bracket for single rail, Mounting Fasteners included</v>
      </c>
      <c r="C11" t="str">
        <v>McMaster-Carr</v>
      </c>
      <c r="D11">
        <v>0</v>
      </c>
      <c r="E11" s="1">
        <v>7.95</v>
      </c>
      <c r="F11">
        <v>8</v>
      </c>
      <c r="G11" s="1">
        <v>63.6</v>
      </c>
      <c r="H11" s="2" t="str">
        <v>https://www.mcmaster.com/47065T278/</v>
      </c>
    </row>
    <row r="12" spans="1:8" x14ac:dyDescent="0.25">
      <c r="A12" t="str">
        <v>90 deg Deck Support Bracket</v>
      </c>
      <c r="B12" t="str">
        <v>Attached deck to Center Middle Frame</v>
      </c>
      <c r="C12" t="str">
        <v>McMaster-Carr</v>
      </c>
      <c r="D12">
        <v>0</v>
      </c>
      <c r="E12" s="1">
        <v>0.73</v>
      </c>
      <c r="F12">
        <v>16</v>
      </c>
      <c r="G12" s="1">
        <v>11.68</v>
      </c>
      <c r="H12" s="2" t="str">
        <v>https://www.mcmaster.com/15275A51/</v>
      </c>
    </row>
    <row r="13" spans="1:8" x14ac:dyDescent="0.25">
      <c r="A13" t="str">
        <v>T Slot 90 Deg Surface Bracket</v>
      </c>
      <c r="B13">
        <v>0</v>
      </c>
      <c r="C13" t="str">
        <v>McMaster-Carr</v>
      </c>
      <c r="D13">
        <v>0</v>
      </c>
      <c r="E13" s="1">
        <v>7.92</v>
      </c>
      <c r="F13">
        <v>12</v>
      </c>
      <c r="G13" s="1">
        <v>95.039999999999992</v>
      </c>
      <c r="H13" s="2" t="str">
        <v>https://www.mcmaster.com/47065T267/</v>
      </c>
    </row>
    <row r="14" spans="1:8" x14ac:dyDescent="0.25">
      <c r="A14" t="str">
        <v>2 Slot Straight Bracket</v>
      </c>
      <c r="B14" t="str">
        <v>Mounting Fasteners included</v>
      </c>
      <c r="C14" t="str">
        <v>McMaster-Carr</v>
      </c>
      <c r="D14">
        <v>0</v>
      </c>
      <c r="E14" s="1">
        <v>9.26</v>
      </c>
      <c r="F14">
        <v>8</v>
      </c>
      <c r="G14" s="1">
        <v>74.08</v>
      </c>
      <c r="H14" s="2" t="str">
        <v>https://www.mcmaster.com/47065T262/</v>
      </c>
    </row>
    <row r="15" spans="1:8" x14ac:dyDescent="0.25">
      <c r="A15" t="str">
        <v>T Slot 3 Way Outsude Connector</v>
      </c>
      <c r="B15" t="str">
        <v>Connects T Slot meeting at 3 right angles Fasteners Included</v>
      </c>
      <c r="C15" t="str">
        <v>McMaster-Carr</v>
      </c>
      <c r="D15">
        <v>0</v>
      </c>
      <c r="E15" s="1">
        <v>10.65</v>
      </c>
      <c r="F15">
        <v>4</v>
      </c>
      <c r="G15" s="1">
        <v>42.6</v>
      </c>
      <c r="H15" s="2" t="str">
        <v>https://www.mcmaster.com/47065T244/</v>
      </c>
    </row>
    <row r="16" spans="1:8" x14ac:dyDescent="0.25">
      <c r="A16" t="str">
        <v>T Slot Connector Screw</v>
      </c>
      <c r="B16" t="str">
        <v>Attaches to threaded hole in center of T Slot</v>
      </c>
      <c r="C16" t="str">
        <v>McMaster-Carr</v>
      </c>
      <c r="D16">
        <v>0</v>
      </c>
      <c r="E16" s="1">
        <v>1.79</v>
      </c>
      <c r="F16">
        <v>0</v>
      </c>
      <c r="G16" s="1">
        <v>0</v>
      </c>
      <c r="H16" s="2" t="str">
        <v>https://www.mcmaster.com/47065T155/</v>
      </c>
    </row>
    <row r="17" spans="1:8" x14ac:dyDescent="0.25">
      <c r="A17" t="str">
        <v>Flat Deck Support Bracket</v>
      </c>
      <c r="B17" t="str">
        <v>Attaches Deck to Frame</v>
      </c>
      <c r="C17" t="str">
        <v>McMaster-Carr</v>
      </c>
      <c r="D17">
        <v>0</v>
      </c>
      <c r="E17" s="1">
        <v>0.92</v>
      </c>
      <c r="F17">
        <v>14</v>
      </c>
      <c r="G17" s="1">
        <v>12.88</v>
      </c>
      <c r="H17" s="2" t="str">
        <v>https://www.mcmaster.com/1394A23/</v>
      </c>
    </row>
    <row r="18" spans="1:8" x14ac:dyDescent="0.25">
      <c r="A18" t="str">
        <v>Screws for Flat Deck Support Bracket</v>
      </c>
      <c r="B18" t="str">
        <v>#5 5/8" Screws for Fiberboard, 100 PK</v>
      </c>
      <c r="C18" t="str">
        <v>McMaster-Carr</v>
      </c>
      <c r="D18">
        <v>0</v>
      </c>
      <c r="E18" s="1">
        <v>8.6999999999999993</v>
      </c>
      <c r="F18">
        <v>1</v>
      </c>
      <c r="G18" s="1">
        <v>8.6999999999999993</v>
      </c>
      <c r="H18" s="2" t="str">
        <v>https://www.mcmaster.com/97196A103/</v>
      </c>
    </row>
    <row r="19" spans="1:8" x14ac:dyDescent="0.25">
      <c r="A19" t="str">
        <v>T Slot Nuts</v>
      </c>
      <c r="B19" t="str">
        <v>Attaches items to T Slot Channels</v>
      </c>
      <c r="C19" t="str">
        <v>McMaster-Carr</v>
      </c>
      <c r="D19">
        <v>0</v>
      </c>
      <c r="E19" s="1">
        <v>0.55000000000000004</v>
      </c>
      <c r="F19">
        <v>12</v>
      </c>
      <c r="G19" s="1">
        <v>6.6000000000000005</v>
      </c>
      <c r="H19" s="2" t="str">
        <v>https://www.mcmaster.com/5537T71/</v>
      </c>
    </row>
    <row r="20" spans="1:8" x14ac:dyDescent="0.25">
      <c r="A20" t="str">
        <v>Screws for Cover Center</v>
      </c>
      <c r="B20" t="str">
        <v>8-32 x 1.5" flat head screw, attaches cover to deck, 100pk</v>
      </c>
      <c r="C20" t="str">
        <v>McMaster-Carr</v>
      </c>
      <c r="D20">
        <v>0</v>
      </c>
      <c r="E20" s="1">
        <v>8.1</v>
      </c>
      <c r="F20">
        <v>1</v>
      </c>
      <c r="G20" s="1">
        <v>8.1</v>
      </c>
      <c r="H20" s="2" t="str">
        <v>https://www.mcmaster.com/90273A203/</v>
      </c>
    </row>
    <row r="21" spans="1:8" x14ac:dyDescent="0.25">
      <c r="A21" t="str">
        <v>Nylock Nuts</v>
      </c>
      <c r="B21" t="str">
        <v>Low Profile Nylock Nuts 8-32, 100pk</v>
      </c>
      <c r="C21" t="str">
        <v>McMaster-Carr</v>
      </c>
      <c r="D21">
        <v>0</v>
      </c>
      <c r="E21">
        <v>3.23</v>
      </c>
      <c r="F21">
        <v>1</v>
      </c>
      <c r="G21" s="1">
        <v>3.23</v>
      </c>
      <c r="H21" t="str">
        <v>https://www.mcmaster.com/90633A009/</v>
      </c>
    </row>
    <row r="22" spans="1:8" x14ac:dyDescent="0.25">
      <c r="A22" t="str">
        <v>Fiberboard Screws for Side Cover</v>
      </c>
      <c r="B22" t="str">
        <v>#8 1.5" Screws for fiberboard</v>
      </c>
      <c r="C22" t="str">
        <v>McMaster-Carr</v>
      </c>
      <c r="D22">
        <v>0</v>
      </c>
      <c r="E22">
        <v>9.1999999999999993</v>
      </c>
      <c r="F22">
        <v>1</v>
      </c>
      <c r="G22" s="1">
        <v>9.1999999999999993</v>
      </c>
      <c r="H22" t="str">
        <v>https://www.mcmaster.com/97196A116/</v>
      </c>
    </row>
    <row r="23" spans="1:8" x14ac:dyDescent="0.25">
      <c r="A23" t="str">
        <v>Button Head Screws for Side Cover</v>
      </c>
      <c r="B23" t="str">
        <v>1/4-20 5/16" Screws for T Slot, 25 pk</v>
      </c>
      <c r="C23" t="str">
        <v>McMaster-Carr</v>
      </c>
      <c r="D23">
        <v>0</v>
      </c>
      <c r="E23">
        <v>8.84</v>
      </c>
      <c r="F23">
        <v>1</v>
      </c>
      <c r="G23" s="1">
        <v>8.84</v>
      </c>
      <c r="H23" t="str">
        <v>https://www.mcmaster.com/91255A522/</v>
      </c>
    </row>
    <row r="24" spans="1:8" x14ac:dyDescent="0.25">
      <c r="A24" t="str">
        <v>T Slot Nuts</v>
      </c>
      <c r="B24" t="str">
        <v>1/4-20 Nut for attaching items to T Slots, 25 pk</v>
      </c>
      <c r="C24" t="str">
        <v>McMaster-Carr</v>
      </c>
      <c r="D24">
        <v>0</v>
      </c>
      <c r="E24">
        <v>5.44</v>
      </c>
      <c r="F24">
        <v>2</v>
      </c>
      <c r="G24" s="1">
        <v>10.88</v>
      </c>
      <c r="H24" t="str">
        <v>https://www.mcmaster.com/47065T905/</v>
      </c>
    </row>
    <row r="25" spans="1:8" x14ac:dyDescent="0.25">
      <c r="A25" t="str">
        <v>Deck Top Surfacce</v>
      </c>
      <c r="B25" t="str">
        <v>Provides slippery sufrace, prevents wear to deck</v>
      </c>
      <c r="C25" t="str">
        <v>McMaster-Carr</v>
      </c>
      <c r="D25">
        <v>0</v>
      </c>
      <c r="E25">
        <v>50.76</v>
      </c>
      <c r="F25">
        <v>3</v>
      </c>
      <c r="G25" s="1">
        <v>152.28</v>
      </c>
      <c r="H25" t="str">
        <v>https://www.mcmaster.com/85705K27/</v>
      </c>
    </row>
    <row r="26" spans="1:8" x14ac:dyDescent="0.25">
      <c r="G26" s="1"/>
    </row>
    <row r="27" spans="1:8" x14ac:dyDescent="0.25">
      <c r="G27" s="1"/>
    </row>
    <row r="28" spans="1:8" x14ac:dyDescent="0.25">
      <c r="G2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6C44-DDC5-4250-9AE3-AA6D851D00A3}">
  <dimension ref="A1:H28"/>
  <sheetViews>
    <sheetView workbookViewId="0">
      <selection sqref="A1:XFD1048576"/>
    </sheetView>
  </sheetViews>
  <sheetFormatPr defaultRowHeight="15" x14ac:dyDescent="0.25"/>
  <cols>
    <col min="1" max="1" width="25.85546875" bestFit="1" customWidth="1"/>
    <col min="2" max="2" width="56.140625" bestFit="1" customWidth="1"/>
    <col min="3" max="3" width="13.140625" bestFit="1" customWidth="1"/>
    <col min="4" max="4" width="15.140625" bestFit="1" customWidth="1"/>
    <col min="5" max="5" width="15.85546875" bestFit="1" customWidth="1"/>
    <col min="6" max="6" width="13.7109375" bestFit="1" customWidth="1"/>
    <col min="7" max="7" width="12.7109375" bestFit="1" customWidth="1"/>
    <col min="8" max="8" width="109.5703125" bestFit="1" customWidth="1"/>
  </cols>
  <sheetData>
    <row r="1" spans="1:8" ht="23.25" x14ac:dyDescent="0.35">
      <c r="A1" s="8" t="s">
        <v>156</v>
      </c>
      <c r="B1" s="8" t="s">
        <v>183</v>
      </c>
    </row>
    <row r="2" spans="1:8" ht="18" thickBot="1" x14ac:dyDescent="0.3">
      <c r="A2" s="4" t="s">
        <v>4</v>
      </c>
      <c r="B2" s="4" t="s">
        <v>8</v>
      </c>
      <c r="C2" s="4" t="s">
        <v>22</v>
      </c>
      <c r="D2" s="4" t="s">
        <v>13</v>
      </c>
      <c r="E2" s="5" t="s">
        <v>5</v>
      </c>
      <c r="F2" s="6" t="s">
        <v>6</v>
      </c>
      <c r="G2" s="5" t="s">
        <v>9</v>
      </c>
      <c r="H2" s="7" t="s">
        <v>30</v>
      </c>
    </row>
    <row r="3" spans="1:8" ht="15.75" thickTop="1" x14ac:dyDescent="0.25">
      <c r="A3" t="str" cm="1">
        <f t="array" ref="A3:H8">_xlfn._xlws.FILTER('Purchase Sheet'!$B$3:$I$213,ISNUMBER(SEARCH(A1,'Purchase Sheet'!$D$3:$D$213)),"No Results")</f>
        <v>Cover Front - Top</v>
      </c>
      <c r="B3" t="str">
        <v>Main Section - Annodized Aluminum 48" x 24"</v>
      </c>
      <c r="C3" t="str">
        <v>OnlineMetals</v>
      </c>
      <c r="D3">
        <v>0</v>
      </c>
      <c r="E3" s="1">
        <v>41.23</v>
      </c>
      <c r="F3">
        <v>1</v>
      </c>
      <c r="G3" s="1">
        <v>41.23</v>
      </c>
      <c r="H3" s="2" t="str">
        <v>https://www.onlinemetals.com/en/buy/anodized-aiuminum/0-04-anodized-aluminum-sheet-clear-5005-aq/pid/23889</v>
      </c>
    </row>
    <row r="4" spans="1:8" x14ac:dyDescent="0.25">
      <c r="A4">
        <v>0</v>
      </c>
      <c r="B4" t="str">
        <v>Pulley Covers - Annodized Aluminum 24" x 12"</v>
      </c>
      <c r="C4" t="str">
        <v>OnlineMetals</v>
      </c>
      <c r="D4">
        <v>0</v>
      </c>
      <c r="E4" s="1">
        <v>13.42</v>
      </c>
      <c r="F4">
        <v>2</v>
      </c>
      <c r="G4" s="1">
        <v>26.84</v>
      </c>
      <c r="H4" s="2" t="str">
        <v>https://www.onlinemetals.com/en/buy/anodized-aiuminum/0-04-anodized-aluminum-sheet-clear-5005-aq/pid/23889</v>
      </c>
    </row>
    <row r="5" spans="1:8" x14ac:dyDescent="0.25">
      <c r="A5" t="str">
        <v>Cover Center</v>
      </c>
      <c r="B5" t="str">
        <v>Attaches to Electrical Enclosure - USE LEFTOVER FROM FRONT</v>
      </c>
      <c r="C5" t="str">
        <v>OnlineMetals</v>
      </c>
      <c r="D5">
        <v>0</v>
      </c>
      <c r="E5" s="1">
        <v>0</v>
      </c>
      <c r="F5">
        <v>0</v>
      </c>
      <c r="G5" s="1">
        <v>0</v>
      </c>
      <c r="H5" s="2">
        <v>0</v>
      </c>
    </row>
    <row r="6" spans="1:8" x14ac:dyDescent="0.25">
      <c r="A6" t="str">
        <v>Frame Middle Structural</v>
      </c>
      <c r="B6" t="str">
        <v>0.25" Steel A36 HR, 8" x 72"</v>
      </c>
      <c r="C6" t="str">
        <v>OnlineMetals</v>
      </c>
      <c r="D6">
        <v>0</v>
      </c>
      <c r="E6" s="1">
        <v>91.27</v>
      </c>
      <c r="F6">
        <v>1</v>
      </c>
      <c r="G6" s="1">
        <v>91.27</v>
      </c>
      <c r="H6" s="2" t="str">
        <v>https://www.onlinemetals.com/en/buy/hot-roll-steel/0-25-mild-steel-plate-a36-hot-rolled/pid/9610</v>
      </c>
    </row>
    <row r="7" spans="1:8" x14ac:dyDescent="0.25">
      <c r="A7" t="str">
        <v>Rear Center Takeup Bracket</v>
      </c>
      <c r="B7" t="str">
        <v>0.25" Steel A36 HR, 6" x 12" USE LEFTOVER FORM MIDDLE</v>
      </c>
      <c r="C7" t="str">
        <v>OnlineMetals</v>
      </c>
      <c r="D7">
        <v>0</v>
      </c>
      <c r="E7" s="1">
        <v>0</v>
      </c>
      <c r="F7">
        <v>0</v>
      </c>
      <c r="G7" s="1">
        <v>0</v>
      </c>
      <c r="H7" s="2">
        <v>0</v>
      </c>
    </row>
    <row r="8" spans="1:8" x14ac:dyDescent="0.25">
      <c r="A8" t="str">
        <v>Belt Tensioner Bracket</v>
      </c>
      <c r="B8" t="str">
        <v>0.25" Steel A36 HR, 12" x 15"</v>
      </c>
      <c r="C8" t="str">
        <v>OnlineMetals</v>
      </c>
      <c r="D8">
        <v>0</v>
      </c>
      <c r="E8" s="1">
        <v>40.450000000000003</v>
      </c>
      <c r="F8">
        <v>2</v>
      </c>
      <c r="G8" s="1">
        <v>80.900000000000006</v>
      </c>
      <c r="H8" s="2" t="str">
        <v>https://www.onlinemetals.com/en/buy/hot-roll-steel/0-25-mild-steel-plate-a36-hot-rolled/pid/9610</v>
      </c>
    </row>
    <row r="9" spans="1:8" x14ac:dyDescent="0.25">
      <c r="E9" s="1"/>
      <c r="G9" s="1"/>
      <c r="H9" s="2"/>
    </row>
    <row r="10" spans="1:8" x14ac:dyDescent="0.25">
      <c r="E10" s="1"/>
      <c r="G10" s="1"/>
      <c r="H10" s="2"/>
    </row>
    <row r="11" spans="1:8" x14ac:dyDescent="0.25">
      <c r="E11" s="1"/>
      <c r="G11" s="1"/>
      <c r="H11" s="2"/>
    </row>
    <row r="12" spans="1:8" x14ac:dyDescent="0.25">
      <c r="E12" s="1"/>
      <c r="G12" s="1"/>
      <c r="H12" s="2"/>
    </row>
    <row r="13" spans="1:8" x14ac:dyDescent="0.25">
      <c r="E13" s="1"/>
      <c r="G13" s="1"/>
      <c r="H13" s="2"/>
    </row>
    <row r="14" spans="1:8" x14ac:dyDescent="0.25">
      <c r="E14" s="1"/>
      <c r="G14" s="1"/>
      <c r="H14" s="2"/>
    </row>
    <row r="15" spans="1:8" x14ac:dyDescent="0.25">
      <c r="E15" s="1"/>
      <c r="G15" s="1"/>
      <c r="H15" s="2"/>
    </row>
    <row r="16" spans="1:8" x14ac:dyDescent="0.25">
      <c r="E16" s="1"/>
      <c r="G16" s="1"/>
      <c r="H16" s="2"/>
    </row>
    <row r="17" spans="5:8" x14ac:dyDescent="0.25">
      <c r="E17" s="1"/>
      <c r="G17" s="1"/>
      <c r="H17" s="2"/>
    </row>
    <row r="18" spans="5:8" x14ac:dyDescent="0.25">
      <c r="E18" s="1"/>
      <c r="G18" s="1"/>
      <c r="H18" s="2"/>
    </row>
    <row r="19" spans="5:8" x14ac:dyDescent="0.25">
      <c r="E19" s="1"/>
      <c r="G19" s="1"/>
      <c r="H19" s="2"/>
    </row>
    <row r="20" spans="5:8" x14ac:dyDescent="0.25">
      <c r="E20" s="1"/>
      <c r="G20" s="1"/>
      <c r="H20" s="2"/>
    </row>
    <row r="21" spans="5:8" x14ac:dyDescent="0.25">
      <c r="G21" s="1"/>
    </row>
    <row r="22" spans="5:8" x14ac:dyDescent="0.25">
      <c r="G22" s="1"/>
    </row>
    <row r="23" spans="5:8" x14ac:dyDescent="0.25">
      <c r="G23" s="1"/>
    </row>
    <row r="24" spans="5:8" x14ac:dyDescent="0.25">
      <c r="G24" s="1"/>
    </row>
    <row r="25" spans="5:8" x14ac:dyDescent="0.25">
      <c r="G25" s="1"/>
    </row>
    <row r="26" spans="5:8" x14ac:dyDescent="0.25">
      <c r="G26" s="1"/>
    </row>
    <row r="27" spans="5:8" x14ac:dyDescent="0.25">
      <c r="G27" s="1"/>
    </row>
    <row r="28" spans="5:8" x14ac:dyDescent="0.25">
      <c r="G28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3987-FDEB-4B90-AA1B-A73D83FB5616}">
  <dimension ref="A1:H28"/>
  <sheetViews>
    <sheetView workbookViewId="0">
      <selection sqref="A1:XFD1048576"/>
    </sheetView>
  </sheetViews>
  <sheetFormatPr defaultColWidth="9.42578125" defaultRowHeight="15" x14ac:dyDescent="0.25"/>
  <cols>
    <col min="1" max="1" width="21" bestFit="1" customWidth="1"/>
    <col min="2" max="2" width="49.5703125" bestFit="1" customWidth="1"/>
    <col min="3" max="3" width="11.85546875" bestFit="1" customWidth="1"/>
    <col min="4" max="4" width="15.140625" bestFit="1" customWidth="1"/>
    <col min="5" max="5" width="15.85546875" bestFit="1" customWidth="1"/>
    <col min="6" max="6" width="13.7109375" bestFit="1" customWidth="1"/>
    <col min="7" max="7" width="12.7109375" bestFit="1" customWidth="1"/>
    <col min="8" max="8" width="229.85546875" bestFit="1" customWidth="1"/>
  </cols>
  <sheetData>
    <row r="1" spans="1:8" ht="23.25" x14ac:dyDescent="0.35">
      <c r="A1" s="8" t="s">
        <v>80</v>
      </c>
      <c r="B1" s="8" t="s">
        <v>183</v>
      </c>
    </row>
    <row r="2" spans="1:8" ht="18" thickBot="1" x14ac:dyDescent="0.3">
      <c r="A2" s="4" t="s">
        <v>4</v>
      </c>
      <c r="B2" s="4" t="s">
        <v>8</v>
      </c>
      <c r="C2" s="4" t="s">
        <v>22</v>
      </c>
      <c r="D2" s="4" t="s">
        <v>13</v>
      </c>
      <c r="E2" s="5" t="s">
        <v>5</v>
      </c>
      <c r="F2" s="6" t="s">
        <v>6</v>
      </c>
      <c r="G2" s="5" t="s">
        <v>9</v>
      </c>
      <c r="H2" s="7" t="s">
        <v>30</v>
      </c>
    </row>
    <row r="3" spans="1:8" ht="15.75" thickTop="1" x14ac:dyDescent="0.25">
      <c r="A3" t="str" cm="1">
        <f t="array" ref="A3:H7">_xlfn._xlws.FILTER('Purchase Sheet'!$B$3:$I$213,ISNUMBER(SEARCH(A1,'Purchase Sheet'!$D$3:$D$213)),"No Results")</f>
        <v>Driving Pulley</v>
      </c>
      <c r="B3" t="str">
        <v>Pulley for motor</v>
      </c>
      <c r="C3" t="str">
        <v>RoyalSupply</v>
      </c>
      <c r="D3" t="str">
        <v>7718-1140</v>
      </c>
      <c r="E3" s="1">
        <v>67.59</v>
      </c>
      <c r="F3">
        <v>2</v>
      </c>
      <c r="G3" s="1">
        <v>135.18</v>
      </c>
      <c r="H3" s="2" t="str">
        <v>https://www.royalsupply.com/store/pc/Gates-8MX-25S-12-Poly-Chain-GT2-Sprocket-2-506-Inch-Diameter-7718-1025-p41546.htm?gclid=CjwKCAjwgOGCBhAlEiwA7FUXkiY2GDXPpFB_GfBJMg2PzcTMpqfuy0HZtiF4F0p1FTViqRSKOApWyhoCGWQQAvD_BwE</v>
      </c>
    </row>
    <row r="4" spans="1:8" x14ac:dyDescent="0.25">
      <c r="A4" t="str">
        <v>Driving Pulley Bushing</v>
      </c>
      <c r="B4" t="str">
        <v>Attaches Driving pulley to Motor Shaft</v>
      </c>
      <c r="C4" t="str">
        <v>RoyalSupply</v>
      </c>
      <c r="D4" t="str">
        <v>7858-0110</v>
      </c>
      <c r="E4" s="1">
        <v>13.35</v>
      </c>
      <c r="F4">
        <v>2</v>
      </c>
      <c r="G4" s="1">
        <v>26.7</v>
      </c>
      <c r="H4" s="2" t="str">
        <v>https://www.royalsupply.com/store/pc/Gates-1108-5-8-1108-TL-Bushing-5-8-quot-Bore-7858-0110-p67626.htm</v>
      </c>
    </row>
    <row r="5" spans="1:8" x14ac:dyDescent="0.25">
      <c r="A5" t="str">
        <v>Driven Pulley</v>
      </c>
      <c r="B5" t="str">
        <v>Pulley for Belt Drive Axle</v>
      </c>
      <c r="C5" t="str">
        <v>RoyalSupply</v>
      </c>
      <c r="D5" t="str">
        <v>7718-1025</v>
      </c>
      <c r="E5" s="1">
        <v>287.33</v>
      </c>
      <c r="F5">
        <v>2</v>
      </c>
      <c r="G5" s="1">
        <v>574.66</v>
      </c>
      <c r="H5" s="2" t="str">
        <v>https://www.royalsupply.com/store/pc/Gates-8MX-140S-12-Poly-Chain-GT2-Sprocket-14-036-Inch-Diameter-7718-1140-p41577.htm</v>
      </c>
    </row>
    <row r="6" spans="1:8" x14ac:dyDescent="0.25">
      <c r="A6" t="str">
        <v>Driven Pulley Bushing</v>
      </c>
      <c r="B6" t="str">
        <v>Attaches Driven Pulley to Belt Drive Axle</v>
      </c>
      <c r="C6" t="str">
        <v>RoyalSupply</v>
      </c>
      <c r="D6" t="str">
        <v>7858-2612</v>
      </c>
      <c r="E6" s="1">
        <v>21.17</v>
      </c>
      <c r="F6">
        <v>2</v>
      </c>
      <c r="G6" s="1">
        <v>42.34</v>
      </c>
      <c r="H6" s="2" t="str">
        <v>https://www.royalsupply.com/store/pc/Gates-2012-1-3-4-2012-TL-Bushing-1-3-4-quot-Bore-7858-2612-p67720.htm</v>
      </c>
    </row>
    <row r="7" spans="1:8" x14ac:dyDescent="0.25">
      <c r="A7" t="str">
        <v>Drive Belt</v>
      </c>
      <c r="B7" t="str">
        <v>Transmits power from motor to Front Treadmill Roller</v>
      </c>
      <c r="C7" t="str">
        <v>RoyalSupply</v>
      </c>
      <c r="D7" t="str">
        <v>9274-0160</v>
      </c>
      <c r="E7" s="1">
        <v>43.87</v>
      </c>
      <c r="F7">
        <v>2</v>
      </c>
      <c r="G7" s="1">
        <v>87.74</v>
      </c>
      <c r="H7" s="2" t="str">
        <v>https://www.royalsupply.com/store/pc/Gates-8MGT-1440-12-Poly-Chain-GT-Carbon-Synchronous-Belt-9274-0180-p16560.htm</v>
      </c>
    </row>
    <row r="8" spans="1:8" x14ac:dyDescent="0.25">
      <c r="E8" s="1"/>
      <c r="G8" s="1"/>
      <c r="H8" s="2"/>
    </row>
    <row r="9" spans="1:8" x14ac:dyDescent="0.25">
      <c r="E9" s="1"/>
      <c r="G9" s="1"/>
      <c r="H9" s="2"/>
    </row>
    <row r="10" spans="1:8" x14ac:dyDescent="0.25">
      <c r="E10" s="1"/>
      <c r="G10" s="1"/>
      <c r="H10" s="2"/>
    </row>
    <row r="11" spans="1:8" x14ac:dyDescent="0.25">
      <c r="E11" s="1"/>
      <c r="G11" s="1"/>
      <c r="H11" s="2"/>
    </row>
    <row r="12" spans="1:8" x14ac:dyDescent="0.25">
      <c r="E12" s="1"/>
      <c r="G12" s="1"/>
      <c r="H12" s="2"/>
    </row>
    <row r="13" spans="1:8" x14ac:dyDescent="0.25">
      <c r="E13" s="1"/>
      <c r="G13" s="1"/>
      <c r="H13" s="2"/>
    </row>
    <row r="14" spans="1:8" x14ac:dyDescent="0.25">
      <c r="E14" s="1"/>
      <c r="G14" s="1"/>
      <c r="H14" s="2"/>
    </row>
    <row r="15" spans="1:8" x14ac:dyDescent="0.25">
      <c r="E15" s="1"/>
      <c r="G15" s="1"/>
      <c r="H15" s="2"/>
    </row>
    <row r="16" spans="1:8" x14ac:dyDescent="0.25">
      <c r="E16" s="1"/>
      <c r="G16" s="1"/>
      <c r="H16" s="2"/>
    </row>
    <row r="17" spans="5:8" x14ac:dyDescent="0.25">
      <c r="E17" s="1"/>
      <c r="G17" s="1"/>
      <c r="H17" s="2"/>
    </row>
    <row r="18" spans="5:8" x14ac:dyDescent="0.25">
      <c r="E18" s="1"/>
      <c r="G18" s="1"/>
      <c r="H18" s="2"/>
    </row>
    <row r="19" spans="5:8" x14ac:dyDescent="0.25">
      <c r="E19" s="1"/>
      <c r="G19" s="1"/>
      <c r="H19" s="2"/>
    </row>
    <row r="20" spans="5:8" x14ac:dyDescent="0.25">
      <c r="E20" s="1"/>
      <c r="G20" s="1"/>
      <c r="H20" s="2"/>
    </row>
    <row r="21" spans="5:8" x14ac:dyDescent="0.25">
      <c r="G21" s="1"/>
    </row>
    <row r="22" spans="5:8" x14ac:dyDescent="0.25">
      <c r="G22" s="1"/>
    </row>
    <row r="23" spans="5:8" x14ac:dyDescent="0.25">
      <c r="G23" s="1"/>
    </row>
    <row r="24" spans="5:8" x14ac:dyDescent="0.25">
      <c r="G24" s="1"/>
    </row>
    <row r="25" spans="5:8" x14ac:dyDescent="0.25">
      <c r="G25" s="1"/>
    </row>
    <row r="26" spans="5:8" x14ac:dyDescent="0.25">
      <c r="G26" s="1"/>
    </row>
    <row r="27" spans="5:8" x14ac:dyDescent="0.25">
      <c r="G27" s="1"/>
    </row>
    <row r="28" spans="5:8" x14ac:dyDescent="0.25">
      <c r="G28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E237-85DD-4E89-BB50-3A241CA60F11}">
  <dimension ref="A1:H28"/>
  <sheetViews>
    <sheetView workbookViewId="0">
      <selection sqref="A1:XFD1048576"/>
    </sheetView>
  </sheetViews>
  <sheetFormatPr defaultRowHeight="15" x14ac:dyDescent="0.25"/>
  <cols>
    <col min="1" max="1" width="20.5703125" bestFit="1" customWidth="1"/>
    <col min="2" max="2" width="31.85546875" bestFit="1" customWidth="1"/>
    <col min="3" max="3" width="13.7109375" bestFit="1" customWidth="1"/>
    <col min="4" max="4" width="15.140625" bestFit="1" customWidth="1"/>
    <col min="5" max="5" width="15.85546875" bestFit="1" customWidth="1"/>
    <col min="6" max="6" width="13.7109375" bestFit="1" customWidth="1"/>
    <col min="7" max="7" width="12.7109375" bestFit="1" customWidth="1"/>
    <col min="8" max="8" width="79.42578125" bestFit="1" customWidth="1"/>
  </cols>
  <sheetData>
    <row r="1" spans="1:8" ht="23.25" x14ac:dyDescent="0.35">
      <c r="A1" s="8" t="s">
        <v>50</v>
      </c>
      <c r="B1" s="8" t="s">
        <v>183</v>
      </c>
    </row>
    <row r="2" spans="1:8" ht="18" thickBot="1" x14ac:dyDescent="0.3">
      <c r="A2" s="4" t="s">
        <v>4</v>
      </c>
      <c r="B2" s="4" t="s">
        <v>8</v>
      </c>
      <c r="C2" s="4" t="s">
        <v>22</v>
      </c>
      <c r="D2" s="4" t="s">
        <v>13</v>
      </c>
      <c r="E2" s="5" t="s">
        <v>5</v>
      </c>
      <c r="F2" s="6" t="s">
        <v>6</v>
      </c>
      <c r="G2" s="5" t="s">
        <v>9</v>
      </c>
      <c r="H2" s="7" t="s">
        <v>30</v>
      </c>
    </row>
    <row r="3" spans="1:8" ht="15.75" thickTop="1" x14ac:dyDescent="0.25">
      <c r="A3" t="str" cm="1">
        <f t="array" ref="A3">_xlfn._xlws.FILTER('Purchase Sheet'!$B$3:$I$213,ISNUMBER(SEARCH(A1,'Purchase Sheet'!$D$3:$D$213)),"No Results")</f>
        <v>No Results</v>
      </c>
      <c r="E3" s="1"/>
      <c r="G3" s="1"/>
      <c r="H3" s="2"/>
    </row>
    <row r="4" spans="1:8" x14ac:dyDescent="0.25">
      <c r="E4" s="1"/>
      <c r="G4" s="1"/>
      <c r="H4" s="2"/>
    </row>
    <row r="5" spans="1:8" x14ac:dyDescent="0.25">
      <c r="E5" s="1"/>
      <c r="G5" s="1"/>
      <c r="H5" s="2"/>
    </row>
    <row r="6" spans="1:8" x14ac:dyDescent="0.25">
      <c r="E6" s="1"/>
      <c r="G6" s="1"/>
      <c r="H6" s="2"/>
    </row>
    <row r="7" spans="1:8" x14ac:dyDescent="0.25">
      <c r="E7" s="1"/>
      <c r="G7" s="1"/>
      <c r="H7" s="2"/>
    </row>
    <row r="8" spans="1:8" x14ac:dyDescent="0.25">
      <c r="E8" s="1"/>
      <c r="G8" s="1"/>
      <c r="H8" s="2"/>
    </row>
    <row r="9" spans="1:8" x14ac:dyDescent="0.25">
      <c r="E9" s="1"/>
      <c r="G9" s="1"/>
      <c r="H9" s="2"/>
    </row>
    <row r="10" spans="1:8" x14ac:dyDescent="0.25">
      <c r="E10" s="1"/>
      <c r="G10" s="1"/>
      <c r="H10" s="2"/>
    </row>
    <row r="11" spans="1:8" x14ac:dyDescent="0.25">
      <c r="E11" s="1"/>
      <c r="G11" s="1"/>
      <c r="H11" s="2"/>
    </row>
    <row r="12" spans="1:8" x14ac:dyDescent="0.25">
      <c r="E12" s="1"/>
      <c r="G12" s="1"/>
      <c r="H12" s="2"/>
    </row>
    <row r="13" spans="1:8" x14ac:dyDescent="0.25">
      <c r="E13" s="1"/>
      <c r="G13" s="1"/>
      <c r="H13" s="2"/>
    </row>
    <row r="14" spans="1:8" x14ac:dyDescent="0.25">
      <c r="E14" s="1"/>
      <c r="G14" s="1"/>
      <c r="H14" s="2"/>
    </row>
    <row r="15" spans="1:8" x14ac:dyDescent="0.25">
      <c r="E15" s="1"/>
      <c r="G15" s="1"/>
      <c r="H15" s="2"/>
    </row>
    <row r="16" spans="1:8" x14ac:dyDescent="0.25">
      <c r="E16" s="1"/>
      <c r="G16" s="1"/>
      <c r="H16" s="2"/>
    </row>
    <row r="17" spans="5:8" x14ac:dyDescent="0.25">
      <c r="E17" s="1"/>
      <c r="G17" s="1"/>
      <c r="H17" s="2"/>
    </row>
    <row r="18" spans="5:8" x14ac:dyDescent="0.25">
      <c r="E18" s="1"/>
      <c r="G18" s="1"/>
      <c r="H18" s="2"/>
    </row>
    <row r="19" spans="5:8" x14ac:dyDescent="0.25">
      <c r="E19" s="1"/>
      <c r="G19" s="1"/>
      <c r="H19" s="2"/>
    </row>
    <row r="20" spans="5:8" x14ac:dyDescent="0.25">
      <c r="E20" s="1"/>
      <c r="G20" s="1"/>
      <c r="H20" s="2"/>
    </row>
    <row r="21" spans="5:8" x14ac:dyDescent="0.25">
      <c r="G21" s="1"/>
    </row>
    <row r="22" spans="5:8" x14ac:dyDescent="0.25">
      <c r="G22" s="1"/>
    </row>
    <row r="23" spans="5:8" x14ac:dyDescent="0.25">
      <c r="G23" s="1"/>
    </row>
    <row r="24" spans="5:8" x14ac:dyDescent="0.25">
      <c r="G24" s="1"/>
    </row>
    <row r="25" spans="5:8" x14ac:dyDescent="0.25">
      <c r="G25" s="1"/>
    </row>
    <row r="26" spans="5:8" x14ac:dyDescent="0.25">
      <c r="G26" s="1"/>
    </row>
    <row r="27" spans="5:8" x14ac:dyDescent="0.25">
      <c r="G27" s="1"/>
    </row>
    <row r="28" spans="5:8" x14ac:dyDescent="0.25">
      <c r="G28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6CD7-A7C2-465A-86B9-3C526717CE46}">
  <dimension ref="A1:H28"/>
  <sheetViews>
    <sheetView workbookViewId="0">
      <selection sqref="A1:XFD1048576"/>
    </sheetView>
  </sheetViews>
  <sheetFormatPr defaultRowHeight="15" x14ac:dyDescent="0.25"/>
  <cols>
    <col min="1" max="1" width="19.140625" bestFit="1" customWidth="1"/>
    <col min="2" max="2" width="27.140625" bestFit="1" customWidth="1"/>
    <col min="3" max="3" width="12.5703125" bestFit="1" customWidth="1"/>
    <col min="4" max="4" width="15.140625" bestFit="1" customWidth="1"/>
    <col min="5" max="5" width="15.85546875" bestFit="1" customWidth="1"/>
    <col min="6" max="6" width="13.7109375" bestFit="1" customWidth="1"/>
    <col min="7" max="7" width="12.7109375" bestFit="1" customWidth="1"/>
    <col min="8" max="8" width="24.7109375" bestFit="1" customWidth="1"/>
  </cols>
  <sheetData>
    <row r="1" spans="1:8" ht="23.25" x14ac:dyDescent="0.35">
      <c r="A1" s="8" t="s">
        <v>42</v>
      </c>
      <c r="B1" s="8" t="s">
        <v>183</v>
      </c>
    </row>
    <row r="2" spans="1:8" ht="18" thickBot="1" x14ac:dyDescent="0.3">
      <c r="A2" s="4" t="s">
        <v>4</v>
      </c>
      <c r="B2" s="4" t="s">
        <v>8</v>
      </c>
      <c r="C2" s="4" t="s">
        <v>22</v>
      </c>
      <c r="D2" s="4" t="s">
        <v>13</v>
      </c>
      <c r="E2" s="5" t="s">
        <v>5</v>
      </c>
      <c r="F2" s="6" t="s">
        <v>6</v>
      </c>
      <c r="G2" s="5" t="s">
        <v>9</v>
      </c>
      <c r="H2" s="7" t="s">
        <v>30</v>
      </c>
    </row>
    <row r="3" spans="1:8" ht="15.75" thickTop="1" x14ac:dyDescent="0.25">
      <c r="A3" t="str" cm="1">
        <f t="array" ref="A3:H3">_xlfn._xlws.FILTER('Purchase Sheet'!$B$3:$I$213,ISNUMBER(SEARCH(A1,'Purchase Sheet'!$D$3:$D$213)),"No Results")</f>
        <v>Treadmmill Belt</v>
      </c>
      <c r="B3" t="str">
        <v>Working Sufrace of Treadmill</v>
      </c>
      <c r="C3" t="str">
        <v>WalkingBelts</v>
      </c>
      <c r="D3">
        <v>0</v>
      </c>
      <c r="E3" s="1">
        <v>159.99</v>
      </c>
      <c r="F3">
        <v>2</v>
      </c>
      <c r="G3" s="1">
        <v>319.98</v>
      </c>
      <c r="H3" s="2" t="str">
        <v>https://walkingbelts.com/</v>
      </c>
    </row>
    <row r="4" spans="1:8" x14ac:dyDescent="0.25">
      <c r="E4" s="1"/>
      <c r="G4" s="1"/>
      <c r="H4" s="2"/>
    </row>
    <row r="5" spans="1:8" x14ac:dyDescent="0.25">
      <c r="E5" s="1"/>
      <c r="G5" s="1"/>
      <c r="H5" s="2"/>
    </row>
    <row r="6" spans="1:8" x14ac:dyDescent="0.25">
      <c r="E6" s="1"/>
      <c r="G6" s="1"/>
      <c r="H6" s="2"/>
    </row>
    <row r="7" spans="1:8" x14ac:dyDescent="0.25">
      <c r="E7" s="1"/>
      <c r="G7" s="1"/>
      <c r="H7" s="2"/>
    </row>
    <row r="8" spans="1:8" x14ac:dyDescent="0.25">
      <c r="E8" s="1"/>
      <c r="G8" s="1"/>
      <c r="H8" s="2"/>
    </row>
    <row r="9" spans="1:8" x14ac:dyDescent="0.25">
      <c r="E9" s="1"/>
      <c r="G9" s="1"/>
      <c r="H9" s="2"/>
    </row>
    <row r="10" spans="1:8" x14ac:dyDescent="0.25">
      <c r="E10" s="1"/>
      <c r="G10" s="1"/>
      <c r="H10" s="2"/>
    </row>
    <row r="11" spans="1:8" x14ac:dyDescent="0.25">
      <c r="E11" s="1"/>
      <c r="G11" s="1"/>
      <c r="H11" s="2"/>
    </row>
    <row r="12" spans="1:8" x14ac:dyDescent="0.25">
      <c r="E12" s="1"/>
      <c r="G12" s="1"/>
      <c r="H12" s="2"/>
    </row>
    <row r="13" spans="1:8" x14ac:dyDescent="0.25">
      <c r="E13" s="1"/>
      <c r="G13" s="1"/>
      <c r="H13" s="2"/>
    </row>
    <row r="14" spans="1:8" x14ac:dyDescent="0.25">
      <c r="E14" s="1"/>
      <c r="G14" s="1"/>
      <c r="H14" s="2"/>
    </row>
    <row r="15" spans="1:8" x14ac:dyDescent="0.25">
      <c r="E15" s="1"/>
      <c r="G15" s="1"/>
      <c r="H15" s="2"/>
    </row>
    <row r="16" spans="1:8" x14ac:dyDescent="0.25">
      <c r="E16" s="1"/>
      <c r="G16" s="1"/>
      <c r="H16" s="2"/>
    </row>
    <row r="17" spans="5:8" x14ac:dyDescent="0.25">
      <c r="E17" s="1"/>
      <c r="G17" s="1"/>
      <c r="H17" s="2"/>
    </row>
    <row r="18" spans="5:8" x14ac:dyDescent="0.25">
      <c r="E18" s="1"/>
      <c r="G18" s="1"/>
      <c r="H18" s="2"/>
    </row>
    <row r="19" spans="5:8" x14ac:dyDescent="0.25">
      <c r="E19" s="1"/>
      <c r="G19" s="1"/>
      <c r="H19" s="2"/>
    </row>
    <row r="20" spans="5:8" x14ac:dyDescent="0.25">
      <c r="E20" s="1"/>
      <c r="G20" s="1"/>
      <c r="H20" s="2"/>
    </row>
    <row r="21" spans="5:8" x14ac:dyDescent="0.25">
      <c r="G21" s="1"/>
    </row>
    <row r="22" spans="5:8" x14ac:dyDescent="0.25">
      <c r="G22" s="1"/>
    </row>
    <row r="23" spans="5:8" x14ac:dyDescent="0.25">
      <c r="G23" s="1"/>
    </row>
    <row r="24" spans="5:8" x14ac:dyDescent="0.25">
      <c r="G24" s="1"/>
    </row>
    <row r="25" spans="5:8" x14ac:dyDescent="0.25">
      <c r="G25" s="1"/>
    </row>
    <row r="26" spans="5:8" x14ac:dyDescent="0.25">
      <c r="G26" s="1"/>
    </row>
    <row r="27" spans="5:8" x14ac:dyDescent="0.25">
      <c r="G27" s="1"/>
    </row>
    <row r="28" spans="5:8" x14ac:dyDescent="0.25">
      <c r="G28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D613-CAF2-4758-9E4C-ADFE4E93509D}">
  <dimension ref="A1:H28"/>
  <sheetViews>
    <sheetView workbookViewId="0">
      <selection sqref="A1:XFD1048576"/>
    </sheetView>
  </sheetViews>
  <sheetFormatPr defaultColWidth="11" defaultRowHeight="15" x14ac:dyDescent="0.25"/>
  <cols>
    <col min="1" max="1" width="22.28515625" bestFit="1" customWidth="1"/>
    <col min="2" max="2" width="34" bestFit="1" customWidth="1"/>
    <col min="3" max="3" width="8.140625" bestFit="1" customWidth="1"/>
    <col min="4" max="4" width="22.85546875" bestFit="1" customWidth="1"/>
    <col min="5" max="5" width="15.85546875" bestFit="1" customWidth="1"/>
    <col min="6" max="6" width="13.7109375" bestFit="1" customWidth="1"/>
    <col min="7" max="7" width="12.7109375" bestFit="1" customWidth="1"/>
    <col min="8" max="8" width="83.85546875" bestFit="1" customWidth="1"/>
  </cols>
  <sheetData>
    <row r="1" spans="1:8" ht="23.25" x14ac:dyDescent="0.35">
      <c r="A1" s="8" t="s">
        <v>23</v>
      </c>
      <c r="B1" s="8" t="s">
        <v>183</v>
      </c>
    </row>
    <row r="2" spans="1:8" ht="18" thickBot="1" x14ac:dyDescent="0.3">
      <c r="A2" s="4" t="s">
        <v>4</v>
      </c>
      <c r="B2" s="4" t="s">
        <v>8</v>
      </c>
      <c r="C2" s="4" t="s">
        <v>22</v>
      </c>
      <c r="D2" s="4" t="s">
        <v>13</v>
      </c>
      <c r="E2" s="5" t="s">
        <v>5</v>
      </c>
      <c r="F2" s="6" t="s">
        <v>6</v>
      </c>
      <c r="G2" s="5" t="s">
        <v>9</v>
      </c>
      <c r="H2" s="7" t="s">
        <v>30</v>
      </c>
    </row>
    <row r="3" spans="1:8" ht="15.75" thickTop="1" x14ac:dyDescent="0.25">
      <c r="A3" t="str" cm="1">
        <f t="array" ref="A3:H6">_xlfn._xlws.FILTER('Purchase Sheet'!$B$3:$I$213,ISNUMBER(SEARCH(A1,'Purchase Sheet'!$D$3:$D$213)),"No Results")</f>
        <v>Motor</v>
      </c>
      <c r="B3" t="str">
        <v>Electric motor to drive treadmill belt</v>
      </c>
      <c r="C3" t="str">
        <v>Teknic</v>
      </c>
      <c r="D3" t="str">
        <v>CPM-MCVC-N0563P-RLN</v>
      </c>
      <c r="E3" s="1">
        <v>784</v>
      </c>
      <c r="F3">
        <v>2</v>
      </c>
      <c r="G3" s="1">
        <v>1568</v>
      </c>
      <c r="H3" s="2" t="str">
        <v>https://www.teknic.com/model-info/CPM-MCVC-N0563P-RLN/</v>
      </c>
    </row>
    <row r="4" spans="1:8" x14ac:dyDescent="0.25">
      <c r="A4" t="str">
        <v>Motor Foot</v>
      </c>
      <c r="B4" t="str">
        <v>Mounting Bracket for motor</v>
      </c>
      <c r="C4" t="str">
        <v>Teknic</v>
      </c>
      <c r="D4" t="str">
        <v>FOOT-56-14X</v>
      </c>
      <c r="E4" s="1">
        <v>14</v>
      </c>
      <c r="F4">
        <v>2</v>
      </c>
      <c r="G4" s="1">
        <v>28</v>
      </c>
      <c r="H4" s="2" t="str">
        <v>https://www.teknic.com/clearpath-accessories-guide/accessories-guide-mc-ac/#mounting</v>
      </c>
    </row>
    <row r="5" spans="1:8" x14ac:dyDescent="0.25">
      <c r="A5" t="str">
        <v>USB Cord</v>
      </c>
      <c r="B5" t="str">
        <v>10 ft USB A to B</v>
      </c>
      <c r="C5" t="str">
        <v>Teknic</v>
      </c>
      <c r="D5">
        <v>0</v>
      </c>
      <c r="E5" s="1">
        <v>9</v>
      </c>
      <c r="F5">
        <v>1</v>
      </c>
      <c r="G5" s="1">
        <v>9</v>
      </c>
      <c r="H5" s="2" t="str">
        <v>https://www.teknic.com/CPM-CABLE-USB-120AB/</v>
      </c>
    </row>
    <row r="6" spans="1:8" x14ac:dyDescent="0.25">
      <c r="A6" t="str">
        <v>Data Cable To Treadmill</v>
      </c>
      <c r="B6" t="str">
        <v>22 GA by 10 ft</v>
      </c>
      <c r="C6" t="str">
        <v>Teknic</v>
      </c>
      <c r="D6">
        <v>0</v>
      </c>
      <c r="E6" s="1">
        <v>23</v>
      </c>
      <c r="F6">
        <v>2</v>
      </c>
      <c r="G6" s="1">
        <v>46</v>
      </c>
      <c r="H6" s="2" t="str">
        <v>https://www.teknic.com/CPM-CABLE-CTRL-MU120/</v>
      </c>
    </row>
    <row r="7" spans="1:8" x14ac:dyDescent="0.25">
      <c r="E7" s="1"/>
      <c r="G7" s="1"/>
      <c r="H7" s="2"/>
    </row>
    <row r="8" spans="1:8" x14ac:dyDescent="0.25">
      <c r="E8" s="1"/>
      <c r="G8" s="1"/>
      <c r="H8" s="2"/>
    </row>
    <row r="9" spans="1:8" x14ac:dyDescent="0.25">
      <c r="E9" s="1"/>
      <c r="G9" s="1"/>
      <c r="H9" s="2"/>
    </row>
    <row r="10" spans="1:8" x14ac:dyDescent="0.25">
      <c r="E10" s="1"/>
      <c r="G10" s="1"/>
      <c r="H10" s="2"/>
    </row>
    <row r="11" spans="1:8" x14ac:dyDescent="0.25">
      <c r="E11" s="1"/>
      <c r="G11" s="1"/>
      <c r="H11" s="2"/>
    </row>
    <row r="12" spans="1:8" x14ac:dyDescent="0.25">
      <c r="E12" s="1"/>
      <c r="G12" s="1"/>
      <c r="H12" s="2"/>
    </row>
    <row r="13" spans="1:8" x14ac:dyDescent="0.25">
      <c r="E13" s="1"/>
      <c r="G13" s="1"/>
      <c r="H13" s="2"/>
    </row>
    <row r="14" spans="1:8" x14ac:dyDescent="0.25">
      <c r="E14" s="1"/>
      <c r="G14" s="1"/>
      <c r="H14" s="2"/>
    </row>
    <row r="15" spans="1:8" x14ac:dyDescent="0.25">
      <c r="E15" s="1"/>
      <c r="G15" s="1"/>
      <c r="H15" s="2"/>
    </row>
    <row r="16" spans="1:8" x14ac:dyDescent="0.25">
      <c r="E16" s="1"/>
      <c r="G16" s="1"/>
      <c r="H16" s="2"/>
    </row>
    <row r="17" spans="5:8" x14ac:dyDescent="0.25">
      <c r="E17" s="1"/>
      <c r="G17" s="1"/>
      <c r="H17" s="2"/>
    </row>
    <row r="18" spans="5:8" x14ac:dyDescent="0.25">
      <c r="E18" s="1"/>
      <c r="G18" s="1"/>
      <c r="H18" s="2"/>
    </row>
    <row r="19" spans="5:8" x14ac:dyDescent="0.25">
      <c r="E19" s="1"/>
      <c r="G19" s="1"/>
      <c r="H19" s="2"/>
    </row>
    <row r="20" spans="5:8" x14ac:dyDescent="0.25">
      <c r="E20" s="1"/>
      <c r="G20" s="1"/>
      <c r="H20" s="2"/>
    </row>
    <row r="21" spans="5:8" x14ac:dyDescent="0.25">
      <c r="G21" s="1"/>
    </row>
    <row r="22" spans="5:8" x14ac:dyDescent="0.25">
      <c r="G22" s="1"/>
    </row>
    <row r="23" spans="5:8" x14ac:dyDescent="0.25">
      <c r="G23" s="1"/>
    </row>
    <row r="24" spans="5:8" x14ac:dyDescent="0.25">
      <c r="G24" s="1"/>
    </row>
    <row r="25" spans="5:8" x14ac:dyDescent="0.25">
      <c r="G25" s="1"/>
    </row>
    <row r="26" spans="5:8" x14ac:dyDescent="0.25">
      <c r="G26" s="1"/>
    </row>
    <row r="27" spans="5:8" x14ac:dyDescent="0.25">
      <c r="G27" s="1"/>
    </row>
    <row r="28" spans="5:8" x14ac:dyDescent="0.25"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Purchase Sheet</vt:lpstr>
      <vt:lpstr>Consolidated Vendors</vt:lpstr>
      <vt:lpstr>Applied</vt:lpstr>
      <vt:lpstr>Amazon</vt:lpstr>
      <vt:lpstr>Allmetalsinc</vt:lpstr>
      <vt:lpstr>Adafruit</vt:lpstr>
      <vt:lpstr>ArduinoStore</vt:lpstr>
      <vt:lpstr>Automation Direct</vt:lpstr>
      <vt:lpstr>Grainger</vt:lpstr>
      <vt:lpstr>HomeDepot</vt:lpstr>
      <vt:lpstr>McMaster-Carr</vt:lpstr>
      <vt:lpstr>OnlineMetals</vt:lpstr>
      <vt:lpstr>RoyalSupply</vt:lpstr>
      <vt:lpstr>usarollerchain</vt:lpstr>
      <vt:lpstr>WalkingBelts</vt:lpstr>
      <vt:lpstr>Teknic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Rob</cp:lastModifiedBy>
  <cp:lastPrinted>2022-07-17T21:47:53Z</cp:lastPrinted>
  <dcterms:created xsi:type="dcterms:W3CDTF">2021-01-15T21:53:54Z</dcterms:created>
  <dcterms:modified xsi:type="dcterms:W3CDTF">2022-07-17T23:24:06Z</dcterms:modified>
</cp:coreProperties>
</file>