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af720196\Desktop\"/>
    </mc:Choice>
  </mc:AlternateContent>
  <xr:revisionPtr revIDLastSave="0" documentId="13_ncr:1_{A4376C0D-8873-4159-ADD2-A5FCF480BB29}" xr6:coauthVersionLast="36" xr6:coauthVersionMax="36" xr10:uidLastSave="{00000000-0000-0000-0000-000000000000}"/>
  <bookViews>
    <workbookView xWindow="0" yWindow="0" windowWidth="28800" windowHeight="12225" activeTab="2" xr2:uid="{7B918F5E-D264-44DA-AC91-E6057888F233}"/>
  </bookViews>
  <sheets>
    <sheet name="RESUMEN" sheetId="1" r:id="rId1"/>
    <sheet name="ENTIDAD" sheetId="2" r:id="rId2"/>
    <sheet name="AMORTIZACIÓ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12" i="3"/>
  <c r="C49" i="3"/>
  <c r="C50" i="3"/>
  <c r="D49" i="3"/>
  <c r="E49" i="3"/>
  <c r="F49" i="3"/>
  <c r="H49" i="3"/>
  <c r="I49" i="3"/>
  <c r="L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D22" i="3"/>
  <c r="E22" i="3"/>
  <c r="L22" i="3" s="1"/>
  <c r="F22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1" i="3"/>
  <c r="C22" i="3"/>
  <c r="L21" i="3"/>
  <c r="G21" i="3"/>
  <c r="H21" i="3"/>
  <c r="F21" i="3"/>
  <c r="E21" i="3"/>
  <c r="D21" i="3"/>
  <c r="L20" i="3"/>
  <c r="D11" i="3"/>
  <c r="D9" i="3"/>
  <c r="A2" i="3"/>
  <c r="C6" i="1"/>
  <c r="E50" i="3" l="1"/>
  <c r="L50" i="3" s="1"/>
  <c r="C51" i="3" s="1"/>
  <c r="F50" i="3"/>
  <c r="G49" i="3"/>
  <c r="K49" i="3" s="1"/>
  <c r="D50" i="3"/>
  <c r="D23" i="3"/>
  <c r="C23" i="3"/>
  <c r="G22" i="3"/>
  <c r="H22" i="3"/>
  <c r="K21" i="3"/>
  <c r="E51" i="3" l="1"/>
  <c r="L51" i="3" s="1"/>
  <c r="C52" i="3" s="1"/>
  <c r="F51" i="3"/>
  <c r="H50" i="3"/>
  <c r="G50" i="3"/>
  <c r="K50" i="3" s="1"/>
  <c r="D51" i="3"/>
  <c r="E23" i="3"/>
  <c r="L23" i="3" s="1"/>
  <c r="F23" i="3"/>
  <c r="K22" i="3"/>
  <c r="E52" i="3" l="1"/>
  <c r="L52" i="3" s="1"/>
  <c r="C53" i="3" s="1"/>
  <c r="F52" i="3"/>
  <c r="D52" i="3"/>
  <c r="G51" i="3"/>
  <c r="K51" i="3" s="1"/>
  <c r="H51" i="3"/>
  <c r="H23" i="3"/>
  <c r="C24" i="3"/>
  <c r="D24" i="3"/>
  <c r="G23" i="3"/>
  <c r="E53" i="3" l="1"/>
  <c r="F53" i="3"/>
  <c r="D53" i="3"/>
  <c r="G52" i="3"/>
  <c r="K52" i="3" s="1"/>
  <c r="L53" i="3"/>
  <c r="C54" i="3" s="1"/>
  <c r="H52" i="3"/>
  <c r="K23" i="3"/>
  <c r="F24" i="3"/>
  <c r="E24" i="3"/>
  <c r="L24" i="3" s="1"/>
  <c r="E54" i="3" l="1"/>
  <c r="L54" i="3" s="1"/>
  <c r="C55" i="3" s="1"/>
  <c r="F54" i="3"/>
  <c r="H53" i="3"/>
  <c r="D54" i="3"/>
  <c r="G53" i="3"/>
  <c r="K53" i="3" s="1"/>
  <c r="D25" i="3"/>
  <c r="G24" i="3"/>
  <c r="K24" i="3" s="1"/>
  <c r="H24" i="3"/>
  <c r="C25" i="3"/>
  <c r="E55" i="3" l="1"/>
  <c r="L55" i="3" s="1"/>
  <c r="C56" i="3" s="1"/>
  <c r="F55" i="3"/>
  <c r="D55" i="3"/>
  <c r="G54" i="3"/>
  <c r="K54" i="3" s="1"/>
  <c r="H54" i="3"/>
  <c r="E25" i="3"/>
  <c r="L25" i="3" s="1"/>
  <c r="F25" i="3"/>
  <c r="E56" i="3" l="1"/>
  <c r="L56" i="3" s="1"/>
  <c r="C57" i="3" s="1"/>
  <c r="F56" i="3"/>
  <c r="D56" i="3"/>
  <c r="G55" i="3"/>
  <c r="H55" i="3"/>
  <c r="D26" i="3"/>
  <c r="G25" i="3"/>
  <c r="K25" i="3" s="1"/>
  <c r="H25" i="3"/>
  <c r="C26" i="3"/>
  <c r="E57" i="3" l="1"/>
  <c r="F57" i="3"/>
  <c r="K55" i="3"/>
  <c r="H56" i="3"/>
  <c r="G56" i="3"/>
  <c r="K56" i="3" s="1"/>
  <c r="L57" i="3"/>
  <c r="C58" i="3" s="1"/>
  <c r="D57" i="3"/>
  <c r="E26" i="3"/>
  <c r="L26" i="3" s="1"/>
  <c r="F26" i="3"/>
  <c r="E58" i="3" l="1"/>
  <c r="F58" i="3"/>
  <c r="D58" i="3"/>
  <c r="G57" i="3"/>
  <c r="L58" i="3"/>
  <c r="C59" i="3" s="1"/>
  <c r="H57" i="3"/>
  <c r="H26" i="3"/>
  <c r="C27" i="3"/>
  <c r="D27" i="3"/>
  <c r="G26" i="3"/>
  <c r="K57" i="3" l="1"/>
  <c r="E59" i="3"/>
  <c r="F59" i="3"/>
  <c r="D59" i="3"/>
  <c r="G58" i="3"/>
  <c r="K58" i="3" s="1"/>
  <c r="L59" i="3"/>
  <c r="C60" i="3" s="1"/>
  <c r="H58" i="3"/>
  <c r="F27" i="3"/>
  <c r="E27" i="3"/>
  <c r="L27" i="3" s="1"/>
  <c r="K26" i="3"/>
  <c r="E60" i="3" l="1"/>
  <c r="F60" i="3"/>
  <c r="H59" i="3"/>
  <c r="G59" i="3"/>
  <c r="K59" i="3" s="1"/>
  <c r="L60" i="3"/>
  <c r="C61" i="3" s="1"/>
  <c r="D60" i="3"/>
  <c r="D28" i="3"/>
  <c r="G27" i="3"/>
  <c r="C28" i="3"/>
  <c r="H27" i="3"/>
  <c r="E61" i="3" l="1"/>
  <c r="F61" i="3"/>
  <c r="D61" i="3"/>
  <c r="G60" i="3"/>
  <c r="L61" i="3"/>
  <c r="C62" i="3" s="1"/>
  <c r="H60" i="3"/>
  <c r="E28" i="3"/>
  <c r="L28" i="3" s="1"/>
  <c r="F28" i="3"/>
  <c r="K27" i="3"/>
  <c r="E62" i="3" l="1"/>
  <c r="F62" i="3"/>
  <c r="K60" i="3"/>
  <c r="D62" i="3"/>
  <c r="G61" i="3"/>
  <c r="K61" i="3" s="1"/>
  <c r="L62" i="3"/>
  <c r="C63" i="3" s="1"/>
  <c r="H61" i="3"/>
  <c r="D29" i="3"/>
  <c r="G28" i="3"/>
  <c r="K28" i="3" s="1"/>
  <c r="H28" i="3"/>
  <c r="C29" i="3"/>
  <c r="E63" i="3" l="1"/>
  <c r="F63" i="3"/>
  <c r="H62" i="3"/>
  <c r="L63" i="3"/>
  <c r="C64" i="3" s="1"/>
  <c r="D63" i="3"/>
  <c r="G62" i="3"/>
  <c r="K62" i="3" s="1"/>
  <c r="E29" i="3"/>
  <c r="L29" i="3" s="1"/>
  <c r="F29" i="3"/>
  <c r="E64" i="3" l="1"/>
  <c r="F64" i="3"/>
  <c r="D64" i="3"/>
  <c r="G63" i="3"/>
  <c r="L64" i="3"/>
  <c r="C65" i="3" s="1"/>
  <c r="H63" i="3"/>
  <c r="H29" i="3"/>
  <c r="C30" i="3"/>
  <c r="D30" i="3"/>
  <c r="G29" i="3"/>
  <c r="K29" i="3" s="1"/>
  <c r="E65" i="3" l="1"/>
  <c r="F65" i="3"/>
  <c r="K63" i="3"/>
  <c r="D65" i="3"/>
  <c r="G64" i="3"/>
  <c r="K64" i="3" s="1"/>
  <c r="L65" i="3"/>
  <c r="C66" i="3" s="1"/>
  <c r="H64" i="3"/>
  <c r="F30" i="3"/>
  <c r="E30" i="3"/>
  <c r="L30" i="3" s="1"/>
  <c r="E66" i="3" l="1"/>
  <c r="F66" i="3"/>
  <c r="H65" i="3"/>
  <c r="G65" i="3"/>
  <c r="K65" i="3" s="1"/>
  <c r="L66" i="3"/>
  <c r="C67" i="3" s="1"/>
  <c r="D66" i="3"/>
  <c r="D31" i="3"/>
  <c r="G30" i="3"/>
  <c r="H30" i="3"/>
  <c r="C31" i="3"/>
  <c r="E67" i="3" l="1"/>
  <c r="F67" i="3"/>
  <c r="D67" i="3"/>
  <c r="G66" i="3"/>
  <c r="L67" i="3"/>
  <c r="C68" i="3" s="1"/>
  <c r="H66" i="3"/>
  <c r="E31" i="3"/>
  <c r="L31" i="3" s="1"/>
  <c r="F31" i="3"/>
  <c r="K30" i="3"/>
  <c r="E68" i="3" l="1"/>
  <c r="F68" i="3"/>
  <c r="K66" i="3"/>
  <c r="D68" i="3"/>
  <c r="G67" i="3"/>
  <c r="K67" i="3" s="1"/>
  <c r="L68" i="3"/>
  <c r="C69" i="3" s="1"/>
  <c r="H67" i="3"/>
  <c r="G31" i="3"/>
  <c r="C32" i="3"/>
  <c r="D32" i="3"/>
  <c r="H31" i="3"/>
  <c r="E69" i="3" l="1"/>
  <c r="F69" i="3"/>
  <c r="H68" i="3"/>
  <c r="G68" i="3"/>
  <c r="K68" i="3" s="1"/>
  <c r="L69" i="3"/>
  <c r="C70" i="3" s="1"/>
  <c r="D69" i="3"/>
  <c r="E32" i="3"/>
  <c r="L32" i="3" s="1"/>
  <c r="F32" i="3"/>
  <c r="K31" i="3"/>
  <c r="E70" i="3" l="1"/>
  <c r="F70" i="3"/>
  <c r="D70" i="3"/>
  <c r="G69" i="3"/>
  <c r="K69" i="3" s="1"/>
  <c r="L70" i="3"/>
  <c r="C71" i="3" s="1"/>
  <c r="H69" i="3"/>
  <c r="H32" i="3"/>
  <c r="C33" i="3"/>
  <c r="D33" i="3"/>
  <c r="G32" i="3"/>
  <c r="K32" i="3" s="1"/>
  <c r="E71" i="3" l="1"/>
  <c r="F71" i="3"/>
  <c r="D71" i="3"/>
  <c r="G70" i="3"/>
  <c r="L71" i="3"/>
  <c r="C72" i="3" s="1"/>
  <c r="H70" i="3"/>
  <c r="F33" i="3"/>
  <c r="E33" i="3"/>
  <c r="L33" i="3" s="1"/>
  <c r="E72" i="3" l="1"/>
  <c r="F72" i="3"/>
  <c r="K70" i="3"/>
  <c r="H71" i="3"/>
  <c r="L72" i="3"/>
  <c r="C73" i="3" s="1"/>
  <c r="D72" i="3"/>
  <c r="G71" i="3"/>
  <c r="D34" i="3"/>
  <c r="G33" i="3"/>
  <c r="H33" i="3"/>
  <c r="C34" i="3"/>
  <c r="E73" i="3" l="1"/>
  <c r="F73" i="3"/>
  <c r="K71" i="3"/>
  <c r="D73" i="3"/>
  <c r="G72" i="3"/>
  <c r="K72" i="3" s="1"/>
  <c r="L73" i="3"/>
  <c r="C74" i="3" s="1"/>
  <c r="H72" i="3"/>
  <c r="E34" i="3"/>
  <c r="L34" i="3" s="1"/>
  <c r="F34" i="3"/>
  <c r="K33" i="3"/>
  <c r="E74" i="3" l="1"/>
  <c r="F74" i="3"/>
  <c r="D74" i="3"/>
  <c r="G73" i="3"/>
  <c r="L74" i="3"/>
  <c r="C75" i="3" s="1"/>
  <c r="H73" i="3"/>
  <c r="C35" i="3"/>
  <c r="D35" i="3"/>
  <c r="G34" i="3"/>
  <c r="K34" i="3" s="1"/>
  <c r="H34" i="3"/>
  <c r="E75" i="3" l="1"/>
  <c r="F75" i="3"/>
  <c r="K73" i="3"/>
  <c r="H74" i="3"/>
  <c r="G74" i="3"/>
  <c r="K74" i="3" s="1"/>
  <c r="L75" i="3"/>
  <c r="C76" i="3" s="1"/>
  <c r="D75" i="3"/>
  <c r="E35" i="3"/>
  <c r="L35" i="3" s="1"/>
  <c r="F35" i="3"/>
  <c r="E76" i="3" l="1"/>
  <c r="F76" i="3"/>
  <c r="D76" i="3"/>
  <c r="G75" i="3"/>
  <c r="K75" i="3" s="1"/>
  <c r="L76" i="3"/>
  <c r="C77" i="3" s="1"/>
  <c r="H75" i="3"/>
  <c r="H35" i="3"/>
  <c r="C36" i="3"/>
  <c r="D36" i="3"/>
  <c r="G35" i="3"/>
  <c r="K35" i="3" s="1"/>
  <c r="E77" i="3" l="1"/>
  <c r="F77" i="3"/>
  <c r="D77" i="3"/>
  <c r="G76" i="3"/>
  <c r="L77" i="3"/>
  <c r="C78" i="3" s="1"/>
  <c r="H76" i="3"/>
  <c r="F36" i="3"/>
  <c r="E36" i="3"/>
  <c r="L36" i="3" s="1"/>
  <c r="E78" i="3" l="1"/>
  <c r="F78" i="3"/>
  <c r="K76" i="3"/>
  <c r="H77" i="3"/>
  <c r="G77" i="3"/>
  <c r="K77" i="3" s="1"/>
  <c r="L78" i="3"/>
  <c r="C79" i="3" s="1"/>
  <c r="D78" i="3"/>
  <c r="D37" i="3"/>
  <c r="H36" i="3"/>
  <c r="G36" i="3"/>
  <c r="K36" i="3" s="1"/>
  <c r="C37" i="3"/>
  <c r="E79" i="3" l="1"/>
  <c r="F79" i="3"/>
  <c r="D79" i="3"/>
  <c r="G78" i="3"/>
  <c r="L79" i="3"/>
  <c r="C80" i="3" s="1"/>
  <c r="H78" i="3"/>
  <c r="E37" i="3"/>
  <c r="L37" i="3" s="1"/>
  <c r="F37" i="3"/>
  <c r="E80" i="3" l="1"/>
  <c r="F80" i="3"/>
  <c r="K78" i="3"/>
  <c r="D80" i="3"/>
  <c r="G79" i="3"/>
  <c r="K79" i="3" s="1"/>
  <c r="L80" i="3"/>
  <c r="C81" i="3" s="1"/>
  <c r="H79" i="3"/>
  <c r="G37" i="3"/>
  <c r="H37" i="3"/>
  <c r="C38" i="3"/>
  <c r="D38" i="3"/>
  <c r="E81" i="3" l="1"/>
  <c r="F81" i="3"/>
  <c r="H80" i="3"/>
  <c r="L81" i="3"/>
  <c r="C82" i="3" s="1"/>
  <c r="D81" i="3"/>
  <c r="G80" i="3"/>
  <c r="K80" i="3" s="1"/>
  <c r="E38" i="3"/>
  <c r="L38" i="3" s="1"/>
  <c r="F38" i="3"/>
  <c r="K37" i="3"/>
  <c r="E82" i="3" l="1"/>
  <c r="F82" i="3"/>
  <c r="D82" i="3"/>
  <c r="G81" i="3"/>
  <c r="L82" i="3"/>
  <c r="C83" i="3" s="1"/>
  <c r="H81" i="3"/>
  <c r="H38" i="3"/>
  <c r="C39" i="3"/>
  <c r="D39" i="3"/>
  <c r="G38" i="3"/>
  <c r="K38" i="3" s="1"/>
  <c r="E83" i="3" l="1"/>
  <c r="F83" i="3"/>
  <c r="K81" i="3"/>
  <c r="D83" i="3"/>
  <c r="G82" i="3"/>
  <c r="K82" i="3" s="1"/>
  <c r="L83" i="3"/>
  <c r="C84" i="3" s="1"/>
  <c r="H82" i="3"/>
  <c r="F39" i="3"/>
  <c r="E39" i="3"/>
  <c r="L39" i="3" s="1"/>
  <c r="E84" i="3" l="1"/>
  <c r="F84" i="3"/>
  <c r="H83" i="3"/>
  <c r="G83" i="3"/>
  <c r="K83" i="3" s="1"/>
  <c r="L84" i="3"/>
  <c r="C85" i="3" s="1"/>
  <c r="D84" i="3"/>
  <c r="D40" i="3"/>
  <c r="G39" i="3"/>
  <c r="C40" i="3"/>
  <c r="H39" i="3"/>
  <c r="E85" i="3" l="1"/>
  <c r="F85" i="3"/>
  <c r="D85" i="3"/>
  <c r="G84" i="3"/>
  <c r="K84" i="3" s="1"/>
  <c r="L85" i="3"/>
  <c r="C86" i="3" s="1"/>
  <c r="H84" i="3"/>
  <c r="E40" i="3"/>
  <c r="L40" i="3" s="1"/>
  <c r="F40" i="3"/>
  <c r="K39" i="3"/>
  <c r="E86" i="3" l="1"/>
  <c r="F86" i="3"/>
  <c r="D86" i="3"/>
  <c r="G85" i="3"/>
  <c r="L86" i="3"/>
  <c r="C87" i="3" s="1"/>
  <c r="H85" i="3"/>
  <c r="D41" i="3"/>
  <c r="G40" i="3"/>
  <c r="K40" i="3" s="1"/>
  <c r="H40" i="3"/>
  <c r="C41" i="3"/>
  <c r="E87" i="3" l="1"/>
  <c r="F87" i="3"/>
  <c r="K85" i="3"/>
  <c r="H86" i="3"/>
  <c r="G86" i="3"/>
  <c r="K86" i="3" s="1"/>
  <c r="L87" i="3"/>
  <c r="C88" i="3" s="1"/>
  <c r="D87" i="3"/>
  <c r="E41" i="3"/>
  <c r="L41" i="3" s="1"/>
  <c r="F41" i="3"/>
  <c r="E88" i="3" l="1"/>
  <c r="F88" i="3"/>
  <c r="D88" i="3"/>
  <c r="G87" i="3"/>
  <c r="L88" i="3"/>
  <c r="C89" i="3" s="1"/>
  <c r="H87" i="3"/>
  <c r="H41" i="3"/>
  <c r="C42" i="3"/>
  <c r="D42" i="3"/>
  <c r="G41" i="3"/>
  <c r="K41" i="3" s="1"/>
  <c r="E89" i="3" l="1"/>
  <c r="F89" i="3"/>
  <c r="K87" i="3"/>
  <c r="D89" i="3"/>
  <c r="G88" i="3"/>
  <c r="K88" i="3" s="1"/>
  <c r="L89" i="3"/>
  <c r="C90" i="3" s="1"/>
  <c r="H88" i="3"/>
  <c r="F42" i="3"/>
  <c r="E42" i="3"/>
  <c r="L42" i="3" s="1"/>
  <c r="E90" i="3" l="1"/>
  <c r="F90" i="3"/>
  <c r="H89" i="3"/>
  <c r="L90" i="3"/>
  <c r="C91" i="3" s="1"/>
  <c r="D90" i="3"/>
  <c r="G89" i="3"/>
  <c r="K89" i="3" s="1"/>
  <c r="D43" i="3"/>
  <c r="G42" i="3"/>
  <c r="H42" i="3"/>
  <c r="C43" i="3"/>
  <c r="E91" i="3" l="1"/>
  <c r="F91" i="3"/>
  <c r="D91" i="3"/>
  <c r="G90" i="3"/>
  <c r="L91" i="3"/>
  <c r="C92" i="3" s="1"/>
  <c r="H90" i="3"/>
  <c r="E43" i="3"/>
  <c r="L43" i="3" s="1"/>
  <c r="F43" i="3"/>
  <c r="K42" i="3"/>
  <c r="E92" i="3" l="1"/>
  <c r="F92" i="3"/>
  <c r="K90" i="3"/>
  <c r="D92" i="3"/>
  <c r="G91" i="3"/>
  <c r="K91" i="3" s="1"/>
  <c r="L92" i="3"/>
  <c r="C93" i="3" s="1"/>
  <c r="H91" i="3"/>
  <c r="G43" i="3"/>
  <c r="K43" i="3" s="1"/>
  <c r="D44" i="3"/>
  <c r="H43" i="3"/>
  <c r="C44" i="3"/>
  <c r="E93" i="3" l="1"/>
  <c r="F93" i="3"/>
  <c r="H92" i="3"/>
  <c r="G92" i="3"/>
  <c r="K92" i="3" s="1"/>
  <c r="L93" i="3"/>
  <c r="C94" i="3" s="1"/>
  <c r="D93" i="3"/>
  <c r="E44" i="3"/>
  <c r="L44" i="3" s="1"/>
  <c r="F44" i="3"/>
  <c r="E94" i="3" l="1"/>
  <c r="F94" i="3"/>
  <c r="D94" i="3"/>
  <c r="G93" i="3"/>
  <c r="L94" i="3"/>
  <c r="C95" i="3" s="1"/>
  <c r="H93" i="3"/>
  <c r="H44" i="3"/>
  <c r="C45" i="3"/>
  <c r="D45" i="3"/>
  <c r="G44" i="3"/>
  <c r="K44" i="3" s="1"/>
  <c r="K93" i="3" l="1"/>
  <c r="E95" i="3"/>
  <c r="F95" i="3"/>
  <c r="D95" i="3"/>
  <c r="G94" i="3"/>
  <c r="K94" i="3" s="1"/>
  <c r="L95" i="3"/>
  <c r="C96" i="3" s="1"/>
  <c r="H94" i="3"/>
  <c r="F45" i="3"/>
  <c r="E45" i="3"/>
  <c r="L45" i="3" s="1"/>
  <c r="E96" i="3" l="1"/>
  <c r="F96" i="3"/>
  <c r="H95" i="3"/>
  <c r="G95" i="3"/>
  <c r="K95" i="3" s="1"/>
  <c r="L96" i="3"/>
  <c r="C97" i="3" s="1"/>
  <c r="D96" i="3"/>
  <c r="D46" i="3"/>
  <c r="G45" i="3"/>
  <c r="K45" i="3" s="1"/>
  <c r="H45" i="3"/>
  <c r="C46" i="3"/>
  <c r="E97" i="3" l="1"/>
  <c r="F97" i="3"/>
  <c r="D97" i="3"/>
  <c r="G96" i="3"/>
  <c r="L97" i="3"/>
  <c r="C98" i="3" s="1"/>
  <c r="H96" i="3"/>
  <c r="E46" i="3"/>
  <c r="L46" i="3" s="1"/>
  <c r="F46" i="3"/>
  <c r="E98" i="3" l="1"/>
  <c r="F98" i="3"/>
  <c r="K96" i="3"/>
  <c r="D98" i="3"/>
  <c r="G97" i="3"/>
  <c r="K97" i="3" s="1"/>
  <c r="L98" i="3"/>
  <c r="C99" i="3" s="1"/>
  <c r="H97" i="3"/>
  <c r="C47" i="3"/>
  <c r="G46" i="3"/>
  <c r="D47" i="3"/>
  <c r="H46" i="3"/>
  <c r="E99" i="3" l="1"/>
  <c r="F99" i="3"/>
  <c r="H98" i="3"/>
  <c r="L99" i="3"/>
  <c r="C100" i="3" s="1"/>
  <c r="D99" i="3"/>
  <c r="G98" i="3"/>
  <c r="K98" i="3" s="1"/>
  <c r="K46" i="3"/>
  <c r="E47" i="3"/>
  <c r="L47" i="3" s="1"/>
  <c r="F47" i="3"/>
  <c r="E100" i="3" l="1"/>
  <c r="F100" i="3"/>
  <c r="D100" i="3"/>
  <c r="G99" i="3"/>
  <c r="K99" i="3" s="1"/>
  <c r="L100" i="3"/>
  <c r="C101" i="3" s="1"/>
  <c r="H99" i="3"/>
  <c r="H47" i="3"/>
  <c r="C48" i="3"/>
  <c r="D48" i="3"/>
  <c r="G47" i="3"/>
  <c r="K47" i="3" s="1"/>
  <c r="E101" i="3" l="1"/>
  <c r="F101" i="3"/>
  <c r="D101" i="3"/>
  <c r="G100" i="3"/>
  <c r="L101" i="3"/>
  <c r="C102" i="3" s="1"/>
  <c r="H100" i="3"/>
  <c r="F48" i="3"/>
  <c r="E48" i="3"/>
  <c r="L48" i="3" s="1"/>
  <c r="E102" i="3" l="1"/>
  <c r="F102" i="3"/>
  <c r="K100" i="3"/>
  <c r="H101" i="3"/>
  <c r="G101" i="3"/>
  <c r="K101" i="3" s="1"/>
  <c r="L102" i="3"/>
  <c r="C103" i="3" s="1"/>
  <c r="D102" i="3"/>
  <c r="G48" i="3"/>
  <c r="K48" i="3" s="1"/>
  <c r="H48" i="3"/>
  <c r="E103" i="3" l="1"/>
  <c r="F103" i="3"/>
  <c r="D103" i="3"/>
  <c r="G102" i="3"/>
  <c r="L103" i="3"/>
  <c r="C104" i="3" s="1"/>
  <c r="H102" i="3"/>
  <c r="E104" i="3" l="1"/>
  <c r="F104" i="3"/>
  <c r="K102" i="3"/>
  <c r="D104" i="3"/>
  <c r="G103" i="3"/>
  <c r="K103" i="3" s="1"/>
  <c r="L104" i="3"/>
  <c r="C105" i="3" s="1"/>
  <c r="H103" i="3"/>
  <c r="E105" i="3" l="1"/>
  <c r="F105" i="3"/>
  <c r="H104" i="3"/>
  <c r="G104" i="3"/>
  <c r="K104" i="3" s="1"/>
  <c r="L105" i="3"/>
  <c r="C106" i="3" s="1"/>
  <c r="D105" i="3"/>
  <c r="E106" i="3" l="1"/>
  <c r="F106" i="3"/>
  <c r="D106" i="3"/>
  <c r="G105" i="3"/>
  <c r="K105" i="3" s="1"/>
  <c r="L106" i="3"/>
  <c r="C107" i="3" s="1"/>
  <c r="H105" i="3"/>
  <c r="E107" i="3" l="1"/>
  <c r="F107" i="3"/>
  <c r="D107" i="3"/>
  <c r="G106" i="3"/>
  <c r="L107" i="3"/>
  <c r="C108" i="3" s="1"/>
  <c r="H106" i="3"/>
  <c r="E108" i="3" l="1"/>
  <c r="F108" i="3"/>
  <c r="K106" i="3"/>
  <c r="H107" i="3"/>
  <c r="L108" i="3"/>
  <c r="C109" i="3" s="1"/>
  <c r="D108" i="3"/>
  <c r="G107" i="3"/>
  <c r="E109" i="3" l="1"/>
  <c r="F109" i="3"/>
  <c r="K107" i="3"/>
  <c r="D109" i="3"/>
  <c r="G108" i="3"/>
  <c r="K108" i="3" s="1"/>
  <c r="L109" i="3"/>
  <c r="C110" i="3" s="1"/>
  <c r="H108" i="3"/>
  <c r="E110" i="3" l="1"/>
  <c r="F110" i="3"/>
  <c r="D110" i="3"/>
  <c r="G109" i="3"/>
  <c r="L110" i="3"/>
  <c r="C111" i="3" s="1"/>
  <c r="H109" i="3"/>
  <c r="E111" i="3" l="1"/>
  <c r="F111" i="3"/>
  <c r="K109" i="3"/>
  <c r="H110" i="3"/>
  <c r="G110" i="3"/>
  <c r="K110" i="3" s="1"/>
  <c r="L111" i="3"/>
  <c r="C112" i="3" s="1"/>
  <c r="D111" i="3"/>
  <c r="E112" i="3" l="1"/>
  <c r="F112" i="3"/>
  <c r="D112" i="3"/>
  <c r="G111" i="3"/>
  <c r="L112" i="3"/>
  <c r="C113" i="3" s="1"/>
  <c r="H111" i="3"/>
  <c r="E113" i="3" l="1"/>
  <c r="F113" i="3"/>
  <c r="K111" i="3"/>
  <c r="D113" i="3"/>
  <c r="G112" i="3"/>
  <c r="K112" i="3" s="1"/>
  <c r="L113" i="3"/>
  <c r="C114" i="3" s="1"/>
  <c r="H112" i="3"/>
  <c r="E114" i="3" l="1"/>
  <c r="F114" i="3"/>
  <c r="H113" i="3"/>
  <c r="G113" i="3"/>
  <c r="K113" i="3" s="1"/>
  <c r="L114" i="3"/>
  <c r="C115" i="3" s="1"/>
  <c r="D114" i="3"/>
  <c r="E115" i="3" l="1"/>
  <c r="F115" i="3"/>
  <c r="D115" i="3"/>
  <c r="G114" i="3"/>
  <c r="L115" i="3"/>
  <c r="C116" i="3" s="1"/>
  <c r="H114" i="3"/>
  <c r="E116" i="3" l="1"/>
  <c r="F116" i="3"/>
  <c r="K114" i="3"/>
  <c r="D116" i="3"/>
  <c r="G115" i="3"/>
  <c r="K115" i="3" s="1"/>
  <c r="L116" i="3"/>
  <c r="C117" i="3" s="1"/>
  <c r="H115" i="3"/>
  <c r="E117" i="3" l="1"/>
  <c r="F117" i="3"/>
  <c r="H116" i="3"/>
  <c r="L117" i="3"/>
  <c r="C118" i="3" s="1"/>
  <c r="D117" i="3"/>
  <c r="G116" i="3"/>
  <c r="K116" i="3" s="1"/>
  <c r="E118" i="3" l="1"/>
  <c r="F118" i="3"/>
  <c r="D118" i="3"/>
  <c r="G117" i="3"/>
  <c r="L118" i="3"/>
  <c r="C119" i="3" s="1"/>
  <c r="H117" i="3"/>
  <c r="E119" i="3" l="1"/>
  <c r="F119" i="3"/>
  <c r="K117" i="3"/>
  <c r="D119" i="3"/>
  <c r="G118" i="3"/>
  <c r="K118" i="3" s="1"/>
  <c r="L119" i="3"/>
  <c r="C120" i="3" s="1"/>
  <c r="H118" i="3"/>
  <c r="E120" i="3" l="1"/>
  <c r="F120" i="3"/>
  <c r="H119" i="3"/>
  <c r="G119" i="3"/>
  <c r="K119" i="3" s="1"/>
  <c r="L120" i="3"/>
  <c r="C121" i="3" s="1"/>
  <c r="D120" i="3"/>
  <c r="E121" i="3" l="1"/>
  <c r="F121" i="3"/>
  <c r="D121" i="3"/>
  <c r="G120" i="3"/>
  <c r="L121" i="3"/>
  <c r="C122" i="3" s="1"/>
  <c r="H120" i="3"/>
  <c r="E122" i="3" l="1"/>
  <c r="F122" i="3"/>
  <c r="K120" i="3"/>
  <c r="D122" i="3"/>
  <c r="G121" i="3"/>
  <c r="K121" i="3" s="1"/>
  <c r="L122" i="3"/>
  <c r="C123" i="3" s="1"/>
  <c r="H121" i="3"/>
  <c r="E123" i="3" l="1"/>
  <c r="F123" i="3"/>
  <c r="H122" i="3"/>
  <c r="G122" i="3"/>
  <c r="K122" i="3" s="1"/>
  <c r="L123" i="3"/>
  <c r="C124" i="3" s="1"/>
  <c r="D123" i="3"/>
  <c r="E124" i="3" l="1"/>
  <c r="F124" i="3"/>
  <c r="D124" i="3"/>
  <c r="G123" i="3"/>
  <c r="K123" i="3" s="1"/>
  <c r="L124" i="3"/>
  <c r="C125" i="3" s="1"/>
  <c r="H123" i="3"/>
  <c r="E125" i="3" l="1"/>
  <c r="F125" i="3"/>
  <c r="D125" i="3"/>
  <c r="G124" i="3"/>
  <c r="L125" i="3"/>
  <c r="C126" i="3" s="1"/>
  <c r="H124" i="3"/>
  <c r="E126" i="3" l="1"/>
  <c r="F126" i="3"/>
  <c r="K124" i="3"/>
  <c r="H125" i="3"/>
  <c r="L126" i="3"/>
  <c r="C127" i="3" s="1"/>
  <c r="D126" i="3"/>
  <c r="G125" i="3"/>
  <c r="K125" i="3" s="1"/>
  <c r="E127" i="3" l="1"/>
  <c r="F127" i="3"/>
  <c r="D127" i="3"/>
  <c r="G126" i="3"/>
  <c r="L127" i="3"/>
  <c r="C128" i="3" s="1"/>
  <c r="H126" i="3"/>
  <c r="E128" i="3" l="1"/>
  <c r="F128" i="3"/>
  <c r="K126" i="3"/>
  <c r="D128" i="3"/>
  <c r="G127" i="3"/>
  <c r="K127" i="3" s="1"/>
  <c r="L128" i="3"/>
  <c r="C129" i="3" s="1"/>
  <c r="H127" i="3"/>
  <c r="E129" i="3" l="1"/>
  <c r="F129" i="3"/>
  <c r="H128" i="3"/>
  <c r="G128" i="3"/>
  <c r="K128" i="3" s="1"/>
  <c r="L129" i="3"/>
  <c r="C130" i="3" s="1"/>
  <c r="D129" i="3"/>
  <c r="E130" i="3" l="1"/>
  <c r="F130" i="3"/>
  <c r="D130" i="3"/>
  <c r="G129" i="3"/>
  <c r="L130" i="3"/>
  <c r="C131" i="3" s="1"/>
  <c r="H129" i="3"/>
  <c r="E131" i="3" l="1"/>
  <c r="F131" i="3"/>
  <c r="K129" i="3"/>
  <c r="G130" i="3"/>
  <c r="K130" i="3" s="1"/>
  <c r="L131" i="3"/>
  <c r="C132" i="3" s="1"/>
  <c r="D131" i="3"/>
  <c r="H130" i="3"/>
  <c r="E132" i="3" l="1"/>
  <c r="F132" i="3"/>
  <c r="D132" i="3"/>
  <c r="L132" i="3"/>
  <c r="C133" i="3" s="1"/>
  <c r="G131" i="3"/>
  <c r="H131" i="3"/>
  <c r="E133" i="3" l="1"/>
  <c r="F133" i="3"/>
  <c r="K131" i="3"/>
  <c r="G132" i="3"/>
  <c r="K132" i="3" s="1"/>
  <c r="L133" i="3"/>
  <c r="C134" i="3" s="1"/>
  <c r="D133" i="3"/>
  <c r="H132" i="3"/>
  <c r="E134" i="3" l="1"/>
  <c r="L134" i="3" s="1"/>
  <c r="C135" i="3" s="1"/>
  <c r="F134" i="3"/>
  <c r="G133" i="3"/>
  <c r="H133" i="3"/>
  <c r="D134" i="3"/>
  <c r="E135" i="3" l="1"/>
  <c r="F135" i="3"/>
  <c r="K133" i="3"/>
  <c r="G134" i="3"/>
  <c r="K134" i="3" s="1"/>
  <c r="H134" i="3"/>
  <c r="D135" i="3"/>
  <c r="L135" i="3"/>
  <c r="C136" i="3" s="1"/>
  <c r="E136" i="3" l="1"/>
  <c r="F136" i="3"/>
  <c r="G135" i="3"/>
  <c r="L136" i="3"/>
  <c r="C137" i="3" s="1"/>
  <c r="H135" i="3"/>
  <c r="D136" i="3"/>
  <c r="E137" i="3" l="1"/>
  <c r="L137" i="3" s="1"/>
  <c r="C138" i="3" s="1"/>
  <c r="F137" i="3"/>
  <c r="K135" i="3"/>
  <c r="G136" i="3"/>
  <c r="H136" i="3"/>
  <c r="D137" i="3"/>
  <c r="E138" i="3" l="1"/>
  <c r="F138" i="3"/>
  <c r="K136" i="3"/>
  <c r="D138" i="3"/>
  <c r="L138" i="3"/>
  <c r="C139" i="3" s="1"/>
  <c r="G137" i="3"/>
  <c r="K137" i="3" s="1"/>
  <c r="H137" i="3"/>
  <c r="E139" i="3" l="1"/>
  <c r="F139" i="3"/>
  <c r="G138" i="3"/>
  <c r="K138" i="3" s="1"/>
  <c r="L139" i="3"/>
  <c r="C140" i="3" s="1"/>
  <c r="D139" i="3"/>
  <c r="H138" i="3"/>
  <c r="F140" i="3" l="1"/>
  <c r="E140" i="3"/>
  <c r="L140" i="3" s="1"/>
  <c r="C141" i="3" s="1"/>
  <c r="G139" i="3"/>
  <c r="D140" i="3"/>
  <c r="H139" i="3"/>
  <c r="E141" i="3" l="1"/>
  <c r="F141" i="3"/>
  <c r="K139" i="3"/>
  <c r="D141" i="3"/>
  <c r="L141" i="3"/>
  <c r="C142" i="3" s="1"/>
  <c r="G140" i="3"/>
  <c r="K140" i="3" s="1"/>
  <c r="H140" i="3"/>
  <c r="E142" i="3" l="1"/>
  <c r="F142" i="3"/>
  <c r="G141" i="3"/>
  <c r="L142" i="3"/>
  <c r="C143" i="3" s="1"/>
  <c r="D142" i="3"/>
  <c r="H141" i="3"/>
  <c r="E143" i="3" l="1"/>
  <c r="F143" i="3"/>
  <c r="K141" i="3"/>
  <c r="G142" i="3"/>
  <c r="K142" i="3" s="1"/>
  <c r="L143" i="3"/>
  <c r="C144" i="3" s="1"/>
  <c r="H142" i="3"/>
  <c r="D143" i="3"/>
  <c r="E144" i="3" l="1"/>
  <c r="F144" i="3"/>
  <c r="G143" i="3"/>
  <c r="H143" i="3"/>
  <c r="D144" i="3"/>
  <c r="L144" i="3"/>
  <c r="C145" i="3" s="1"/>
  <c r="E145" i="3" l="1"/>
  <c r="F145" i="3"/>
  <c r="K143" i="3"/>
  <c r="G144" i="3"/>
  <c r="K144" i="3" s="1"/>
  <c r="L145" i="3"/>
  <c r="C146" i="3" s="1"/>
  <c r="H144" i="3"/>
  <c r="D145" i="3"/>
  <c r="E146" i="3" l="1"/>
  <c r="F146" i="3"/>
  <c r="G145" i="3"/>
  <c r="L146" i="3"/>
  <c r="C147" i="3" s="1"/>
  <c r="H145" i="3"/>
  <c r="D146" i="3"/>
  <c r="E147" i="3" l="1"/>
  <c r="F147" i="3"/>
  <c r="K145" i="3"/>
  <c r="D147" i="3"/>
  <c r="L147" i="3"/>
  <c r="C148" i="3" s="1"/>
  <c r="G146" i="3"/>
  <c r="K146" i="3" s="1"/>
  <c r="H146" i="3"/>
  <c r="E148" i="3" l="1"/>
  <c r="F148" i="3"/>
  <c r="G147" i="3"/>
  <c r="L148" i="3"/>
  <c r="C149" i="3" s="1"/>
  <c r="D148" i="3"/>
  <c r="H147" i="3"/>
  <c r="K147" i="3" l="1"/>
  <c r="E149" i="3"/>
  <c r="F149" i="3"/>
  <c r="G148" i="3"/>
  <c r="K148" i="3" s="1"/>
  <c r="L149" i="3"/>
  <c r="C150" i="3" s="1"/>
  <c r="D149" i="3"/>
  <c r="H148" i="3"/>
  <c r="E150" i="3" l="1"/>
  <c r="F150" i="3"/>
  <c r="D150" i="3"/>
  <c r="L150" i="3"/>
  <c r="C151" i="3" s="1"/>
  <c r="G149" i="3"/>
  <c r="K149" i="3" s="1"/>
  <c r="H149" i="3"/>
  <c r="E151" i="3" l="1"/>
  <c r="F151" i="3"/>
  <c r="G150" i="3"/>
  <c r="L151" i="3"/>
  <c r="C152" i="3" s="1"/>
  <c r="D151" i="3"/>
  <c r="H150" i="3"/>
  <c r="E152" i="3" l="1"/>
  <c r="F152" i="3"/>
  <c r="K150" i="3"/>
  <c r="G151" i="3"/>
  <c r="L152" i="3"/>
  <c r="C153" i="3" s="1"/>
  <c r="H151" i="3"/>
  <c r="D152" i="3"/>
  <c r="E153" i="3" l="1"/>
  <c r="F153" i="3"/>
  <c r="K151" i="3"/>
  <c r="G152" i="3"/>
  <c r="K152" i="3" s="1"/>
  <c r="H152" i="3"/>
  <c r="D153" i="3"/>
  <c r="L153" i="3"/>
  <c r="C154" i="3" s="1"/>
  <c r="E154" i="3" l="1"/>
  <c r="F154" i="3"/>
  <c r="G153" i="3"/>
  <c r="L154" i="3"/>
  <c r="C155" i="3" s="1"/>
  <c r="H153" i="3"/>
  <c r="D154" i="3"/>
  <c r="E155" i="3" l="1"/>
  <c r="F155" i="3"/>
  <c r="K153" i="3"/>
  <c r="G154" i="3"/>
  <c r="L155" i="3"/>
  <c r="C156" i="3" s="1"/>
  <c r="H154" i="3"/>
  <c r="D155" i="3"/>
  <c r="E156" i="3" l="1"/>
  <c r="F156" i="3"/>
  <c r="K154" i="3"/>
  <c r="D156" i="3"/>
  <c r="L156" i="3"/>
  <c r="C157" i="3" s="1"/>
  <c r="G155" i="3"/>
  <c r="K155" i="3" s="1"/>
  <c r="H155" i="3"/>
  <c r="F157" i="3" l="1"/>
  <c r="E157" i="3"/>
  <c r="L157" i="3" s="1"/>
  <c r="C158" i="3" s="1"/>
  <c r="G156" i="3"/>
  <c r="K156" i="3" s="1"/>
  <c r="D157" i="3"/>
  <c r="H156" i="3"/>
  <c r="E158" i="3" l="1"/>
  <c r="F158" i="3"/>
  <c r="G157" i="3"/>
  <c r="L158" i="3"/>
  <c r="C159" i="3" s="1"/>
  <c r="D158" i="3"/>
  <c r="H157" i="3"/>
  <c r="E159" i="3" l="1"/>
  <c r="F159" i="3"/>
  <c r="K157" i="3"/>
  <c r="D159" i="3"/>
  <c r="L159" i="3"/>
  <c r="C160" i="3" s="1"/>
  <c r="G158" i="3"/>
  <c r="K158" i="3" s="1"/>
  <c r="H158" i="3"/>
  <c r="E160" i="3" l="1"/>
  <c r="F160" i="3"/>
  <c r="G159" i="3"/>
  <c r="L160" i="3"/>
  <c r="C161" i="3" s="1"/>
  <c r="D160" i="3"/>
  <c r="H159" i="3"/>
  <c r="F161" i="3" l="1"/>
  <c r="E161" i="3"/>
  <c r="K159" i="3"/>
  <c r="G160" i="3"/>
  <c r="L161" i="3"/>
  <c r="C162" i="3" s="1"/>
  <c r="H160" i="3"/>
  <c r="D161" i="3"/>
  <c r="E162" i="3" l="1"/>
  <c r="F162" i="3"/>
  <c r="K160" i="3"/>
  <c r="G161" i="3"/>
  <c r="H161" i="3"/>
  <c r="L162" i="3"/>
  <c r="C163" i="3" s="1"/>
  <c r="D162" i="3"/>
  <c r="E163" i="3" l="1"/>
  <c r="F163" i="3"/>
  <c r="K161" i="3"/>
  <c r="G162" i="3"/>
  <c r="L163" i="3"/>
  <c r="C164" i="3" s="1"/>
  <c r="H162" i="3"/>
  <c r="D163" i="3"/>
  <c r="K162" i="3" l="1"/>
  <c r="E164" i="3"/>
  <c r="F164" i="3"/>
  <c r="G163" i="3"/>
  <c r="L164" i="3"/>
  <c r="C165" i="3" s="1"/>
  <c r="H163" i="3"/>
  <c r="D164" i="3"/>
  <c r="F165" i="3" l="1"/>
  <c r="E165" i="3"/>
  <c r="K163" i="3"/>
  <c r="D165" i="3"/>
  <c r="L165" i="3"/>
  <c r="C166" i="3" s="1"/>
  <c r="G164" i="3"/>
  <c r="K164" i="3" s="1"/>
  <c r="H164" i="3"/>
  <c r="E166" i="3" l="1"/>
  <c r="F166" i="3"/>
  <c r="G165" i="3"/>
  <c r="L166" i="3"/>
  <c r="C167" i="3" s="1"/>
  <c r="D166" i="3"/>
  <c r="H165" i="3"/>
  <c r="E167" i="3" l="1"/>
  <c r="F167" i="3"/>
  <c r="K165" i="3"/>
  <c r="G166" i="3"/>
  <c r="K166" i="3" s="1"/>
  <c r="L167" i="3"/>
  <c r="C168" i="3" s="1"/>
  <c r="D167" i="3"/>
  <c r="H166" i="3"/>
  <c r="E168" i="3" l="1"/>
  <c r="F168" i="3"/>
  <c r="D168" i="3"/>
  <c r="L168" i="3"/>
  <c r="C169" i="3" s="1"/>
  <c r="G167" i="3"/>
  <c r="K167" i="3" s="1"/>
  <c r="H167" i="3"/>
  <c r="E169" i="3" l="1"/>
  <c r="F169" i="3"/>
  <c r="G168" i="3"/>
  <c r="L169" i="3"/>
  <c r="C170" i="3" s="1"/>
  <c r="D169" i="3"/>
  <c r="H168" i="3"/>
  <c r="E170" i="3" l="1"/>
  <c r="F170" i="3"/>
  <c r="K168" i="3"/>
  <c r="G169" i="3"/>
  <c r="L170" i="3"/>
  <c r="C171" i="3" s="1"/>
  <c r="H169" i="3"/>
  <c r="D170" i="3"/>
  <c r="E171" i="3" l="1"/>
  <c r="F171" i="3"/>
  <c r="K169" i="3"/>
  <c r="G170" i="3"/>
  <c r="K170" i="3" s="1"/>
  <c r="H170" i="3"/>
  <c r="D171" i="3"/>
  <c r="L171" i="3"/>
  <c r="C172" i="3" s="1"/>
  <c r="E172" i="3" l="1"/>
  <c r="F172" i="3"/>
  <c r="G171" i="3"/>
  <c r="K171" i="3" s="1"/>
  <c r="L172" i="3"/>
  <c r="C173" i="3" s="1"/>
  <c r="H171" i="3"/>
  <c r="D172" i="3"/>
  <c r="F173" i="3" l="1"/>
  <c r="E173" i="3"/>
  <c r="L173" i="3" s="1"/>
  <c r="C174" i="3" s="1"/>
  <c r="G172" i="3"/>
  <c r="H172" i="3"/>
  <c r="D173" i="3"/>
  <c r="E174" i="3" l="1"/>
  <c r="F174" i="3"/>
  <c r="K172" i="3"/>
  <c r="D174" i="3"/>
  <c r="L174" i="3"/>
  <c r="C175" i="3" s="1"/>
  <c r="G173" i="3"/>
  <c r="K173" i="3" s="1"/>
  <c r="H173" i="3"/>
  <c r="E175" i="3" l="1"/>
  <c r="F175" i="3"/>
  <c r="G174" i="3"/>
  <c r="D175" i="3"/>
  <c r="L175" i="3"/>
  <c r="C176" i="3" s="1"/>
  <c r="H174" i="3"/>
  <c r="E176" i="3" l="1"/>
  <c r="F176" i="3"/>
  <c r="K174" i="3"/>
  <c r="G175" i="3"/>
  <c r="K175" i="3" s="1"/>
  <c r="D176" i="3"/>
  <c r="L176" i="3"/>
  <c r="C177" i="3" s="1"/>
  <c r="H175" i="3"/>
  <c r="E177" i="3" l="1"/>
  <c r="F177" i="3"/>
  <c r="H176" i="3"/>
  <c r="D177" i="3"/>
  <c r="L177" i="3"/>
  <c r="C178" i="3" s="1"/>
  <c r="G176" i="3"/>
  <c r="K176" i="3" s="1"/>
  <c r="E178" i="3" l="1"/>
  <c r="F178" i="3"/>
  <c r="D178" i="3"/>
  <c r="G177" i="3"/>
  <c r="L178" i="3"/>
  <c r="C179" i="3" s="1"/>
  <c r="H177" i="3"/>
  <c r="E179" i="3" l="1"/>
  <c r="F179" i="3"/>
  <c r="K177" i="3"/>
  <c r="D179" i="3"/>
  <c r="G178" i="3"/>
  <c r="K178" i="3" s="1"/>
  <c r="L179" i="3"/>
  <c r="C180" i="3" s="1"/>
  <c r="H178" i="3"/>
  <c r="E180" i="3" l="1"/>
  <c r="F180" i="3"/>
  <c r="H179" i="3"/>
  <c r="D180" i="3"/>
  <c r="L180" i="3"/>
  <c r="C181" i="3" s="1"/>
  <c r="G179" i="3"/>
  <c r="K179" i="3" s="1"/>
  <c r="F181" i="3" l="1"/>
  <c r="E181" i="3"/>
  <c r="L181" i="3" s="1"/>
  <c r="C182" i="3" s="1"/>
  <c r="D181" i="3"/>
  <c r="G180" i="3"/>
  <c r="H180" i="3"/>
  <c r="E182" i="3" l="1"/>
  <c r="F182" i="3"/>
  <c r="K180" i="3"/>
  <c r="D182" i="3"/>
  <c r="G181" i="3"/>
  <c r="K181" i="3" s="1"/>
  <c r="L182" i="3"/>
  <c r="C183" i="3" s="1"/>
  <c r="H181" i="3"/>
  <c r="E183" i="3" l="1"/>
  <c r="F183" i="3"/>
  <c r="H182" i="3"/>
  <c r="D183" i="3"/>
  <c r="L183" i="3"/>
  <c r="C184" i="3" s="1"/>
  <c r="G182" i="3"/>
  <c r="K182" i="3" s="1"/>
  <c r="E184" i="3" l="1"/>
  <c r="F184" i="3"/>
  <c r="D184" i="3"/>
  <c r="G183" i="3"/>
  <c r="L184" i="3"/>
  <c r="C185" i="3" s="1"/>
  <c r="H183" i="3"/>
  <c r="F185" i="3" l="1"/>
  <c r="E185" i="3"/>
  <c r="K183" i="3"/>
  <c r="D185" i="3"/>
  <c r="G184" i="3"/>
  <c r="K184" i="3" s="1"/>
  <c r="L185" i="3"/>
  <c r="C186" i="3" s="1"/>
  <c r="H184" i="3"/>
  <c r="E186" i="3" l="1"/>
  <c r="F186" i="3"/>
  <c r="H185" i="3"/>
  <c r="D186" i="3"/>
  <c r="G185" i="3"/>
  <c r="K185" i="3" s="1"/>
  <c r="L186" i="3"/>
  <c r="C187" i="3" s="1"/>
  <c r="E187" i="3" l="1"/>
  <c r="F187" i="3"/>
  <c r="D187" i="3"/>
  <c r="G186" i="3"/>
  <c r="L187" i="3"/>
  <c r="C188" i="3" s="1"/>
  <c r="H186" i="3"/>
  <c r="E188" i="3" l="1"/>
  <c r="F188" i="3"/>
  <c r="K186" i="3"/>
  <c r="D188" i="3"/>
  <c r="G187" i="3"/>
  <c r="K187" i="3" s="1"/>
  <c r="L188" i="3"/>
  <c r="C189" i="3" s="1"/>
  <c r="H187" i="3"/>
  <c r="F189" i="3" l="1"/>
  <c r="E189" i="3"/>
  <c r="H188" i="3"/>
  <c r="D189" i="3"/>
  <c r="G188" i="3"/>
  <c r="K188" i="3" s="1"/>
  <c r="L189" i="3"/>
  <c r="C190" i="3" s="1"/>
  <c r="E190" i="3" l="1"/>
  <c r="F190" i="3"/>
  <c r="D190" i="3"/>
  <c r="G189" i="3"/>
  <c r="L190" i="3"/>
  <c r="C191" i="3" s="1"/>
  <c r="H189" i="3"/>
  <c r="E191" i="3" l="1"/>
  <c r="F191" i="3"/>
  <c r="K189" i="3"/>
  <c r="D191" i="3"/>
  <c r="G190" i="3"/>
  <c r="K190" i="3" s="1"/>
  <c r="L191" i="3"/>
  <c r="C192" i="3" s="1"/>
  <c r="H190" i="3"/>
  <c r="E192" i="3" l="1"/>
  <c r="F192" i="3"/>
  <c r="H191" i="3"/>
  <c r="D192" i="3"/>
  <c r="L192" i="3"/>
  <c r="C193" i="3" s="1"/>
  <c r="G191" i="3"/>
  <c r="K191" i="3" s="1"/>
  <c r="E193" i="3" l="1"/>
  <c r="F193" i="3"/>
  <c r="D193" i="3"/>
  <c r="G192" i="3"/>
  <c r="L193" i="3"/>
  <c r="C194" i="3" s="1"/>
  <c r="H192" i="3"/>
  <c r="E194" i="3" l="1"/>
  <c r="F194" i="3"/>
  <c r="K192" i="3"/>
  <c r="D194" i="3"/>
  <c r="G193" i="3"/>
  <c r="K193" i="3" s="1"/>
  <c r="L194" i="3"/>
  <c r="C195" i="3" s="1"/>
  <c r="H193" i="3"/>
  <c r="E195" i="3" l="1"/>
  <c r="F195" i="3"/>
  <c r="H194" i="3"/>
  <c r="D195" i="3"/>
  <c r="L195" i="3"/>
  <c r="C196" i="3" s="1"/>
  <c r="G194" i="3"/>
  <c r="K194" i="3" s="1"/>
  <c r="E196" i="3" l="1"/>
  <c r="F196" i="3"/>
  <c r="D196" i="3"/>
  <c r="G195" i="3"/>
  <c r="L196" i="3"/>
  <c r="C197" i="3" s="1"/>
  <c r="H195" i="3"/>
  <c r="F197" i="3" l="1"/>
  <c r="E197" i="3"/>
  <c r="K195" i="3"/>
  <c r="D197" i="3"/>
  <c r="G196" i="3"/>
  <c r="K196" i="3" s="1"/>
  <c r="L197" i="3"/>
  <c r="C198" i="3" s="1"/>
  <c r="H196" i="3"/>
  <c r="E198" i="3" l="1"/>
  <c r="F198" i="3"/>
  <c r="H197" i="3"/>
  <c r="D198" i="3"/>
  <c r="L198" i="3"/>
  <c r="C199" i="3" s="1"/>
  <c r="G197" i="3"/>
  <c r="K197" i="3" s="1"/>
  <c r="E199" i="3" l="1"/>
  <c r="F199" i="3"/>
  <c r="D199" i="3"/>
  <c r="G198" i="3"/>
  <c r="L199" i="3"/>
  <c r="C200" i="3" s="1"/>
  <c r="H198" i="3"/>
  <c r="E200" i="3" l="1"/>
  <c r="F200" i="3"/>
  <c r="K198" i="3"/>
  <c r="D200" i="3"/>
  <c r="G199" i="3"/>
  <c r="K199" i="3" s="1"/>
  <c r="L200" i="3"/>
  <c r="C201" i="3" s="1"/>
  <c r="H199" i="3"/>
  <c r="E201" i="3" l="1"/>
  <c r="F201" i="3"/>
  <c r="H200" i="3"/>
  <c r="D201" i="3"/>
  <c r="L201" i="3"/>
  <c r="C202" i="3" s="1"/>
  <c r="G200" i="3"/>
  <c r="K200" i="3" s="1"/>
  <c r="E202" i="3" l="1"/>
  <c r="F202" i="3"/>
  <c r="D202" i="3"/>
  <c r="G201" i="3"/>
  <c r="K201" i="3" s="1"/>
  <c r="L202" i="3"/>
  <c r="C203" i="3" s="1"/>
  <c r="H201" i="3"/>
  <c r="E203" i="3" l="1"/>
  <c r="F203" i="3"/>
  <c r="D203" i="3"/>
  <c r="G202" i="3"/>
  <c r="L203" i="3"/>
  <c r="C204" i="3" s="1"/>
  <c r="H202" i="3"/>
  <c r="K202" i="3" l="1"/>
  <c r="E204" i="3"/>
  <c r="L204" i="3" s="1"/>
  <c r="C205" i="3" s="1"/>
  <c r="F204" i="3"/>
  <c r="H203" i="3"/>
  <c r="G203" i="3"/>
  <c r="K203" i="3" s="1"/>
  <c r="D204" i="3"/>
  <c r="F205" i="3" l="1"/>
  <c r="E205" i="3"/>
  <c r="L205" i="3" s="1"/>
  <c r="C206" i="3" s="1"/>
  <c r="D205" i="3"/>
  <c r="H204" i="3"/>
  <c r="G204" i="3"/>
  <c r="K204" i="3" s="1"/>
  <c r="E206" i="3" l="1"/>
  <c r="F206" i="3"/>
  <c r="D206" i="3"/>
  <c r="G205" i="3"/>
  <c r="L206" i="3"/>
  <c r="C207" i="3" s="1"/>
  <c r="H205" i="3"/>
  <c r="E207" i="3" l="1"/>
  <c r="F207" i="3"/>
  <c r="K205" i="3"/>
  <c r="H206" i="3"/>
  <c r="D207" i="3"/>
  <c r="L207" i="3"/>
  <c r="C208" i="3" s="1"/>
  <c r="G206" i="3"/>
  <c r="K206" i="3" s="1"/>
  <c r="E208" i="3" l="1"/>
  <c r="F208" i="3"/>
  <c r="D208" i="3"/>
  <c r="H207" i="3"/>
  <c r="G207" i="3"/>
  <c r="K207" i="3" s="1"/>
  <c r="L208" i="3"/>
  <c r="C209" i="3" s="1"/>
  <c r="F209" i="3" l="1"/>
  <c r="E209" i="3"/>
  <c r="G208" i="3"/>
  <c r="L209" i="3"/>
  <c r="C210" i="3" s="1"/>
  <c r="D209" i="3"/>
  <c r="H208" i="3"/>
  <c r="E210" i="3" l="1"/>
  <c r="F210" i="3"/>
  <c r="K208" i="3"/>
  <c r="H209" i="3"/>
  <c r="D210" i="3"/>
  <c r="L210" i="3"/>
  <c r="C211" i="3" s="1"/>
  <c r="G209" i="3"/>
  <c r="E211" i="3" l="1"/>
  <c r="F211" i="3"/>
  <c r="K209" i="3"/>
  <c r="D211" i="3"/>
  <c r="L211" i="3"/>
  <c r="C212" i="3" s="1"/>
  <c r="G210" i="3"/>
  <c r="K210" i="3" s="1"/>
  <c r="H210" i="3"/>
  <c r="E212" i="3" l="1"/>
  <c r="F212" i="3"/>
  <c r="G211" i="3"/>
  <c r="L212" i="3"/>
  <c r="C213" i="3" s="1"/>
  <c r="D212" i="3"/>
  <c r="H211" i="3"/>
  <c r="F213" i="3" l="1"/>
  <c r="E213" i="3"/>
  <c r="K211" i="3"/>
  <c r="H212" i="3"/>
  <c r="D213" i="3"/>
  <c r="L213" i="3"/>
  <c r="C214" i="3" s="1"/>
  <c r="G212" i="3"/>
  <c r="K212" i="3" s="1"/>
  <c r="E214" i="3" l="1"/>
  <c r="F214" i="3"/>
  <c r="D214" i="3"/>
  <c r="L214" i="3"/>
  <c r="C215" i="3" s="1"/>
  <c r="H213" i="3"/>
  <c r="G213" i="3"/>
  <c r="K213" i="3" s="1"/>
  <c r="E215" i="3" l="1"/>
  <c r="F215" i="3"/>
  <c r="G214" i="3"/>
  <c r="L215" i="3"/>
  <c r="C216" i="3" s="1"/>
  <c r="D215" i="3"/>
  <c r="H214" i="3"/>
  <c r="E216" i="3" l="1"/>
  <c r="F216" i="3"/>
  <c r="K214" i="3"/>
  <c r="H215" i="3"/>
  <c r="G215" i="3"/>
  <c r="K215" i="3" s="1"/>
  <c r="D216" i="3"/>
  <c r="L216" i="3"/>
  <c r="C217" i="3" s="1"/>
  <c r="E217" i="3" l="1"/>
  <c r="F217" i="3"/>
  <c r="D217" i="3"/>
  <c r="H216" i="3"/>
  <c r="L217" i="3"/>
  <c r="C218" i="3" s="1"/>
  <c r="G216" i="3"/>
  <c r="K216" i="3" s="1"/>
  <c r="E218" i="3" l="1"/>
  <c r="F218" i="3"/>
  <c r="G217" i="3"/>
  <c r="L218" i="3"/>
  <c r="C219" i="3" s="1"/>
  <c r="H217" i="3"/>
  <c r="D218" i="3"/>
  <c r="E219" i="3" l="1"/>
  <c r="F219" i="3"/>
  <c r="K217" i="3"/>
  <c r="H218" i="3"/>
  <c r="G218" i="3"/>
  <c r="K218" i="3" s="1"/>
  <c r="D219" i="3"/>
  <c r="L219" i="3"/>
  <c r="C220" i="3" s="1"/>
  <c r="E220" i="3" l="1"/>
  <c r="F220" i="3"/>
  <c r="D220" i="3"/>
  <c r="G219" i="3"/>
  <c r="K219" i="3" s="1"/>
  <c r="H219" i="3"/>
  <c r="L220" i="3"/>
  <c r="C221" i="3" s="1"/>
  <c r="F221" i="3" l="1"/>
  <c r="E221" i="3"/>
  <c r="G220" i="3"/>
  <c r="L221" i="3"/>
  <c r="C222" i="3" s="1"/>
  <c r="H220" i="3"/>
  <c r="D221" i="3"/>
  <c r="E222" i="3" l="1"/>
  <c r="F222" i="3"/>
  <c r="K220" i="3"/>
  <c r="H221" i="3"/>
  <c r="G221" i="3"/>
  <c r="K221" i="3" s="1"/>
  <c r="L222" i="3"/>
  <c r="C223" i="3" s="1"/>
  <c r="D222" i="3"/>
  <c r="E223" i="3" l="1"/>
  <c r="F223" i="3"/>
  <c r="D223" i="3"/>
  <c r="G222" i="3"/>
  <c r="K222" i="3" s="1"/>
  <c r="H222" i="3"/>
  <c r="L223" i="3"/>
  <c r="C224" i="3" s="1"/>
  <c r="E224" i="3" l="1"/>
  <c r="F224" i="3"/>
  <c r="G223" i="3"/>
  <c r="L224" i="3"/>
  <c r="C225" i="3" s="1"/>
  <c r="H223" i="3"/>
  <c r="D224" i="3"/>
  <c r="E225" i="3" l="1"/>
  <c r="F225" i="3"/>
  <c r="K223" i="3"/>
  <c r="D225" i="3"/>
  <c r="L225" i="3"/>
  <c r="C226" i="3" s="1"/>
  <c r="G224" i="3"/>
  <c r="K224" i="3" s="1"/>
  <c r="H224" i="3"/>
  <c r="E226" i="3" l="1"/>
  <c r="F226" i="3"/>
  <c r="D226" i="3"/>
  <c r="L226" i="3"/>
  <c r="C227" i="3" s="1"/>
  <c r="G225" i="3"/>
  <c r="H225" i="3"/>
  <c r="E227" i="3" l="1"/>
  <c r="F227" i="3"/>
  <c r="K225" i="3"/>
  <c r="G226" i="3"/>
  <c r="L227" i="3"/>
  <c r="C228" i="3" s="1"/>
  <c r="H226" i="3"/>
  <c r="D227" i="3"/>
  <c r="K226" i="3" l="1"/>
  <c r="E228" i="3"/>
  <c r="L228" i="3" s="1"/>
  <c r="C229" i="3" s="1"/>
  <c r="F228" i="3"/>
  <c r="G227" i="3"/>
  <c r="H227" i="3"/>
  <c r="D228" i="3"/>
  <c r="F229" i="3" l="1"/>
  <c r="E229" i="3"/>
  <c r="L229" i="3" s="1"/>
  <c r="C230" i="3" s="1"/>
  <c r="K227" i="3"/>
  <c r="D229" i="3"/>
  <c r="G228" i="3"/>
  <c r="K228" i="3" s="1"/>
  <c r="H228" i="3"/>
  <c r="E230" i="3" l="1"/>
  <c r="F230" i="3"/>
  <c r="G229" i="3"/>
  <c r="L230" i="3"/>
  <c r="C231" i="3" s="1"/>
  <c r="D230" i="3"/>
  <c r="H229" i="3"/>
  <c r="E231" i="3" l="1"/>
  <c r="F231" i="3"/>
  <c r="K229" i="3"/>
  <c r="H230" i="3"/>
  <c r="D231" i="3"/>
  <c r="L231" i="3"/>
  <c r="C232" i="3" s="1"/>
  <c r="G230" i="3"/>
  <c r="E232" i="3" l="1"/>
  <c r="F232" i="3"/>
  <c r="K230" i="3"/>
  <c r="H231" i="3"/>
  <c r="D232" i="3"/>
  <c r="L232" i="3"/>
  <c r="C233" i="3" s="1"/>
  <c r="G231" i="3"/>
  <c r="F233" i="3" l="1"/>
  <c r="E233" i="3"/>
  <c r="K231" i="3"/>
  <c r="G232" i="3"/>
  <c r="L233" i="3"/>
  <c r="C234" i="3" s="1"/>
  <c r="H232" i="3"/>
  <c r="D233" i="3"/>
  <c r="E234" i="3" l="1"/>
  <c r="F234" i="3"/>
  <c r="K232" i="3"/>
  <c r="D234" i="3"/>
  <c r="L234" i="3"/>
  <c r="C235" i="3" s="1"/>
  <c r="G233" i="3"/>
  <c r="K233" i="3" s="1"/>
  <c r="H233" i="3"/>
  <c r="E235" i="3" l="1"/>
  <c r="F235" i="3"/>
  <c r="D235" i="3"/>
  <c r="L235" i="3"/>
  <c r="C236" i="3" s="1"/>
  <c r="G234" i="3"/>
  <c r="K234" i="3" s="1"/>
  <c r="H234" i="3"/>
  <c r="E236" i="3" l="1"/>
  <c r="F236" i="3"/>
  <c r="G235" i="3"/>
  <c r="L236" i="3"/>
  <c r="C237" i="3" s="1"/>
  <c r="D236" i="3"/>
  <c r="H235" i="3"/>
  <c r="F237" i="3" l="1"/>
  <c r="E237" i="3"/>
  <c r="K235" i="3"/>
  <c r="G236" i="3"/>
  <c r="K236" i="3" s="1"/>
  <c r="H236" i="3"/>
  <c r="L237" i="3"/>
  <c r="C238" i="3" s="1"/>
  <c r="D237" i="3"/>
  <c r="E238" i="3" l="1"/>
  <c r="F238" i="3"/>
  <c r="D238" i="3"/>
  <c r="L238" i="3"/>
  <c r="C239" i="3" s="1"/>
  <c r="G237" i="3"/>
  <c r="K237" i="3" s="1"/>
  <c r="H237" i="3"/>
  <c r="E239" i="3" l="1"/>
  <c r="F239" i="3"/>
  <c r="G238" i="3"/>
  <c r="L239" i="3"/>
  <c r="C240" i="3" s="1"/>
  <c r="D239" i="3"/>
  <c r="H238" i="3"/>
  <c r="E240" i="3" l="1"/>
  <c r="F240" i="3"/>
  <c r="K238" i="3"/>
  <c r="D240" i="3"/>
  <c r="L240" i="3"/>
  <c r="C241" i="3" s="1"/>
  <c r="G239" i="3"/>
  <c r="K239" i="3" s="1"/>
  <c r="H239" i="3"/>
  <c r="E241" i="3" l="1"/>
  <c r="F241" i="3"/>
  <c r="H240" i="3"/>
  <c r="G240" i="3"/>
  <c r="K240" i="3" s="1"/>
  <c r="D241" i="3"/>
  <c r="L241" i="3"/>
  <c r="C242" i="3" s="1"/>
  <c r="E242" i="3" l="1"/>
  <c r="F242" i="3"/>
  <c r="G241" i="3"/>
  <c r="L242" i="3"/>
  <c r="C243" i="3" s="1"/>
  <c r="H241" i="3"/>
  <c r="D242" i="3"/>
  <c r="E243" i="3" l="1"/>
  <c r="F243" i="3"/>
  <c r="K241" i="3"/>
  <c r="D243" i="3"/>
  <c r="L243" i="3"/>
  <c r="C244" i="3" s="1"/>
  <c r="G242" i="3"/>
  <c r="K242" i="3" s="1"/>
  <c r="H242" i="3"/>
  <c r="E244" i="3" l="1"/>
  <c r="F244" i="3"/>
  <c r="D244" i="3"/>
  <c r="L244" i="3"/>
  <c r="C245" i="3" s="1"/>
  <c r="G243" i="3"/>
  <c r="K243" i="3" s="1"/>
  <c r="H243" i="3"/>
  <c r="F245" i="3" l="1"/>
  <c r="E245" i="3"/>
  <c r="L245" i="3" s="1"/>
  <c r="C246" i="3" s="1"/>
  <c r="G244" i="3"/>
  <c r="H244" i="3"/>
  <c r="D245" i="3"/>
  <c r="E246" i="3" l="1"/>
  <c r="F246" i="3"/>
  <c r="K244" i="3"/>
  <c r="G245" i="3"/>
  <c r="K245" i="3" s="1"/>
  <c r="H245" i="3"/>
  <c r="D246" i="3"/>
  <c r="L246" i="3"/>
  <c r="C247" i="3" s="1"/>
  <c r="F247" i="3" l="1"/>
  <c r="E247" i="3"/>
  <c r="L247" i="3" s="1"/>
  <c r="C248" i="3" s="1"/>
  <c r="D247" i="3"/>
  <c r="G246" i="3"/>
  <c r="K246" i="3" s="1"/>
  <c r="H246" i="3"/>
  <c r="E248" i="3" l="1"/>
  <c r="F248" i="3"/>
  <c r="G247" i="3"/>
  <c r="L248" i="3"/>
  <c r="C249" i="3" s="1"/>
  <c r="D248" i="3"/>
  <c r="H247" i="3"/>
  <c r="E249" i="3" l="1"/>
  <c r="F249" i="3"/>
  <c r="K247" i="3"/>
  <c r="D249" i="3"/>
  <c r="L249" i="3"/>
  <c r="C250" i="3" s="1"/>
  <c r="G248" i="3"/>
  <c r="K248" i="3" s="1"/>
  <c r="H248" i="3"/>
  <c r="E250" i="3" l="1"/>
  <c r="F250" i="3"/>
  <c r="H249" i="3"/>
  <c r="L250" i="3"/>
  <c r="C251" i="3" s="1"/>
  <c r="D250" i="3"/>
  <c r="G249" i="3"/>
  <c r="K249" i="3" s="1"/>
  <c r="E251" i="3" l="1"/>
  <c r="F251" i="3"/>
  <c r="G250" i="3"/>
  <c r="L251" i="3"/>
  <c r="C252" i="3" s="1"/>
  <c r="H250" i="3"/>
  <c r="D251" i="3"/>
  <c r="E252" i="3" l="1"/>
  <c r="F252" i="3"/>
  <c r="K250" i="3"/>
  <c r="D252" i="3"/>
  <c r="L252" i="3"/>
  <c r="C253" i="3" s="1"/>
  <c r="G251" i="3"/>
  <c r="K251" i="3" s="1"/>
  <c r="H251" i="3"/>
  <c r="F253" i="3" l="1"/>
  <c r="E253" i="3"/>
  <c r="L253" i="3" s="1"/>
  <c r="C254" i="3" s="1"/>
  <c r="D253" i="3"/>
  <c r="G252" i="3"/>
  <c r="K252" i="3" s="1"/>
  <c r="H252" i="3"/>
  <c r="E254" i="3" l="1"/>
  <c r="F254" i="3"/>
  <c r="G253" i="3"/>
  <c r="L254" i="3"/>
  <c r="C255" i="3" s="1"/>
  <c r="H253" i="3"/>
  <c r="D254" i="3"/>
  <c r="E255" i="3" l="1"/>
  <c r="F255" i="3"/>
  <c r="K253" i="3"/>
  <c r="G254" i="3"/>
  <c r="K254" i="3" s="1"/>
  <c r="L255" i="3"/>
  <c r="C256" i="3" s="1"/>
  <c r="H254" i="3"/>
  <c r="D255" i="3"/>
  <c r="E256" i="3" l="1"/>
  <c r="F256" i="3"/>
  <c r="D256" i="3"/>
  <c r="L256" i="3"/>
  <c r="C257" i="3" s="1"/>
  <c r="G255" i="3"/>
  <c r="K255" i="3" s="1"/>
  <c r="H255" i="3"/>
  <c r="F257" i="3" l="1"/>
  <c r="E257" i="3"/>
  <c r="G256" i="3"/>
  <c r="L257" i="3"/>
  <c r="C258" i="3" s="1"/>
  <c r="D257" i="3"/>
  <c r="H256" i="3"/>
  <c r="E258" i="3" l="1"/>
  <c r="F258" i="3"/>
  <c r="K256" i="3"/>
  <c r="H257" i="3"/>
  <c r="D258" i="3"/>
  <c r="G257" i="3"/>
  <c r="K257" i="3" s="1"/>
  <c r="L258" i="3"/>
  <c r="C259" i="3" s="1"/>
  <c r="E259" i="3" l="1"/>
  <c r="F259" i="3"/>
  <c r="H258" i="3"/>
  <c r="G258" i="3"/>
  <c r="K258" i="3" s="1"/>
  <c r="D259" i="3"/>
  <c r="L259" i="3"/>
  <c r="C260" i="3" s="1"/>
  <c r="E260" i="3" l="1"/>
  <c r="F260" i="3"/>
  <c r="G259" i="3"/>
  <c r="L260" i="3"/>
  <c r="H259" i="3"/>
  <c r="D260" i="3"/>
  <c r="K259" i="3" l="1"/>
  <c r="G260" i="3"/>
  <c r="K260" i="3" s="1"/>
  <c r="H260" i="3"/>
</calcChain>
</file>

<file path=xl/sharedStrings.xml><?xml version="1.0" encoding="utf-8"?>
<sst xmlns="http://schemas.openxmlformats.org/spreadsheetml/2006/main" count="32" uniqueCount="26">
  <si>
    <t>TABLA DE AMORTIZACIÓN CREDITO HIPOTECARIO</t>
  </si>
  <si>
    <t>ENTIDAD</t>
  </si>
  <si>
    <t>VALOR DE VIVIENDA</t>
  </si>
  <si>
    <t>MONTO DEL CREDITO</t>
  </si>
  <si>
    <t>PLAZO SOLICITADO</t>
  </si>
  <si>
    <t>INGRESO NETO REQUERIDO</t>
  </si>
  <si>
    <t>CIUDAD DE MEXICO</t>
  </si>
  <si>
    <t>JALISCO</t>
  </si>
  <si>
    <t>NUEVO LEÓN</t>
  </si>
  <si>
    <t>NAYARIT</t>
  </si>
  <si>
    <t>AÑOS</t>
  </si>
  <si>
    <t>TABLA DE AMORTIZACIÓN</t>
  </si>
  <si>
    <t>DATOS DEL CREDITO</t>
  </si>
  <si>
    <t>TASA ANUAL</t>
  </si>
  <si>
    <t>PLAZO EN MESES</t>
  </si>
  <si>
    <t>SEGURO DE VIDA</t>
  </si>
  <si>
    <t>SEGURO DE DAÑO CASA HABITACIÓN</t>
  </si>
  <si>
    <t>SEGURO DE VIDA CASA HABITACIÓN</t>
  </si>
  <si>
    <t xml:space="preserve">MES </t>
  </si>
  <si>
    <t>SALDO INICIAL</t>
  </si>
  <si>
    <t>PAGO A CAPITAL</t>
  </si>
  <si>
    <t>INTERESES</t>
  </si>
  <si>
    <t>SEGURO DE DAÑO</t>
  </si>
  <si>
    <t>COMISION POR ADMINISTRACION</t>
  </si>
  <si>
    <t>MENSUALIDAD TOTAL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</si>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</sst>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  <numFmt numFmtId="166" formatCode="&quot;$&quot;#,##0"/>
    <numFmt numFmtId="169" formatCode="[$-F800]dddd\,\ mmmm\ dd\,\ yyyy"/>
    <numFmt numFmtId="171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/>
    <xf numFmtId="171" fontId="0" fillId="0" borderId="1" xfId="1" applyNumberFormat="1" applyFont="1" applyBorder="1"/>
    <xf numFmtId="10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1" xfId="0" applyBorder="1"/>
    <xf numFmtId="44" fontId="0" fillId="0" borderId="2" xfId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1" fontId="0" fillId="0" borderId="1" xfId="0" applyNumberFormat="1" applyBorder="1"/>
    <xf numFmtId="6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AMORTIZACIÓN!$E$19</c:f>
              <c:strCache>
                <c:ptCount val="1"/>
                <c:pt idx="0">
                  <c:v>PAGO A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AMORTIZACIÓN!$E$20:$E$260</c:f>
              <c:numCache>
                <c:formatCode>"$"#,##0_);[Red]\("$"#,##0\)</c:formatCode>
                <c:ptCount val="241"/>
                <c:pt idx="1">
                  <c:v>2320.0613153169925</c:v>
                </c:pt>
                <c:pt idx="2">
                  <c:v>2337.268436738927</c:v>
                </c:pt>
                <c:pt idx="3">
                  <c:v>2354.6031776447408</c:v>
                </c:pt>
                <c:pt idx="4">
                  <c:v>2372.0664845456063</c:v>
                </c:pt>
                <c:pt idx="5">
                  <c:v>2389.6593109726527</c:v>
                </c:pt>
                <c:pt idx="6">
                  <c:v>2407.3826175290333</c:v>
                </c:pt>
                <c:pt idx="7">
                  <c:v>2425.2373719423731</c:v>
                </c:pt>
                <c:pt idx="8">
                  <c:v>2443.2245491176127</c:v>
                </c:pt>
                <c:pt idx="9">
                  <c:v>2461.345131190235</c:v>
                </c:pt>
                <c:pt idx="10">
                  <c:v>2479.6001075798963</c:v>
                </c:pt>
                <c:pt idx="11">
                  <c:v>2497.9904750444466</c:v>
                </c:pt>
                <c:pt idx="12">
                  <c:v>2516.5172377343597</c:v>
                </c:pt>
                <c:pt idx="13">
                  <c:v>2535.1814072475559</c:v>
                </c:pt>
                <c:pt idx="14">
                  <c:v>2553.9840026846423</c:v>
                </c:pt>
                <c:pt idx="15">
                  <c:v>2572.9260507045528</c:v>
                </c:pt>
                <c:pt idx="16">
                  <c:v>2592.0085855806119</c:v>
                </c:pt>
                <c:pt idx="17">
                  <c:v>2611.2326492570019</c:v>
                </c:pt>
                <c:pt idx="18">
                  <c:v>2630.5992914056578</c:v>
                </c:pt>
                <c:pt idx="19">
                  <c:v>2650.1095694835831</c:v>
                </c:pt>
                <c:pt idx="20">
                  <c:v>2669.7645487905861</c:v>
                </c:pt>
                <c:pt idx="21">
                  <c:v>2689.5653025274501</c:v>
                </c:pt>
                <c:pt idx="22">
                  <c:v>2709.5129118545278</c:v>
                </c:pt>
                <c:pt idx="23">
                  <c:v>2729.6084659507824</c:v>
                </c:pt>
                <c:pt idx="24">
                  <c:v>2749.8530620732513</c:v>
                </c:pt>
                <c:pt idx="25">
                  <c:v>2770.2478056169607</c:v>
                </c:pt>
                <c:pt idx="26">
                  <c:v>2790.7938101752866</c:v>
                </c:pt>
                <c:pt idx="27">
                  <c:v>2811.4921976007531</c:v>
                </c:pt>
                <c:pt idx="28">
                  <c:v>2832.3440980662926</c:v>
                </c:pt>
                <c:pt idx="29">
                  <c:v>2853.3506501269512</c:v>
                </c:pt>
                <c:pt idx="30">
                  <c:v>2874.513000782059</c:v>
                </c:pt>
                <c:pt idx="31">
                  <c:v>2895.8323055378596</c:v>
                </c:pt>
                <c:pt idx="32">
                  <c:v>2917.3097284705982</c:v>
                </c:pt>
                <c:pt idx="33">
                  <c:v>2938.9464422900887</c:v>
                </c:pt>
                <c:pt idx="34">
                  <c:v>2960.7436284037399</c:v>
                </c:pt>
                <c:pt idx="35">
                  <c:v>2982.7024769810678</c:v>
                </c:pt>
                <c:pt idx="36">
                  <c:v>3004.8241870186771</c:v>
                </c:pt>
                <c:pt idx="37">
                  <c:v>3027.1099664057328</c:v>
                </c:pt>
                <c:pt idx="38">
                  <c:v>3049.5610319899083</c:v>
                </c:pt>
                <c:pt idx="39">
                  <c:v>3072.1786096438336</c:v>
                </c:pt>
                <c:pt idx="40">
                  <c:v>3094.963934332025</c:v>
                </c:pt>
                <c:pt idx="41">
                  <c:v>3117.9182501783216</c:v>
                </c:pt>
                <c:pt idx="42">
                  <c:v>3141.0428105338106</c:v>
                </c:pt>
                <c:pt idx="43">
                  <c:v>3164.3388780452697</c:v>
                </c:pt>
                <c:pt idx="44">
                  <c:v>3187.8077247241054</c:v>
                </c:pt>
                <c:pt idx="45">
                  <c:v>3211.4506320158093</c:v>
                </c:pt>
                <c:pt idx="46">
                  <c:v>3235.2688908699261</c:v>
                </c:pt>
                <c:pt idx="47">
                  <c:v>3259.2638018105449</c:v>
                </c:pt>
                <c:pt idx="48">
                  <c:v>3283.4366750073063</c:v>
                </c:pt>
                <c:pt idx="49">
                  <c:v>3307.788830346944</c:v>
                </c:pt>
                <c:pt idx="50">
                  <c:v>3332.3215975053504</c:v>
                </c:pt>
                <c:pt idx="51">
                  <c:v>3357.0363160201823</c:v>
                </c:pt>
                <c:pt idx="52">
                  <c:v>3381.9343353639979</c:v>
                </c:pt>
                <c:pt idx="53">
                  <c:v>3407.0170150179479</c:v>
                </c:pt>
                <c:pt idx="54">
                  <c:v>3432.2857245459973</c:v>
                </c:pt>
                <c:pt idx="55">
                  <c:v>3457.7418436697135</c:v>
                </c:pt>
                <c:pt idx="56">
                  <c:v>3483.3867623435976</c:v>
                </c:pt>
                <c:pt idx="57">
                  <c:v>3509.221880830979</c:v>
                </c:pt>
                <c:pt idx="58">
                  <c:v>3535.2486097804754</c:v>
                </c:pt>
                <c:pt idx="59">
                  <c:v>3561.4683703030141</c:v>
                </c:pt>
                <c:pt idx="60">
                  <c:v>3587.882594049428</c:v>
                </c:pt>
                <c:pt idx="61">
                  <c:v>3614.492723288628</c:v>
                </c:pt>
                <c:pt idx="62">
                  <c:v>3641.3002109863514</c:v>
                </c:pt>
                <c:pt idx="63">
                  <c:v>3668.306520884501</c:v>
                </c:pt>
                <c:pt idx="64">
                  <c:v>3695.51312758106</c:v>
                </c:pt>
                <c:pt idx="65">
                  <c:v>3722.9215166106201</c:v>
                </c:pt>
                <c:pt idx="66">
                  <c:v>3750.5331845254823</c:v>
                </c:pt>
                <c:pt idx="67">
                  <c:v>3778.3496389773795</c:v>
                </c:pt>
                <c:pt idx="68">
                  <c:v>3806.3723987997946</c:v>
                </c:pt>
                <c:pt idx="69">
                  <c:v>3834.6029940908938</c:v>
                </c:pt>
                <c:pt idx="70">
                  <c:v>3863.0429662970673</c:v>
                </c:pt>
                <c:pt idx="71">
                  <c:v>3891.6938682971045</c:v>
                </c:pt>
                <c:pt idx="72">
                  <c:v>3920.5572644869749</c:v>
                </c:pt>
                <c:pt idx="73">
                  <c:v>3949.6347308652539</c:v>
                </c:pt>
                <c:pt idx="74">
                  <c:v>3978.927855119171</c:v>
                </c:pt>
                <c:pt idx="75">
                  <c:v>4008.4382367113044</c:v>
                </c:pt>
                <c:pt idx="76">
                  <c:v>4038.1674869669132</c:v>
                </c:pt>
                <c:pt idx="77">
                  <c:v>4068.1172291619182</c:v>
                </c:pt>
                <c:pt idx="78">
                  <c:v>4098.2890986115353</c:v>
                </c:pt>
                <c:pt idx="79">
                  <c:v>4128.6847427595703</c:v>
                </c:pt>
                <c:pt idx="80">
                  <c:v>4159.3058212683709</c:v>
                </c:pt>
                <c:pt idx="81">
                  <c:v>4190.1540061094447</c:v>
                </c:pt>
                <c:pt idx="82">
                  <c:v>4221.2309816547568</c:v>
                </c:pt>
                <c:pt idx="83">
                  <c:v>4252.5384447686947</c:v>
                </c:pt>
                <c:pt idx="84">
                  <c:v>4284.078104900731</c:v>
                </c:pt>
                <c:pt idx="85">
                  <c:v>4315.8516841787441</c:v>
                </c:pt>
                <c:pt idx="86">
                  <c:v>4347.8609175030697</c:v>
                </c:pt>
                <c:pt idx="87">
                  <c:v>4380.1075526412178</c:v>
                </c:pt>
                <c:pt idx="88">
                  <c:v>4412.5933503233073</c:v>
                </c:pt>
                <c:pt idx="89">
                  <c:v>4445.3200843382037</c:v>
                </c:pt>
                <c:pt idx="90">
                  <c:v>4478.28954163038</c:v>
                </c:pt>
                <c:pt idx="91">
                  <c:v>4511.503522397471</c:v>
                </c:pt>
                <c:pt idx="92">
                  <c:v>4544.9638401885859</c:v>
                </c:pt>
                <c:pt idx="93">
                  <c:v>4578.6723220033173</c:v>
                </c:pt>
                <c:pt idx="94">
                  <c:v>4612.6308083915092</c:v>
                </c:pt>
                <c:pt idx="95">
                  <c:v>4646.8411535537462</c:v>
                </c:pt>
                <c:pt idx="96">
                  <c:v>4681.3052254426029</c:v>
                </c:pt>
                <c:pt idx="97">
                  <c:v>4716.0249058646359</c:v>
                </c:pt>
                <c:pt idx="98">
                  <c:v>4751.0020905831316</c:v>
                </c:pt>
                <c:pt idx="99">
                  <c:v>4786.2386894216233</c:v>
                </c:pt>
                <c:pt idx="100">
                  <c:v>4821.736626368167</c:v>
                </c:pt>
                <c:pt idx="101">
                  <c:v>4857.4978396803972</c:v>
                </c:pt>
                <c:pt idx="102">
                  <c:v>4893.524281991361</c:v>
                </c:pt>
                <c:pt idx="103">
                  <c:v>4929.8179204161297</c:v>
                </c:pt>
                <c:pt idx="104">
                  <c:v>4966.3807366592155</c:v>
                </c:pt>
                <c:pt idx="105">
                  <c:v>5003.2147271227723</c:v>
                </c:pt>
                <c:pt idx="106">
                  <c:v>5040.3219030155997</c:v>
                </c:pt>
                <c:pt idx="107">
                  <c:v>5077.7042904629652</c:v>
                </c:pt>
                <c:pt idx="108">
                  <c:v>5115.3639306172327</c:v>
                </c:pt>
                <c:pt idx="109">
                  <c:v>5153.3028797693105</c:v>
                </c:pt>
                <c:pt idx="110">
                  <c:v>5191.5232094609319</c:v>
                </c:pt>
                <c:pt idx="111">
                  <c:v>5230.0270065977666</c:v>
                </c:pt>
                <c:pt idx="112">
                  <c:v>5268.816373563368</c:v>
                </c:pt>
                <c:pt idx="113">
                  <c:v>5307.8934283339622</c:v>
                </c:pt>
                <c:pt idx="114">
                  <c:v>5347.2603045941059</c:v>
                </c:pt>
                <c:pt idx="115">
                  <c:v>5386.9191518531788</c:v>
                </c:pt>
                <c:pt idx="116">
                  <c:v>5426.8721355627567</c:v>
                </c:pt>
                <c:pt idx="117">
                  <c:v>5467.1214372348459</c:v>
                </c:pt>
                <c:pt idx="118">
                  <c:v>5507.6692545610049</c:v>
                </c:pt>
                <c:pt idx="119">
                  <c:v>5548.5178015323327</c:v>
                </c:pt>
                <c:pt idx="120">
                  <c:v>5589.6693085603647</c:v>
                </c:pt>
                <c:pt idx="121">
                  <c:v>5631.1260225988544</c:v>
                </c:pt>
                <c:pt idx="122">
                  <c:v>5672.8902072664623</c:v>
                </c:pt>
                <c:pt idx="123">
                  <c:v>5714.9641429703552</c:v>
                </c:pt>
                <c:pt idx="124">
                  <c:v>5757.3501270307179</c:v>
                </c:pt>
                <c:pt idx="125">
                  <c:v>5800.0504738061954</c:v>
                </c:pt>
                <c:pt idx="126">
                  <c:v>5843.067514820259</c:v>
                </c:pt>
                <c:pt idx="127">
                  <c:v>5886.4035988885089</c:v>
                </c:pt>
                <c:pt idx="128">
                  <c:v>5930.0610922469323</c:v>
                </c:pt>
                <c:pt idx="129">
                  <c:v>5974.042378681097</c:v>
                </c:pt>
                <c:pt idx="130">
                  <c:v>6018.3498596563149</c:v>
                </c:pt>
                <c:pt idx="131">
                  <c:v>6062.9859544487663</c:v>
                </c:pt>
                <c:pt idx="132">
                  <c:v>6107.9531002775948</c:v>
                </c:pt>
                <c:pt idx="133">
                  <c:v>6153.2537524379868</c:v>
                </c:pt>
                <c:pt idx="134">
                  <c:v>6198.8903844352344</c:v>
                </c:pt>
                <c:pt idx="135">
                  <c:v>6244.8654881197963</c:v>
                </c:pt>
                <c:pt idx="136">
                  <c:v>6291.1815738233518</c:v>
                </c:pt>
                <c:pt idx="137">
                  <c:v>6337.8411704958744</c:v>
                </c:pt>
                <c:pt idx="138">
                  <c:v>6384.8468258437188</c:v>
                </c:pt>
                <c:pt idx="139">
                  <c:v>6432.2011064687267</c:v>
                </c:pt>
                <c:pt idx="140">
                  <c:v>6479.9065980083697</c:v>
                </c:pt>
                <c:pt idx="141">
                  <c:v>6527.9659052769321</c:v>
                </c:pt>
                <c:pt idx="142">
                  <c:v>6576.3816524077356</c:v>
                </c:pt>
                <c:pt idx="143">
                  <c:v>6625.1564829964263</c:v>
                </c:pt>
                <c:pt idx="144">
                  <c:v>6674.2930602453162</c:v>
                </c:pt>
                <c:pt idx="145">
                  <c:v>6723.7940671088027</c:v>
                </c:pt>
                <c:pt idx="146">
                  <c:v>6773.6622064398598</c:v>
                </c:pt>
                <c:pt idx="147">
                  <c:v>6823.9002011376224</c:v>
                </c:pt>
                <c:pt idx="148">
                  <c:v>6874.5107942960585</c:v>
                </c:pt>
                <c:pt idx="149">
                  <c:v>6925.4967493537542</c:v>
                </c:pt>
                <c:pt idx="150">
                  <c:v>6976.860850244796</c:v>
                </c:pt>
                <c:pt idx="151">
                  <c:v>7028.6059015507772</c:v>
                </c:pt>
                <c:pt idx="152">
                  <c:v>7080.7347286539452</c:v>
                </c:pt>
                <c:pt idx="153">
                  <c:v>7133.250177891462</c:v>
                </c:pt>
                <c:pt idx="154">
                  <c:v>7186.1551167108246</c:v>
                </c:pt>
                <c:pt idx="155">
                  <c:v>7239.4524338264291</c:v>
                </c:pt>
                <c:pt idx="156">
                  <c:v>7293.1450393773093</c:v>
                </c:pt>
                <c:pt idx="157">
                  <c:v>7347.2358650860242</c:v>
                </c:pt>
                <c:pt idx="158">
                  <c:v>7401.7278644187454</c:v>
                </c:pt>
                <c:pt idx="159">
                  <c:v>7456.6240127465171</c:v>
                </c:pt>
                <c:pt idx="160">
                  <c:v>7511.9273075077199</c:v>
                </c:pt>
                <c:pt idx="161">
                  <c:v>7567.6407683717352</c:v>
                </c:pt>
                <c:pt idx="162">
                  <c:v>7623.767437403827</c:v>
                </c:pt>
                <c:pt idx="163">
                  <c:v>7680.3103792312377</c:v>
                </c:pt>
                <c:pt idx="164">
                  <c:v>7737.2726812105357</c:v>
                </c:pt>
                <c:pt idx="165">
                  <c:v>7794.6574535961818</c:v>
                </c:pt>
                <c:pt idx="166">
                  <c:v>7852.4678297103528</c:v>
                </c:pt>
                <c:pt idx="167">
                  <c:v>7910.7069661140376</c:v>
                </c:pt>
                <c:pt idx="168">
                  <c:v>7969.3780427793827</c:v>
                </c:pt>
                <c:pt idx="169">
                  <c:v>8028.4842632633317</c:v>
                </c:pt>
                <c:pt idx="170">
                  <c:v>8088.0288548825338</c:v>
                </c:pt>
                <c:pt idx="171">
                  <c:v>8148.0150688895783</c:v>
                </c:pt>
                <c:pt idx="172">
                  <c:v>8208.4461806505115</c:v>
                </c:pt>
                <c:pt idx="173">
                  <c:v>8269.3254898236682</c:v>
                </c:pt>
                <c:pt idx="174">
                  <c:v>8330.6563205398616</c:v>
                </c:pt>
                <c:pt idx="175">
                  <c:v>8392.4420215838636</c:v>
                </c:pt>
                <c:pt idx="176">
                  <c:v>8454.685966577279</c:v>
                </c:pt>
                <c:pt idx="177">
                  <c:v>8517.3915541627248</c:v>
                </c:pt>
                <c:pt idx="178">
                  <c:v>8580.5622081894326</c:v>
                </c:pt>
                <c:pt idx="179">
                  <c:v>8644.2013779001718</c:v>
                </c:pt>
                <c:pt idx="180">
                  <c:v>8708.3125381195987</c:v>
                </c:pt>
                <c:pt idx="181">
                  <c:v>8772.8991894439841</c:v>
                </c:pt>
                <c:pt idx="182">
                  <c:v>8837.9648584323622</c:v>
                </c:pt>
                <c:pt idx="183">
                  <c:v>8903.5130977990684</c:v>
                </c:pt>
                <c:pt idx="184">
                  <c:v>8969.5474866077438</c:v>
                </c:pt>
                <c:pt idx="185">
                  <c:v>9036.0716304667512</c:v>
                </c:pt>
                <c:pt idx="186">
                  <c:v>9103.0891617260459</c:v>
                </c:pt>
                <c:pt idx="187">
                  <c:v>9170.6037396755164</c:v>
                </c:pt>
                <c:pt idx="188">
                  <c:v>9238.6190507447754</c:v>
                </c:pt>
                <c:pt idx="189">
                  <c:v>9307.1388087044652</c:v>
                </c:pt>
                <c:pt idx="190">
                  <c:v>9376.1667548690239</c:v>
                </c:pt>
                <c:pt idx="191">
                  <c:v>9445.7066583009691</c:v>
                </c:pt>
                <c:pt idx="192">
                  <c:v>9515.7623160167022</c:v>
                </c:pt>
                <c:pt idx="193">
                  <c:v>9586.3375531938236</c:v>
                </c:pt>
                <c:pt idx="194">
                  <c:v>9657.436223380013</c:v>
                </c:pt>
                <c:pt idx="195">
                  <c:v>9729.0622087034153</c:v>
                </c:pt>
                <c:pt idx="196">
                  <c:v>9801.2194200846297</c:v>
                </c:pt>
                <c:pt idx="197">
                  <c:v>9873.9117974502587</c:v>
                </c:pt>
                <c:pt idx="198">
                  <c:v>9947.1433099480146</c:v>
                </c:pt>
                <c:pt idx="199">
                  <c:v>10020.917956163463</c:v>
                </c:pt>
                <c:pt idx="200">
                  <c:v>10095.239764338343</c:v>
                </c:pt>
                <c:pt idx="201">
                  <c:v>10170.112792590518</c:v>
                </c:pt>
                <c:pt idx="202">
                  <c:v>10245.541129135565</c:v>
                </c:pt>
                <c:pt idx="203">
                  <c:v>10321.528892509987</c:v>
                </c:pt>
                <c:pt idx="204">
                  <c:v>10398.080231796102</c:v>
                </c:pt>
                <c:pt idx="205">
                  <c:v>10475.199326848589</c:v>
                </c:pt>
                <c:pt idx="206">
                  <c:v>10552.890388522717</c:v>
                </c:pt>
                <c:pt idx="207">
                  <c:v>10631.15765890426</c:v>
                </c:pt>
                <c:pt idx="208">
                  <c:v>10710.005411541133</c:v>
                </c:pt>
                <c:pt idx="209">
                  <c:v>10789.437951676731</c:v>
                </c:pt>
                <c:pt idx="210">
                  <c:v>10869.459616485001</c:v>
                </c:pt>
                <c:pt idx="211">
                  <c:v>10950.074775307263</c:v>
                </c:pt>
                <c:pt idx="212">
                  <c:v>11031.287829890791</c:v>
                </c:pt>
                <c:pt idx="213">
                  <c:v>11113.103214629149</c:v>
                </c:pt>
                <c:pt idx="214">
                  <c:v>11195.525396804314</c:v>
                </c:pt>
                <c:pt idx="215">
                  <c:v>11278.558876830613</c:v>
                </c:pt>
                <c:pt idx="216">
                  <c:v>11362.208188500441</c:v>
                </c:pt>
                <c:pt idx="217">
                  <c:v>11446.477899231817</c:v>
                </c:pt>
                <c:pt idx="218">
                  <c:v>11531.372610317789</c:v>
                </c:pt>
                <c:pt idx="219">
                  <c:v>11616.896957177645</c:v>
                </c:pt>
                <c:pt idx="220">
                  <c:v>11703.055609610044</c:v>
                </c:pt>
                <c:pt idx="221">
                  <c:v>11789.853272047987</c:v>
                </c:pt>
                <c:pt idx="222">
                  <c:v>11877.294683815677</c:v>
                </c:pt>
                <c:pt idx="223">
                  <c:v>11965.384619387309</c:v>
                </c:pt>
                <c:pt idx="224">
                  <c:v>12054.127888647765</c:v>
                </c:pt>
                <c:pt idx="225">
                  <c:v>12143.529337155236</c:v>
                </c:pt>
                <c:pt idx="226">
                  <c:v>12233.593846405802</c:v>
                </c:pt>
                <c:pt idx="227">
                  <c:v>12324.326334099978</c:v>
                </c:pt>
                <c:pt idx="228">
                  <c:v>12415.731754411223</c:v>
                </c:pt>
                <c:pt idx="229">
                  <c:v>12507.815098256437</c:v>
                </c:pt>
                <c:pt idx="230">
                  <c:v>12600.581393568507</c:v>
                </c:pt>
                <c:pt idx="231">
                  <c:v>12694.035705570805</c:v>
                </c:pt>
                <c:pt idx="232">
                  <c:v>12788.183137053789</c:v>
                </c:pt>
                <c:pt idx="233">
                  <c:v>12883.028828653605</c:v>
                </c:pt>
                <c:pt idx="234">
                  <c:v>12978.577959132785</c:v>
                </c:pt>
                <c:pt idx="235">
                  <c:v>13074.835745663022</c:v>
                </c:pt>
                <c:pt idx="236">
                  <c:v>13171.807444110022</c:v>
                </c:pt>
                <c:pt idx="237">
                  <c:v>13269.498349320505</c:v>
                </c:pt>
                <c:pt idx="238">
                  <c:v>13367.913795411298</c:v>
                </c:pt>
                <c:pt idx="239">
                  <c:v>13467.059156060601</c:v>
                </c:pt>
                <c:pt idx="240">
                  <c:v>13566.939844801382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9-4C7B-85D0-EDD11ECF9CD3}"/>
            </c:ext>
          </c:extLst>
        </c:ser>
        <c:ser>
          <c:idx val="1"/>
          <c:order val="1"/>
          <c:tx>
            <c:strRef>
              <c:f>AMORTIZACIÓN!$F$19</c:f>
              <c:strCache>
                <c:ptCount val="1"/>
                <c:pt idx="0">
                  <c:v>INTERESES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AMORTIZACIÓN!$F$20:$F$260</c:f>
              <c:numCache>
                <c:formatCode>"$"#,##0_);[Red]\("$"#,##0\)</c:formatCode>
                <c:ptCount val="241"/>
                <c:pt idx="1">
                  <c:v>11347.499999999998</c:v>
                </c:pt>
                <c:pt idx="2">
                  <c:v>11330.292878578066</c:v>
                </c:pt>
                <c:pt idx="3">
                  <c:v>11312.958137672251</c:v>
                </c:pt>
                <c:pt idx="4">
                  <c:v>11295.494830771386</c:v>
                </c:pt>
                <c:pt idx="5">
                  <c:v>11277.90200434434</c:v>
                </c:pt>
                <c:pt idx="6">
                  <c:v>11260.178697787958</c:v>
                </c:pt>
                <c:pt idx="7">
                  <c:v>11242.323943374618</c:v>
                </c:pt>
                <c:pt idx="8">
                  <c:v>11224.33676619938</c:v>
                </c:pt>
                <c:pt idx="9">
                  <c:v>11206.216184126757</c:v>
                </c:pt>
                <c:pt idx="10">
                  <c:v>11187.961207737095</c:v>
                </c:pt>
                <c:pt idx="11">
                  <c:v>11169.570840272545</c:v>
                </c:pt>
                <c:pt idx="12">
                  <c:v>11151.044077582632</c:v>
                </c:pt>
                <c:pt idx="13">
                  <c:v>11132.379908069435</c:v>
                </c:pt>
                <c:pt idx="14">
                  <c:v>11113.577312632349</c:v>
                </c:pt>
                <c:pt idx="15">
                  <c:v>11094.63526461244</c:v>
                </c:pt>
                <c:pt idx="16">
                  <c:v>11075.552729736379</c:v>
                </c:pt>
                <c:pt idx="17">
                  <c:v>11056.32866605999</c:v>
                </c:pt>
                <c:pt idx="18">
                  <c:v>11036.962023911334</c:v>
                </c:pt>
                <c:pt idx="19">
                  <c:v>11017.451745833408</c:v>
                </c:pt>
                <c:pt idx="20">
                  <c:v>10997.796766526404</c:v>
                </c:pt>
                <c:pt idx="21">
                  <c:v>10977.996012789543</c:v>
                </c:pt>
                <c:pt idx="22">
                  <c:v>10958.048403462462</c:v>
                </c:pt>
                <c:pt idx="23">
                  <c:v>10937.952849366209</c:v>
                </c:pt>
                <c:pt idx="24">
                  <c:v>10917.708253243742</c:v>
                </c:pt>
                <c:pt idx="25">
                  <c:v>10897.31350970003</c:v>
                </c:pt>
                <c:pt idx="26">
                  <c:v>10876.767505141705</c:v>
                </c:pt>
                <c:pt idx="27">
                  <c:v>10856.069117716239</c:v>
                </c:pt>
                <c:pt idx="28">
                  <c:v>10835.2172172507</c:v>
                </c:pt>
                <c:pt idx="29">
                  <c:v>10814.210665190039</c:v>
                </c:pt>
                <c:pt idx="30">
                  <c:v>10793.048314534932</c:v>
                </c:pt>
                <c:pt idx="31">
                  <c:v>10771.72900977913</c:v>
                </c:pt>
                <c:pt idx="32">
                  <c:v>10750.251586846392</c:v>
                </c:pt>
                <c:pt idx="33">
                  <c:v>10728.614873026901</c:v>
                </c:pt>
                <c:pt idx="34">
                  <c:v>10706.817686913253</c:v>
                </c:pt>
                <c:pt idx="35">
                  <c:v>10684.858838335924</c:v>
                </c:pt>
                <c:pt idx="36">
                  <c:v>10662.737128298315</c:v>
                </c:pt>
                <c:pt idx="37">
                  <c:v>10640.451348911258</c:v>
                </c:pt>
                <c:pt idx="38">
                  <c:v>10618.000283327085</c:v>
                </c:pt>
                <c:pt idx="39">
                  <c:v>10595.382705673159</c:v>
                </c:pt>
                <c:pt idx="40">
                  <c:v>10572.597380984966</c:v>
                </c:pt>
                <c:pt idx="41">
                  <c:v>10549.643065138671</c:v>
                </c:pt>
                <c:pt idx="42">
                  <c:v>10526.518504783182</c:v>
                </c:pt>
                <c:pt idx="43">
                  <c:v>10503.222437271721</c:v>
                </c:pt>
                <c:pt idx="44">
                  <c:v>10479.753590592887</c:v>
                </c:pt>
                <c:pt idx="45">
                  <c:v>10456.110683301182</c:v>
                </c:pt>
                <c:pt idx="46">
                  <c:v>10432.292424447065</c:v>
                </c:pt>
                <c:pt idx="47">
                  <c:v>10408.297513506446</c:v>
                </c:pt>
                <c:pt idx="48">
                  <c:v>10384.124640309687</c:v>
                </c:pt>
                <c:pt idx="49">
                  <c:v>10359.772484970048</c:v>
                </c:pt>
                <c:pt idx="50">
                  <c:v>10335.239717811643</c:v>
                </c:pt>
                <c:pt idx="51">
                  <c:v>10310.524999296809</c:v>
                </c:pt>
                <c:pt idx="52">
                  <c:v>10285.626979952993</c:v>
                </c:pt>
                <c:pt idx="53">
                  <c:v>10260.544300299043</c:v>
                </c:pt>
                <c:pt idx="54">
                  <c:v>10235.275590770994</c:v>
                </c:pt>
                <c:pt idx="55">
                  <c:v>10209.819471647279</c:v>
                </c:pt>
                <c:pt idx="56">
                  <c:v>10184.174552973394</c:v>
                </c:pt>
                <c:pt idx="57">
                  <c:v>10158.339434486013</c:v>
                </c:pt>
                <c:pt idx="58">
                  <c:v>10132.312705536517</c:v>
                </c:pt>
                <c:pt idx="59">
                  <c:v>10106.092945013977</c:v>
                </c:pt>
                <c:pt idx="60">
                  <c:v>10079.678721267563</c:v>
                </c:pt>
                <c:pt idx="61">
                  <c:v>10053.068592028365</c:v>
                </c:pt>
                <c:pt idx="62">
                  <c:v>10026.261104330641</c:v>
                </c:pt>
                <c:pt idx="63">
                  <c:v>9999.2547944324906</c:v>
                </c:pt>
                <c:pt idx="64">
                  <c:v>9972.0481877359307</c:v>
                </c:pt>
                <c:pt idx="65">
                  <c:v>9944.6397987063701</c:v>
                </c:pt>
                <c:pt idx="66">
                  <c:v>9917.0281307915102</c:v>
                </c:pt>
                <c:pt idx="67">
                  <c:v>9889.2116763396116</c:v>
                </c:pt>
                <c:pt idx="68">
                  <c:v>9861.1889165171979</c:v>
                </c:pt>
                <c:pt idx="69">
                  <c:v>9832.9583212260968</c:v>
                </c:pt>
                <c:pt idx="70">
                  <c:v>9804.5183490199252</c:v>
                </c:pt>
                <c:pt idx="71">
                  <c:v>9775.8674470198857</c:v>
                </c:pt>
                <c:pt idx="72">
                  <c:v>9747.0040508300153</c:v>
                </c:pt>
                <c:pt idx="73">
                  <c:v>9717.9265844517395</c:v>
                </c:pt>
                <c:pt idx="74">
                  <c:v>9688.6334601978215</c:v>
                </c:pt>
                <c:pt idx="75">
                  <c:v>9659.1230786056876</c:v>
                </c:pt>
                <c:pt idx="76">
                  <c:v>9629.3938283500793</c:v>
                </c:pt>
                <c:pt idx="77">
                  <c:v>9599.4440861550756</c:v>
                </c:pt>
                <c:pt idx="78">
                  <c:v>9569.2722167054562</c:v>
                </c:pt>
                <c:pt idx="79">
                  <c:v>9538.8765725574194</c:v>
                </c:pt>
                <c:pt idx="80">
                  <c:v>9508.2554940486225</c:v>
                </c:pt>
                <c:pt idx="81">
                  <c:v>9477.4073092075469</c:v>
                </c:pt>
                <c:pt idx="82">
                  <c:v>9446.3303336622357</c:v>
                </c:pt>
                <c:pt idx="83">
                  <c:v>9415.022870548295</c:v>
                </c:pt>
                <c:pt idx="84">
                  <c:v>9383.4832104162615</c:v>
                </c:pt>
                <c:pt idx="85">
                  <c:v>9351.7096311382484</c:v>
                </c:pt>
                <c:pt idx="86">
                  <c:v>9319.7003978139219</c:v>
                </c:pt>
                <c:pt idx="87">
                  <c:v>9287.4537626757738</c:v>
                </c:pt>
                <c:pt idx="88">
                  <c:v>9254.9679649936843</c:v>
                </c:pt>
                <c:pt idx="89">
                  <c:v>9222.2412309787887</c:v>
                </c:pt>
                <c:pt idx="90">
                  <c:v>9189.2717736866125</c:v>
                </c:pt>
                <c:pt idx="91">
                  <c:v>9156.0577929195206</c:v>
                </c:pt>
                <c:pt idx="92">
                  <c:v>9122.5974751284048</c:v>
                </c:pt>
                <c:pt idx="93">
                  <c:v>9088.8889933136743</c:v>
                </c:pt>
                <c:pt idx="94">
                  <c:v>9054.9305069254824</c:v>
                </c:pt>
                <c:pt idx="95">
                  <c:v>9020.7201617632454</c:v>
                </c:pt>
                <c:pt idx="96">
                  <c:v>8986.2560898743868</c:v>
                </c:pt>
                <c:pt idx="97">
                  <c:v>8951.5364094523557</c:v>
                </c:pt>
                <c:pt idx="98">
                  <c:v>8916.5592247338591</c:v>
                </c:pt>
                <c:pt idx="99">
                  <c:v>8881.3226258953691</c:v>
                </c:pt>
                <c:pt idx="100">
                  <c:v>8845.8246889488255</c:v>
                </c:pt>
                <c:pt idx="101">
                  <c:v>8810.0634756365944</c:v>
                </c:pt>
                <c:pt idx="102">
                  <c:v>8774.0370333256305</c:v>
                </c:pt>
                <c:pt idx="103">
                  <c:v>8737.7433949008609</c:v>
                </c:pt>
                <c:pt idx="104">
                  <c:v>8701.1805786577752</c:v>
                </c:pt>
                <c:pt idx="105">
                  <c:v>8664.3465881942211</c:v>
                </c:pt>
                <c:pt idx="106">
                  <c:v>8627.2394123013928</c:v>
                </c:pt>
                <c:pt idx="107">
                  <c:v>8589.8570248540273</c:v>
                </c:pt>
                <c:pt idx="108">
                  <c:v>8552.1973846997607</c:v>
                </c:pt>
                <c:pt idx="109">
                  <c:v>8514.2584355476829</c:v>
                </c:pt>
                <c:pt idx="110">
                  <c:v>8476.0381058560615</c:v>
                </c:pt>
                <c:pt idx="111">
                  <c:v>8437.5343087192232</c:v>
                </c:pt>
                <c:pt idx="112">
                  <c:v>8398.7449417536245</c:v>
                </c:pt>
                <c:pt idx="113">
                  <c:v>8359.6678869830284</c:v>
                </c:pt>
                <c:pt idx="114">
                  <c:v>8320.3010107228856</c:v>
                </c:pt>
                <c:pt idx="115">
                  <c:v>8280.6421634638136</c:v>
                </c:pt>
                <c:pt idx="116">
                  <c:v>8240.6891797542357</c:v>
                </c:pt>
                <c:pt idx="117">
                  <c:v>8200.4398780821448</c:v>
                </c:pt>
                <c:pt idx="118">
                  <c:v>8159.8920607559858</c:v>
                </c:pt>
                <c:pt idx="119">
                  <c:v>8119.043513784658</c:v>
                </c:pt>
                <c:pt idx="120">
                  <c:v>8077.8920067566269</c:v>
                </c:pt>
                <c:pt idx="121">
                  <c:v>8036.435292718139</c:v>
                </c:pt>
                <c:pt idx="122">
                  <c:v>7994.6711080505302</c:v>
                </c:pt>
                <c:pt idx="123">
                  <c:v>7952.5971723466373</c:v>
                </c:pt>
                <c:pt idx="124">
                  <c:v>7910.2111882862746</c:v>
                </c:pt>
                <c:pt idx="125">
                  <c:v>7867.5108415107961</c:v>
                </c:pt>
                <c:pt idx="126">
                  <c:v>7824.4938004967325</c:v>
                </c:pt>
                <c:pt idx="127">
                  <c:v>7781.1577164284827</c:v>
                </c:pt>
                <c:pt idx="128">
                  <c:v>7737.5002230700602</c:v>
                </c:pt>
                <c:pt idx="129">
                  <c:v>7693.5189366358945</c:v>
                </c:pt>
                <c:pt idx="130">
                  <c:v>7649.2114556606775</c:v>
                </c:pt>
                <c:pt idx="131">
                  <c:v>7604.5753608682253</c:v>
                </c:pt>
                <c:pt idx="132">
                  <c:v>7559.6082150393977</c:v>
                </c:pt>
                <c:pt idx="133">
                  <c:v>7514.3075628790066</c:v>
                </c:pt>
                <c:pt idx="134">
                  <c:v>7468.6709308817581</c:v>
                </c:pt>
                <c:pt idx="135">
                  <c:v>7422.6958271971953</c:v>
                </c:pt>
                <c:pt idx="136">
                  <c:v>7376.3797414936398</c:v>
                </c:pt>
                <c:pt idx="137">
                  <c:v>7329.7201448211172</c:v>
                </c:pt>
                <c:pt idx="138">
                  <c:v>7282.7144894732728</c:v>
                </c:pt>
                <c:pt idx="139">
                  <c:v>7235.3602088482639</c:v>
                </c:pt>
                <c:pt idx="140">
                  <c:v>7187.6547173086219</c:v>
                </c:pt>
                <c:pt idx="141">
                  <c:v>7139.5954100400586</c:v>
                </c:pt>
                <c:pt idx="142">
                  <c:v>7091.179662909256</c:v>
                </c:pt>
                <c:pt idx="143">
                  <c:v>7042.4048323205661</c:v>
                </c:pt>
                <c:pt idx="144">
                  <c:v>6993.2682550716754</c:v>
                </c:pt>
                <c:pt idx="145">
                  <c:v>6943.7672482081898</c:v>
                </c:pt>
                <c:pt idx="146">
                  <c:v>6893.8991088771318</c:v>
                </c:pt>
                <c:pt idx="147">
                  <c:v>6843.6611141793692</c:v>
                </c:pt>
                <c:pt idx="148">
                  <c:v>6793.050521020933</c:v>
                </c:pt>
                <c:pt idx="149">
                  <c:v>6742.0645659632364</c:v>
                </c:pt>
                <c:pt idx="150">
                  <c:v>6690.7004650721965</c:v>
                </c:pt>
                <c:pt idx="151">
                  <c:v>6638.9554137662144</c:v>
                </c:pt>
                <c:pt idx="152">
                  <c:v>6586.8265866630445</c:v>
                </c:pt>
                <c:pt idx="153">
                  <c:v>6534.3111374255295</c:v>
                </c:pt>
                <c:pt idx="154">
                  <c:v>6481.4061986061679</c:v>
                </c:pt>
                <c:pt idx="155">
                  <c:v>6428.1088814905634</c:v>
                </c:pt>
                <c:pt idx="156">
                  <c:v>6374.4162759396841</c:v>
                </c:pt>
                <c:pt idx="157">
                  <c:v>6320.3254502309674</c:v>
                </c:pt>
                <c:pt idx="158">
                  <c:v>6265.8334508982462</c:v>
                </c:pt>
                <c:pt idx="159">
                  <c:v>6210.9373025704735</c:v>
                </c:pt>
                <c:pt idx="160">
                  <c:v>6155.6340078092708</c:v>
                </c:pt>
                <c:pt idx="161">
                  <c:v>6099.9205469452563</c:v>
                </c:pt>
                <c:pt idx="162">
                  <c:v>6043.7938779131646</c:v>
                </c:pt>
                <c:pt idx="163">
                  <c:v>5987.2509360857521</c:v>
                </c:pt>
                <c:pt idx="164">
                  <c:v>5930.2886341064541</c:v>
                </c:pt>
                <c:pt idx="165">
                  <c:v>5872.9038617208107</c:v>
                </c:pt>
                <c:pt idx="166">
                  <c:v>5815.0934856066397</c:v>
                </c:pt>
                <c:pt idx="167">
                  <c:v>5756.854349202953</c:v>
                </c:pt>
                <c:pt idx="168">
                  <c:v>5698.1832725376089</c:v>
                </c:pt>
                <c:pt idx="169">
                  <c:v>5639.0770520536607</c:v>
                </c:pt>
                <c:pt idx="170">
                  <c:v>5579.5324604344578</c:v>
                </c:pt>
                <c:pt idx="171">
                  <c:v>5519.5462464274115</c:v>
                </c:pt>
                <c:pt idx="172">
                  <c:v>5459.115134666481</c:v>
                </c:pt>
                <c:pt idx="173">
                  <c:v>5398.2358254933233</c:v>
                </c:pt>
                <c:pt idx="174">
                  <c:v>5336.90499477713</c:v>
                </c:pt>
                <c:pt idx="175">
                  <c:v>5275.1192937331271</c:v>
                </c:pt>
                <c:pt idx="176">
                  <c:v>5212.8753487397144</c:v>
                </c:pt>
                <c:pt idx="177">
                  <c:v>5150.169761154265</c:v>
                </c:pt>
                <c:pt idx="178">
                  <c:v>5086.999107127559</c:v>
                </c:pt>
                <c:pt idx="179">
                  <c:v>5023.3599374168198</c:v>
                </c:pt>
                <c:pt idx="180">
                  <c:v>4959.2487771973938</c:v>
                </c:pt>
                <c:pt idx="181">
                  <c:v>4894.6621258730056</c:v>
                </c:pt>
                <c:pt idx="182">
                  <c:v>4829.5964568846302</c:v>
                </c:pt>
                <c:pt idx="183">
                  <c:v>4764.0482175179241</c:v>
                </c:pt>
                <c:pt idx="184">
                  <c:v>4698.0138287092477</c:v>
                </c:pt>
                <c:pt idx="185">
                  <c:v>4631.4896848502403</c:v>
                </c:pt>
                <c:pt idx="186">
                  <c:v>4564.4721535909448</c:v>
                </c:pt>
                <c:pt idx="187">
                  <c:v>4496.9575756414779</c:v>
                </c:pt>
                <c:pt idx="188">
                  <c:v>4428.942264572217</c:v>
                </c:pt>
                <c:pt idx="189">
                  <c:v>4360.4225066125264</c:v>
                </c:pt>
                <c:pt idx="190">
                  <c:v>4291.3945604479686</c:v>
                </c:pt>
                <c:pt idx="191">
                  <c:v>4221.8546570160224</c:v>
                </c:pt>
                <c:pt idx="192">
                  <c:v>4151.7989993002902</c:v>
                </c:pt>
                <c:pt idx="193">
                  <c:v>4081.2237621231661</c:v>
                </c:pt>
                <c:pt idx="194">
                  <c:v>4010.1250919369795</c:v>
                </c:pt>
                <c:pt idx="195">
                  <c:v>3938.4991066135776</c:v>
                </c:pt>
                <c:pt idx="196">
                  <c:v>3866.34189523236</c:v>
                </c:pt>
                <c:pt idx="197">
                  <c:v>3793.6495178667324</c:v>
                </c:pt>
                <c:pt idx="198">
                  <c:v>3720.418005368977</c:v>
                </c:pt>
                <c:pt idx="199">
                  <c:v>3646.6433591535288</c:v>
                </c:pt>
                <c:pt idx="200">
                  <c:v>3572.3215509786505</c:v>
                </c:pt>
                <c:pt idx="201">
                  <c:v>3497.448522726474</c:v>
                </c:pt>
                <c:pt idx="202">
                  <c:v>3422.020186181428</c:v>
                </c:pt>
                <c:pt idx="203">
                  <c:v>3346.0324228070058</c:v>
                </c:pt>
                <c:pt idx="204">
                  <c:v>3269.48108352089</c:v>
                </c:pt>
                <c:pt idx="205">
                  <c:v>3192.3619884684026</c:v>
                </c:pt>
                <c:pt idx="206">
                  <c:v>3114.6709267942751</c:v>
                </c:pt>
                <c:pt idx="207">
                  <c:v>3036.4036564127318</c:v>
                </c:pt>
                <c:pt idx="208">
                  <c:v>2957.5559037758585</c:v>
                </c:pt>
                <c:pt idx="209">
                  <c:v>2878.1233636402617</c:v>
                </c:pt>
                <c:pt idx="210">
                  <c:v>2798.1016988319925</c:v>
                </c:pt>
                <c:pt idx="211">
                  <c:v>2717.4865400097287</c:v>
                </c:pt>
                <c:pt idx="212">
                  <c:v>2636.2734854261998</c:v>
                </c:pt>
                <c:pt idx="213">
                  <c:v>2554.4581006878439</c:v>
                </c:pt>
                <c:pt idx="214">
                  <c:v>2472.0359185126772</c:v>
                </c:pt>
                <c:pt idx="215">
                  <c:v>2389.0024384863787</c:v>
                </c:pt>
                <c:pt idx="216">
                  <c:v>2305.3531268165516</c:v>
                </c:pt>
                <c:pt idx="217">
                  <c:v>2221.0834160851732</c:v>
                </c:pt>
                <c:pt idx="218">
                  <c:v>2136.1887049992042</c:v>
                </c:pt>
                <c:pt idx="219">
                  <c:v>2050.6643581393469</c:v>
                </c:pt>
                <c:pt idx="220">
                  <c:v>1964.5057057069457</c:v>
                </c:pt>
                <c:pt idx="221">
                  <c:v>1877.708043269005</c:v>
                </c:pt>
                <c:pt idx="222">
                  <c:v>1790.2666315013159</c:v>
                </c:pt>
                <c:pt idx="223">
                  <c:v>1702.1766959296829</c:v>
                </c:pt>
                <c:pt idx="224">
                  <c:v>1613.4334266692272</c:v>
                </c:pt>
                <c:pt idx="225">
                  <c:v>1524.0319781617561</c:v>
                </c:pt>
                <c:pt idx="226">
                  <c:v>1433.9674689111882</c:v>
                </c:pt>
                <c:pt idx="227">
                  <c:v>1343.2349812170119</c:v>
                </c:pt>
                <c:pt idx="228">
                  <c:v>1251.82956090577</c:v>
                </c:pt>
                <c:pt idx="229">
                  <c:v>1159.7462170605536</c:v>
                </c:pt>
                <c:pt idx="230">
                  <c:v>1066.9799217484851</c:v>
                </c:pt>
                <c:pt idx="231">
                  <c:v>973.5256097461853</c:v>
                </c:pt>
                <c:pt idx="232">
                  <c:v>879.3781782632019</c:v>
                </c:pt>
                <c:pt idx="233">
                  <c:v>784.53248666338629</c:v>
                </c:pt>
                <c:pt idx="234">
                  <c:v>688.98335618420538</c:v>
                </c:pt>
                <c:pt idx="235">
                  <c:v>592.72556965397052</c:v>
                </c:pt>
                <c:pt idx="236">
                  <c:v>495.75387120696979</c:v>
                </c:pt>
                <c:pt idx="237">
                  <c:v>398.06296599648721</c:v>
                </c:pt>
                <c:pt idx="238">
                  <c:v>299.6475199056934</c:v>
                </c:pt>
                <c:pt idx="239">
                  <c:v>200.50215925639299</c:v>
                </c:pt>
                <c:pt idx="240">
                  <c:v>100.62147051561023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9-4C7B-85D0-EDD11ECF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525631"/>
        <c:axId val="1967885599"/>
      </c:lineChart>
      <c:catAx>
        <c:axId val="11255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885599"/>
        <c:crosses val="autoZero"/>
        <c:auto val="1"/>
        <c:lblAlgn val="ctr"/>
        <c:lblOffset val="100"/>
        <c:noMultiLvlLbl val="0"/>
      </c:catAx>
      <c:valAx>
        <c:axId val="19678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5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17</xdr:row>
      <xdr:rowOff>147637</xdr:rowOff>
    </xdr:from>
    <xdr:to>
      <xdr:col>18</xdr:col>
      <xdr:colOff>752475</xdr:colOff>
      <xdr:row>31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A5D435-8235-4EAA-98B0-AB92BC5D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BA9D-7109-421B-843A-EA63FC92073F}" name="Tabla1" displayName="Tabla1" ref="A1:A5" totalsRowShown="0">
  <autoFilter ref="A1:A5" xr:uid="{6785D641-5695-4C62-A886-F5E1B4D3748B}"/>
  <tableColumns count="1">
    <tableColumn id="1" xr3:uid="{53A9E4D5-D7AD-4096-8A19-587FFEB143FF}" name="ENTIDAD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5C11-8E12-482C-82E1-AE2A0334FBC2}">
  <dimension ref="B1:D8"/>
  <sheetViews>
    <sheetView workbookViewId="0">
      <selection activeCell="B8" sqref="B8"/>
    </sheetView>
  </sheetViews>
  <sheetFormatPr baseColWidth="10" defaultRowHeight="15" x14ac:dyDescent="0.25"/>
  <cols>
    <col min="2" max="2" width="25.42578125" bestFit="1" customWidth="1"/>
    <col min="3" max="3" width="22.5703125" customWidth="1"/>
  </cols>
  <sheetData>
    <row r="1" spans="2:4" x14ac:dyDescent="0.25">
      <c r="B1" s="2" t="s">
        <v>0</v>
      </c>
      <c r="C1" s="2"/>
    </row>
    <row r="4" spans="2:4" x14ac:dyDescent="0.25">
      <c r="B4" s="1" t="s">
        <v>1</v>
      </c>
      <c r="C4" s="3" t="s">
        <v>7</v>
      </c>
    </row>
    <row r="5" spans="2:4" x14ac:dyDescent="0.25">
      <c r="B5" s="1" t="s">
        <v>2</v>
      </c>
      <c r="C5" s="4">
        <v>1700000</v>
      </c>
    </row>
    <row r="6" spans="2:4" x14ac:dyDescent="0.25">
      <c r="B6" s="1" t="s">
        <v>3</v>
      </c>
      <c r="C6" s="4">
        <f>C5*90%</f>
        <v>1530000</v>
      </c>
    </row>
    <row r="7" spans="2:4" x14ac:dyDescent="0.25">
      <c r="B7" s="1" t="s">
        <v>4</v>
      </c>
      <c r="C7" s="3">
        <v>20</v>
      </c>
      <c r="D7" t="s">
        <v>10</v>
      </c>
    </row>
    <row r="8" spans="2:4" x14ac:dyDescent="0.25">
      <c r="B8" s="1" t="s">
        <v>5</v>
      </c>
      <c r="C8" s="3"/>
    </row>
  </sheetData>
  <mergeCells count="1">
    <mergeCell ref="B1:C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5CA82-6E25-4D82-9097-75048F8086A9}">
          <x14:formula1>
            <xm:f>ENTIDAD!$A$2:$A$4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ECE-56EA-4E18-8E41-5BC9048082B0}">
  <dimension ref="A1:A5"/>
  <sheetViews>
    <sheetView workbookViewId="0">
      <selection activeCell="G23" sqref="G23"/>
    </sheetView>
  </sheetViews>
  <sheetFormatPr baseColWidth="10" defaultRowHeight="15" x14ac:dyDescent="0.25"/>
  <cols>
    <col min="1" max="1" width="18.140625" bestFit="1" customWidth="1"/>
  </cols>
  <sheetData>
    <row r="1" spans="1:1" x14ac:dyDescent="0.25">
      <c r="A1" t="s">
        <v>1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1098-787F-4830-89B0-74B117DFDED3}">
  <dimension ref="A1:L260"/>
  <sheetViews>
    <sheetView tabSelected="1" topLeftCell="C8" workbookViewId="0">
      <selection activeCell="K21" sqref="K21:K39"/>
    </sheetView>
  </sheetViews>
  <sheetFormatPr baseColWidth="10" defaultRowHeight="15" x14ac:dyDescent="0.25"/>
  <cols>
    <col min="1" max="1" width="26.140625" bestFit="1" customWidth="1"/>
    <col min="2" max="2" width="23.140625" customWidth="1"/>
    <col min="3" max="3" width="34.28515625" bestFit="1" customWidth="1"/>
    <col min="4" max="4" width="13.7109375" bestFit="1" customWidth="1"/>
    <col min="5" max="5" width="15.7109375" bestFit="1" customWidth="1"/>
    <col min="6" max="6" width="10.140625" bestFit="1" customWidth="1"/>
    <col min="7" max="7" width="16.140625" bestFit="1" customWidth="1"/>
    <col min="8" max="8" width="17.140625" bestFit="1" customWidth="1"/>
    <col min="9" max="9" width="22.42578125" customWidth="1"/>
    <col min="11" max="11" width="19.5703125" customWidth="1"/>
    <col min="12" max="12" width="14.5703125" customWidth="1"/>
  </cols>
  <sheetData>
    <row r="1" spans="1:4" x14ac:dyDescent="0.25">
      <c r="A1" s="2" t="s">
        <v>11</v>
      </c>
      <c r="B1" s="2"/>
    </row>
    <row r="2" spans="1:4" x14ac:dyDescent="0.25">
      <c r="A2" s="5">
        <f ca="1">TODAY()</f>
        <v>44966</v>
      </c>
    </row>
    <row r="7" spans="1:4" x14ac:dyDescent="0.25">
      <c r="C7" s="7" t="s">
        <v>12</v>
      </c>
      <c r="D7" s="7"/>
    </row>
    <row r="8" spans="1:4" x14ac:dyDescent="0.25">
      <c r="C8" s="8" t="s">
        <v>2</v>
      </c>
      <c r="D8" s="9">
        <f>RESUMEN!C5</f>
        <v>1700000</v>
      </c>
    </row>
    <row r="9" spans="1:4" x14ac:dyDescent="0.25">
      <c r="C9" s="8" t="s">
        <v>3</v>
      </c>
      <c r="D9" s="9">
        <f>RESUMEN!C6</f>
        <v>1530000</v>
      </c>
    </row>
    <row r="10" spans="1:4" x14ac:dyDescent="0.25">
      <c r="C10" s="8" t="s">
        <v>13</v>
      </c>
      <c r="D10" s="10">
        <v>8.8999999999999996E-2</v>
      </c>
    </row>
    <row r="11" spans="1:4" x14ac:dyDescent="0.25">
      <c r="C11" s="8" t="s">
        <v>14</v>
      </c>
      <c r="D11" s="11">
        <f>RESUMEN!C7*12</f>
        <v>240</v>
      </c>
    </row>
    <row r="12" spans="1:4" x14ac:dyDescent="0.25">
      <c r="C12" s="8" t="s">
        <v>5</v>
      </c>
      <c r="D12" s="22">
        <f>$K$21/0.65</f>
        <v>23447.403790480192</v>
      </c>
    </row>
    <row r="13" spans="1:4" x14ac:dyDescent="0.25">
      <c r="C13" s="8" t="s">
        <v>17</v>
      </c>
      <c r="D13" s="12">
        <v>0.42</v>
      </c>
    </row>
    <row r="14" spans="1:4" x14ac:dyDescent="0.25">
      <c r="C14" s="8" t="s">
        <v>16</v>
      </c>
      <c r="D14" s="12">
        <v>0.41933999999999999</v>
      </c>
    </row>
    <row r="15" spans="1:4" x14ac:dyDescent="0.25">
      <c r="C15" s="8" t="s">
        <v>23</v>
      </c>
      <c r="D15" s="13">
        <v>290</v>
      </c>
    </row>
    <row r="19" spans="3:12" s="6" customFormat="1" ht="30" x14ac:dyDescent="0.25">
      <c r="C19" s="14" t="s">
        <v>18</v>
      </c>
      <c r="D19" s="14" t="s">
        <v>19</v>
      </c>
      <c r="E19" s="14" t="s">
        <v>20</v>
      </c>
      <c r="F19" s="14" t="s">
        <v>21</v>
      </c>
      <c r="G19" s="14" t="s">
        <v>15</v>
      </c>
      <c r="H19" s="14" t="s">
        <v>22</v>
      </c>
      <c r="I19" s="14" t="s">
        <v>23</v>
      </c>
      <c r="J19" s="15"/>
      <c r="K19" s="14" t="s">
        <v>24</v>
      </c>
      <c r="L19" s="16" t="s">
        <v>25</v>
      </c>
    </row>
    <row r="20" spans="3:12" x14ac:dyDescent="0.25">
      <c r="C20" s="17">
        <v>0</v>
      </c>
      <c r="D20" s="12"/>
      <c r="E20" s="12"/>
      <c r="F20" s="12"/>
      <c r="G20" s="12"/>
      <c r="H20" s="12"/>
      <c r="I20" s="12"/>
      <c r="J20" s="12"/>
      <c r="K20" s="12"/>
      <c r="L20" s="18">
        <f>D9</f>
        <v>1530000</v>
      </c>
    </row>
    <row r="21" spans="3:12" x14ac:dyDescent="0.25">
      <c r="C21" s="17">
        <v>1</v>
      </c>
      <c r="D21" s="18">
        <f>L20</f>
        <v>1530000</v>
      </c>
      <c r="E21" s="19">
        <f>PPMT($D$10/12,C21,$D$11,-$L$20)</f>
        <v>2320.0613153169925</v>
      </c>
      <c r="F21" s="19">
        <f>IPMT($D$10/12,C21,$D$11,-$L$20)</f>
        <v>11347.499999999998</v>
      </c>
      <c r="G21" s="20">
        <f>$D$13*L21/1000</f>
        <v>641.62557424756687</v>
      </c>
      <c r="H21" s="20">
        <f>$D$13*L21/1000</f>
        <v>641.62557424756687</v>
      </c>
      <c r="I21" s="21">
        <f>$D$15</f>
        <v>290</v>
      </c>
      <c r="J21" s="20"/>
      <c r="K21" s="20">
        <f>PMT($D$10/12,$D$11,-$L$20)+SUM(G21:I21)</f>
        <v>15240.812463812126</v>
      </c>
      <c r="L21" s="18">
        <f>L20-E21</f>
        <v>1527679.9386846831</v>
      </c>
    </row>
    <row r="22" spans="3:12" x14ac:dyDescent="0.25">
      <c r="C22" s="17">
        <f>IF(OR(L21="",L21=0),"",IF(C21+1&gt;$D$11,"",C21+1))</f>
        <v>2</v>
      </c>
      <c r="D22" s="18">
        <f t="shared" ref="D22:D49" si="0">L21</f>
        <v>1527679.9386846831</v>
      </c>
      <c r="E22" s="19">
        <f t="shared" ref="E22:E49" si="1">PPMT($D$10/12,C22,$D$11,-$L$20)</f>
        <v>2337.268436738927</v>
      </c>
      <c r="F22" s="19">
        <f t="shared" ref="F22:F49" si="2">IPMT($D$10/12,C22,$D$11,-$L$20)</f>
        <v>11330.292878578066</v>
      </c>
      <c r="G22" s="20">
        <f t="shared" ref="G22:G49" si="3">$D$13*L22/1000</f>
        <v>640.64392150413653</v>
      </c>
      <c r="H22" s="20">
        <f t="shared" ref="H22:H49" si="4">$D$13*L22/1000</f>
        <v>640.64392150413653</v>
      </c>
      <c r="I22" s="21">
        <f t="shared" ref="I22:I85" si="5">$D$15</f>
        <v>290</v>
      </c>
      <c r="J22" s="20"/>
      <c r="K22" s="20">
        <f t="shared" ref="K22:K49" si="6">PMT($D$10/12,$D$11,-$L$20)+SUM(G22:I22)</f>
        <v>15238.849158325265</v>
      </c>
      <c r="L22" s="18">
        <f t="shared" ref="L22:L49" si="7">L21-E22</f>
        <v>1525342.6702479441</v>
      </c>
    </row>
    <row r="23" spans="3:12" x14ac:dyDescent="0.25">
      <c r="C23" s="17">
        <f t="shared" ref="C23:C86" si="8">IF(OR(L22="",L22=0),"",IF(C22+1&gt;$D$11,"",C22+1))</f>
        <v>3</v>
      </c>
      <c r="D23" s="18">
        <f t="shared" si="0"/>
        <v>1525342.6702479441</v>
      </c>
      <c r="E23" s="19">
        <f t="shared" si="1"/>
        <v>2354.6031776447408</v>
      </c>
      <c r="F23" s="19">
        <f t="shared" si="2"/>
        <v>11312.958137672251</v>
      </c>
      <c r="G23" s="20">
        <f t="shared" si="3"/>
        <v>639.65498816952561</v>
      </c>
      <c r="H23" s="20">
        <f t="shared" si="4"/>
        <v>639.65498816952561</v>
      </c>
      <c r="I23" s="21">
        <f t="shared" si="5"/>
        <v>290</v>
      </c>
      <c r="J23" s="20"/>
      <c r="K23" s="20">
        <f t="shared" si="6"/>
        <v>15236.871291656043</v>
      </c>
      <c r="L23" s="18">
        <f t="shared" si="7"/>
        <v>1522988.0670702993</v>
      </c>
    </row>
    <row r="24" spans="3:12" x14ac:dyDescent="0.25">
      <c r="C24" s="17">
        <f t="shared" si="8"/>
        <v>4</v>
      </c>
      <c r="D24" s="18">
        <f t="shared" si="0"/>
        <v>1522988.0670702993</v>
      </c>
      <c r="E24" s="19">
        <f t="shared" si="1"/>
        <v>2372.0664845456063</v>
      </c>
      <c r="F24" s="19">
        <f t="shared" si="2"/>
        <v>11295.494830771386</v>
      </c>
      <c r="G24" s="20">
        <f t="shared" si="3"/>
        <v>638.65872024601651</v>
      </c>
      <c r="H24" s="20">
        <f t="shared" si="4"/>
        <v>638.65872024601651</v>
      </c>
      <c r="I24" s="21">
        <f t="shared" si="5"/>
        <v>290</v>
      </c>
      <c r="J24" s="20"/>
      <c r="K24" s="20">
        <f t="shared" si="6"/>
        <v>15234.878755809026</v>
      </c>
      <c r="L24" s="18">
        <f t="shared" si="7"/>
        <v>1520616.0005857537</v>
      </c>
    </row>
    <row r="25" spans="3:12" x14ac:dyDescent="0.25">
      <c r="C25" s="17">
        <f t="shared" si="8"/>
        <v>5</v>
      </c>
      <c r="D25" s="18">
        <f t="shared" si="0"/>
        <v>1520616.0005857537</v>
      </c>
      <c r="E25" s="19">
        <f t="shared" si="1"/>
        <v>2389.6593109726527</v>
      </c>
      <c r="F25" s="19">
        <f t="shared" si="2"/>
        <v>11277.90200434434</v>
      </c>
      <c r="G25" s="20">
        <f t="shared" si="3"/>
        <v>637.65506333540816</v>
      </c>
      <c r="H25" s="20">
        <f t="shared" si="4"/>
        <v>637.65506333540816</v>
      </c>
      <c r="I25" s="21">
        <f t="shared" si="5"/>
        <v>290</v>
      </c>
      <c r="J25" s="20"/>
      <c r="K25" s="20">
        <f t="shared" si="6"/>
        <v>15232.871441987809</v>
      </c>
      <c r="L25" s="18">
        <f t="shared" si="7"/>
        <v>1518226.3412747812</v>
      </c>
    </row>
    <row r="26" spans="3:12" x14ac:dyDescent="0.25">
      <c r="C26" s="17">
        <f t="shared" si="8"/>
        <v>6</v>
      </c>
      <c r="D26" s="18">
        <f t="shared" si="0"/>
        <v>1518226.3412747812</v>
      </c>
      <c r="E26" s="19">
        <f t="shared" si="1"/>
        <v>2407.3826175290333</v>
      </c>
      <c r="F26" s="19">
        <f t="shared" si="2"/>
        <v>11260.178697787958</v>
      </c>
      <c r="G26" s="20">
        <f t="shared" si="3"/>
        <v>636.6439626360459</v>
      </c>
      <c r="H26" s="20">
        <f t="shared" si="4"/>
        <v>636.6439626360459</v>
      </c>
      <c r="I26" s="21">
        <f t="shared" si="5"/>
        <v>290</v>
      </c>
      <c r="J26" s="20"/>
      <c r="K26" s="20">
        <f t="shared" si="6"/>
        <v>15230.849240589085</v>
      </c>
      <c r="L26" s="18">
        <f t="shared" si="7"/>
        <v>1515818.9586572521</v>
      </c>
    </row>
    <row r="27" spans="3:12" x14ac:dyDescent="0.25">
      <c r="C27" s="17">
        <f t="shared" si="8"/>
        <v>7</v>
      </c>
      <c r="D27" s="18">
        <f t="shared" si="0"/>
        <v>1515818.9586572521</v>
      </c>
      <c r="E27" s="19">
        <f t="shared" si="1"/>
        <v>2425.2373719423731</v>
      </c>
      <c r="F27" s="19">
        <f t="shared" si="2"/>
        <v>11242.323943374618</v>
      </c>
      <c r="G27" s="20">
        <f t="shared" si="3"/>
        <v>635.62536293983021</v>
      </c>
      <c r="H27" s="20">
        <f t="shared" si="4"/>
        <v>635.62536293983021</v>
      </c>
      <c r="I27" s="21">
        <f t="shared" si="5"/>
        <v>290</v>
      </c>
      <c r="J27" s="20"/>
      <c r="K27" s="20">
        <f t="shared" si="6"/>
        <v>15228.812041196652</v>
      </c>
      <c r="L27" s="18">
        <f t="shared" si="7"/>
        <v>1513393.7212853099</v>
      </c>
    </row>
    <row r="28" spans="3:12" x14ac:dyDescent="0.25">
      <c r="C28" s="17">
        <f t="shared" si="8"/>
        <v>8</v>
      </c>
      <c r="D28" s="18">
        <f t="shared" si="0"/>
        <v>1513393.7212853099</v>
      </c>
      <c r="E28" s="19">
        <f t="shared" si="1"/>
        <v>2443.2245491176127</v>
      </c>
      <c r="F28" s="19">
        <f t="shared" si="2"/>
        <v>11224.33676619938</v>
      </c>
      <c r="G28" s="20">
        <f t="shared" si="3"/>
        <v>634.5992086292008</v>
      </c>
      <c r="H28" s="20">
        <f t="shared" si="4"/>
        <v>634.5992086292008</v>
      </c>
      <c r="I28" s="21">
        <f t="shared" si="5"/>
        <v>290</v>
      </c>
      <c r="J28" s="20"/>
      <c r="K28" s="20">
        <f t="shared" si="6"/>
        <v>15226.759732575394</v>
      </c>
      <c r="L28" s="18">
        <f t="shared" si="7"/>
        <v>1510950.4967361924</v>
      </c>
    </row>
    <row r="29" spans="3:12" x14ac:dyDescent="0.25">
      <c r="C29" s="17">
        <f t="shared" si="8"/>
        <v>9</v>
      </c>
      <c r="D29" s="18">
        <f t="shared" si="0"/>
        <v>1510950.4967361924</v>
      </c>
      <c r="E29" s="19">
        <f t="shared" si="1"/>
        <v>2461.345131190235</v>
      </c>
      <c r="F29" s="19">
        <f t="shared" si="2"/>
        <v>11206.216184126757</v>
      </c>
      <c r="G29" s="20">
        <f t="shared" si="3"/>
        <v>633.56544367410095</v>
      </c>
      <c r="H29" s="20">
        <f t="shared" si="4"/>
        <v>633.56544367410095</v>
      </c>
      <c r="I29" s="21">
        <f t="shared" si="5"/>
        <v>290</v>
      </c>
      <c r="J29" s="20"/>
      <c r="K29" s="20">
        <f t="shared" si="6"/>
        <v>15224.692202665194</v>
      </c>
      <c r="L29" s="18">
        <f t="shared" si="7"/>
        <v>1508489.1516050021</v>
      </c>
    </row>
    <row r="30" spans="3:12" x14ac:dyDescent="0.25">
      <c r="C30" s="17">
        <f t="shared" si="8"/>
        <v>10</v>
      </c>
      <c r="D30" s="18">
        <f t="shared" si="0"/>
        <v>1508489.1516050021</v>
      </c>
      <c r="E30" s="19">
        <f t="shared" si="1"/>
        <v>2479.6001075798963</v>
      </c>
      <c r="F30" s="19">
        <f t="shared" si="2"/>
        <v>11187.961207737095</v>
      </c>
      <c r="G30" s="20">
        <f t="shared" si="3"/>
        <v>632.52401162891726</v>
      </c>
      <c r="H30" s="20">
        <f t="shared" si="4"/>
        <v>632.52401162891726</v>
      </c>
      <c r="I30" s="21">
        <f t="shared" si="5"/>
        <v>290</v>
      </c>
      <c r="J30" s="20"/>
      <c r="K30" s="20">
        <f t="shared" si="6"/>
        <v>15222.609338574826</v>
      </c>
      <c r="L30" s="18">
        <f t="shared" si="7"/>
        <v>1506009.5514974222</v>
      </c>
    </row>
    <row r="31" spans="3:12" x14ac:dyDescent="0.25">
      <c r="C31" s="17">
        <f t="shared" si="8"/>
        <v>11</v>
      </c>
      <c r="D31" s="18">
        <f t="shared" si="0"/>
        <v>1506009.5514974222</v>
      </c>
      <c r="E31" s="19">
        <f t="shared" si="1"/>
        <v>2497.9904750444466</v>
      </c>
      <c r="F31" s="19">
        <f t="shared" si="2"/>
        <v>11169.570840272545</v>
      </c>
      <c r="G31" s="20">
        <f t="shared" si="3"/>
        <v>631.47485562939858</v>
      </c>
      <c r="H31" s="20">
        <f t="shared" si="4"/>
        <v>631.47485562939858</v>
      </c>
      <c r="I31" s="21">
        <f t="shared" si="5"/>
        <v>290</v>
      </c>
      <c r="J31" s="20"/>
      <c r="K31" s="20">
        <f t="shared" si="6"/>
        <v>15220.51102657579</v>
      </c>
      <c r="L31" s="18">
        <f t="shared" si="7"/>
        <v>1503511.5610223778</v>
      </c>
    </row>
    <row r="32" spans="3:12" x14ac:dyDescent="0.25">
      <c r="C32" s="17">
        <f t="shared" si="8"/>
        <v>12</v>
      </c>
      <c r="D32" s="18">
        <f t="shared" si="0"/>
        <v>1503511.5610223778</v>
      </c>
      <c r="E32" s="19">
        <f t="shared" si="1"/>
        <v>2516.5172377343597</v>
      </c>
      <c r="F32" s="19">
        <f t="shared" si="2"/>
        <v>11151.044077582632</v>
      </c>
      <c r="G32" s="20">
        <f t="shared" si="3"/>
        <v>630.41791838955032</v>
      </c>
      <c r="H32" s="20">
        <f t="shared" si="4"/>
        <v>630.41791838955032</v>
      </c>
      <c r="I32" s="21">
        <f t="shared" si="5"/>
        <v>290</v>
      </c>
      <c r="J32" s="20"/>
      <c r="K32" s="20">
        <f t="shared" si="6"/>
        <v>15218.397152096093</v>
      </c>
      <c r="L32" s="18">
        <f t="shared" si="7"/>
        <v>1500995.0437846435</v>
      </c>
    </row>
    <row r="33" spans="3:12" x14ac:dyDescent="0.25">
      <c r="C33" s="17">
        <f t="shared" si="8"/>
        <v>13</v>
      </c>
      <c r="D33" s="18">
        <f t="shared" si="0"/>
        <v>1500995.0437846435</v>
      </c>
      <c r="E33" s="19">
        <f t="shared" si="1"/>
        <v>2535.1814072475559</v>
      </c>
      <c r="F33" s="19">
        <f t="shared" si="2"/>
        <v>11132.379908069435</v>
      </c>
      <c r="G33" s="20">
        <f t="shared" si="3"/>
        <v>629.35314219850625</v>
      </c>
      <c r="H33" s="20">
        <f t="shared" si="4"/>
        <v>629.35314219850625</v>
      </c>
      <c r="I33" s="21">
        <f t="shared" si="5"/>
        <v>290</v>
      </c>
      <c r="J33" s="20"/>
      <c r="K33" s="20">
        <f t="shared" si="6"/>
        <v>15216.267599714005</v>
      </c>
      <c r="L33" s="18">
        <f t="shared" si="7"/>
        <v>1498459.8623773959</v>
      </c>
    </row>
    <row r="34" spans="3:12" x14ac:dyDescent="0.25">
      <c r="C34" s="17">
        <f t="shared" si="8"/>
        <v>14</v>
      </c>
      <c r="D34" s="18">
        <f t="shared" si="0"/>
        <v>1498459.8623773959</v>
      </c>
      <c r="E34" s="19">
        <f t="shared" si="1"/>
        <v>2553.9840026846423</v>
      </c>
      <c r="F34" s="19">
        <f t="shared" si="2"/>
        <v>11113.577312632349</v>
      </c>
      <c r="G34" s="20">
        <f t="shared" si="3"/>
        <v>628.2804689173787</v>
      </c>
      <c r="H34" s="20">
        <f t="shared" si="4"/>
        <v>628.2804689173787</v>
      </c>
      <c r="I34" s="21">
        <f t="shared" si="5"/>
        <v>290</v>
      </c>
      <c r="J34" s="20"/>
      <c r="K34" s="20">
        <f t="shared" si="6"/>
        <v>15214.122253151751</v>
      </c>
      <c r="L34" s="18">
        <f t="shared" si="7"/>
        <v>1495905.8783747111</v>
      </c>
    </row>
    <row r="35" spans="3:12" x14ac:dyDescent="0.25">
      <c r="C35" s="17">
        <f t="shared" si="8"/>
        <v>15</v>
      </c>
      <c r="D35" s="18">
        <f t="shared" si="0"/>
        <v>1495905.8783747111</v>
      </c>
      <c r="E35" s="19">
        <f t="shared" si="1"/>
        <v>2572.9260507045528</v>
      </c>
      <c r="F35" s="19">
        <f t="shared" si="2"/>
        <v>11094.63526461244</v>
      </c>
      <c r="G35" s="20">
        <f t="shared" si="3"/>
        <v>627.19983997608279</v>
      </c>
      <c r="H35" s="20">
        <f t="shared" si="4"/>
        <v>627.19983997608279</v>
      </c>
      <c r="I35" s="21">
        <f t="shared" si="5"/>
        <v>290</v>
      </c>
      <c r="J35" s="20"/>
      <c r="K35" s="20">
        <f t="shared" si="6"/>
        <v>15211.960995269157</v>
      </c>
      <c r="L35" s="18">
        <f t="shared" si="7"/>
        <v>1493332.9523240067</v>
      </c>
    </row>
    <row r="36" spans="3:12" x14ac:dyDescent="0.25">
      <c r="C36" s="17">
        <f t="shared" si="8"/>
        <v>16</v>
      </c>
      <c r="D36" s="18">
        <f t="shared" si="0"/>
        <v>1493332.9523240067</v>
      </c>
      <c r="E36" s="19">
        <f t="shared" si="1"/>
        <v>2592.0085855806119</v>
      </c>
      <c r="F36" s="19">
        <f t="shared" si="2"/>
        <v>11075.552729736379</v>
      </c>
      <c r="G36" s="20">
        <f t="shared" si="3"/>
        <v>626.11119637013894</v>
      </c>
      <c r="H36" s="20">
        <f t="shared" si="4"/>
        <v>626.11119637013894</v>
      </c>
      <c r="I36" s="21">
        <f t="shared" si="5"/>
        <v>290</v>
      </c>
      <c r="J36" s="20"/>
      <c r="K36" s="20">
        <f t="shared" si="6"/>
        <v>15209.78370805727</v>
      </c>
      <c r="L36" s="18">
        <f t="shared" si="7"/>
        <v>1490740.9437384261</v>
      </c>
    </row>
    <row r="37" spans="3:12" x14ac:dyDescent="0.25">
      <c r="C37" s="17">
        <f t="shared" si="8"/>
        <v>17</v>
      </c>
      <c r="D37" s="18">
        <f t="shared" si="0"/>
        <v>1490740.9437384261</v>
      </c>
      <c r="E37" s="19">
        <f t="shared" si="1"/>
        <v>2611.2326492570019</v>
      </c>
      <c r="F37" s="19">
        <f t="shared" si="2"/>
        <v>11056.32866605999</v>
      </c>
      <c r="G37" s="20">
        <f t="shared" si="3"/>
        <v>625.01447865745104</v>
      </c>
      <c r="H37" s="20">
        <f t="shared" si="4"/>
        <v>625.01447865745104</v>
      </c>
      <c r="I37" s="21">
        <f t="shared" si="5"/>
        <v>290</v>
      </c>
      <c r="J37" s="20"/>
      <c r="K37" s="20">
        <f t="shared" si="6"/>
        <v>15207.590272631895</v>
      </c>
      <c r="L37" s="18">
        <f t="shared" si="7"/>
        <v>1488129.7110891691</v>
      </c>
    </row>
    <row r="38" spans="3:12" x14ac:dyDescent="0.25">
      <c r="C38" s="17">
        <f t="shared" si="8"/>
        <v>18</v>
      </c>
      <c r="D38" s="18">
        <f t="shared" si="0"/>
        <v>1488129.7110891691</v>
      </c>
      <c r="E38" s="19">
        <f t="shared" si="1"/>
        <v>2630.5992914056578</v>
      </c>
      <c r="F38" s="19">
        <f t="shared" si="2"/>
        <v>11036.962023911334</v>
      </c>
      <c r="G38" s="20">
        <f t="shared" si="3"/>
        <v>623.90962695506062</v>
      </c>
      <c r="H38" s="20">
        <f t="shared" si="4"/>
        <v>623.90962695506062</v>
      </c>
      <c r="I38" s="21">
        <f t="shared" si="5"/>
        <v>290</v>
      </c>
      <c r="J38" s="20"/>
      <c r="K38" s="20">
        <f t="shared" si="6"/>
        <v>15205.380569227114</v>
      </c>
      <c r="L38" s="18">
        <f t="shared" si="7"/>
        <v>1485499.1117977635</v>
      </c>
    </row>
    <row r="39" spans="3:12" x14ac:dyDescent="0.25">
      <c r="C39" s="17">
        <f t="shared" si="8"/>
        <v>19</v>
      </c>
      <c r="D39" s="18">
        <f t="shared" si="0"/>
        <v>1485499.1117977635</v>
      </c>
      <c r="E39" s="19">
        <f t="shared" si="1"/>
        <v>2650.1095694835831</v>
      </c>
      <c r="F39" s="19">
        <f t="shared" si="2"/>
        <v>11017.451745833408</v>
      </c>
      <c r="G39" s="20">
        <f t="shared" si="3"/>
        <v>622.7965809358775</v>
      </c>
      <c r="H39" s="20">
        <f t="shared" si="4"/>
        <v>622.7965809358775</v>
      </c>
      <c r="I39" s="21">
        <f t="shared" si="5"/>
        <v>290</v>
      </c>
      <c r="J39" s="20"/>
      <c r="K39" s="20">
        <f t="shared" si="6"/>
        <v>15203.154477188747</v>
      </c>
      <c r="L39" s="18">
        <f t="shared" si="7"/>
        <v>1482849.0022282798</v>
      </c>
    </row>
    <row r="40" spans="3:12" x14ac:dyDescent="0.25">
      <c r="C40" s="17">
        <f t="shared" si="8"/>
        <v>20</v>
      </c>
      <c r="D40" s="18">
        <f t="shared" si="0"/>
        <v>1482849.0022282798</v>
      </c>
      <c r="E40" s="19">
        <f t="shared" si="1"/>
        <v>2669.7645487905861</v>
      </c>
      <c r="F40" s="19">
        <f t="shared" si="2"/>
        <v>10997.796766526404</v>
      </c>
      <c r="G40" s="20">
        <f t="shared" si="3"/>
        <v>621.67527982538547</v>
      </c>
      <c r="H40" s="20">
        <f t="shared" si="4"/>
        <v>621.67527982538547</v>
      </c>
      <c r="I40" s="21">
        <f t="shared" si="5"/>
        <v>290</v>
      </c>
      <c r="J40" s="20"/>
      <c r="K40" s="20">
        <f t="shared" si="6"/>
        <v>15200.911874967764</v>
      </c>
      <c r="L40" s="18">
        <f t="shared" si="7"/>
        <v>1480179.2376794892</v>
      </c>
    </row>
    <row r="41" spans="3:12" x14ac:dyDescent="0.25">
      <c r="C41" s="17">
        <f t="shared" si="8"/>
        <v>21</v>
      </c>
      <c r="D41" s="18">
        <f t="shared" si="0"/>
        <v>1480179.2376794892</v>
      </c>
      <c r="E41" s="19">
        <f t="shared" si="1"/>
        <v>2689.5653025274501</v>
      </c>
      <c r="F41" s="19">
        <f t="shared" si="2"/>
        <v>10977.996012789543</v>
      </c>
      <c r="G41" s="20">
        <f t="shared" si="3"/>
        <v>620.54566239832388</v>
      </c>
      <c r="H41" s="20">
        <f t="shared" si="4"/>
        <v>620.54566239832388</v>
      </c>
      <c r="I41" s="21">
        <f t="shared" si="5"/>
        <v>290</v>
      </c>
      <c r="J41" s="20"/>
      <c r="K41" s="20">
        <f t="shared" si="6"/>
        <v>15198.65264011364</v>
      </c>
      <c r="L41" s="18">
        <f t="shared" si="7"/>
        <v>1477489.6723769617</v>
      </c>
    </row>
    <row r="42" spans="3:12" x14ac:dyDescent="0.25">
      <c r="C42" s="17">
        <f t="shared" si="8"/>
        <v>22</v>
      </c>
      <c r="D42" s="18">
        <f t="shared" si="0"/>
        <v>1477489.6723769617</v>
      </c>
      <c r="E42" s="19">
        <f t="shared" si="1"/>
        <v>2709.5129118545278</v>
      </c>
      <c r="F42" s="19">
        <f t="shared" si="2"/>
        <v>10958.048403462462</v>
      </c>
      <c r="G42" s="20">
        <f t="shared" si="3"/>
        <v>619.40766697534502</v>
      </c>
      <c r="H42" s="20">
        <f t="shared" si="4"/>
        <v>619.40766697534502</v>
      </c>
      <c r="I42" s="21">
        <f t="shared" si="5"/>
        <v>290</v>
      </c>
      <c r="J42" s="20"/>
      <c r="K42" s="20">
        <f t="shared" si="6"/>
        <v>15196.376649267682</v>
      </c>
      <c r="L42" s="18">
        <f t="shared" si="7"/>
        <v>1474780.1594651071</v>
      </c>
    </row>
    <row r="43" spans="3:12" x14ac:dyDescent="0.25">
      <c r="C43" s="17">
        <f t="shared" si="8"/>
        <v>23</v>
      </c>
      <c r="D43" s="18">
        <f t="shared" si="0"/>
        <v>1474780.1594651071</v>
      </c>
      <c r="E43" s="19">
        <f t="shared" si="1"/>
        <v>2729.6084659507824</v>
      </c>
      <c r="F43" s="19">
        <f t="shared" si="2"/>
        <v>10937.952849366209</v>
      </c>
      <c r="G43" s="20">
        <f t="shared" si="3"/>
        <v>618.2612314196457</v>
      </c>
      <c r="H43" s="20">
        <f t="shared" si="4"/>
        <v>618.2612314196457</v>
      </c>
      <c r="I43" s="21">
        <f t="shared" si="5"/>
        <v>290</v>
      </c>
      <c r="J43" s="20"/>
      <c r="K43" s="20">
        <f t="shared" si="6"/>
        <v>15194.083778156284</v>
      </c>
      <c r="L43" s="18">
        <f t="shared" si="7"/>
        <v>1472050.5509991564</v>
      </c>
    </row>
    <row r="44" spans="3:12" x14ac:dyDescent="0.25">
      <c r="C44" s="17">
        <f t="shared" si="8"/>
        <v>24</v>
      </c>
      <c r="D44" s="18">
        <f t="shared" si="0"/>
        <v>1472050.5509991564</v>
      </c>
      <c r="E44" s="19">
        <f t="shared" si="1"/>
        <v>2749.8530620732513</v>
      </c>
      <c r="F44" s="19">
        <f t="shared" si="2"/>
        <v>10917.708253243742</v>
      </c>
      <c r="G44" s="20">
        <f t="shared" si="3"/>
        <v>617.10629313357492</v>
      </c>
      <c r="H44" s="20">
        <f t="shared" si="4"/>
        <v>617.10629313357492</v>
      </c>
      <c r="I44" s="21">
        <f t="shared" si="5"/>
        <v>290</v>
      </c>
      <c r="J44" s="20"/>
      <c r="K44" s="20">
        <f t="shared" si="6"/>
        <v>15191.773901584142</v>
      </c>
      <c r="L44" s="18">
        <f t="shared" si="7"/>
        <v>1469300.6979370832</v>
      </c>
    </row>
    <row r="45" spans="3:12" x14ac:dyDescent="0.25">
      <c r="C45" s="17">
        <f t="shared" si="8"/>
        <v>25</v>
      </c>
      <c r="D45" s="18">
        <f t="shared" si="0"/>
        <v>1469300.6979370832</v>
      </c>
      <c r="E45" s="19">
        <f t="shared" si="1"/>
        <v>2770.2478056169607</v>
      </c>
      <c r="F45" s="19">
        <f t="shared" si="2"/>
        <v>10897.31350970003</v>
      </c>
      <c r="G45" s="20">
        <f t="shared" si="3"/>
        <v>615.94278905521583</v>
      </c>
      <c r="H45" s="20">
        <f t="shared" si="4"/>
        <v>615.94278905521583</v>
      </c>
      <c r="I45" s="21">
        <f t="shared" si="5"/>
        <v>290</v>
      </c>
      <c r="J45" s="20"/>
      <c r="K45" s="20">
        <f t="shared" si="6"/>
        <v>15189.446893427425</v>
      </c>
      <c r="L45" s="18">
        <f t="shared" si="7"/>
        <v>1466530.4501314661</v>
      </c>
    </row>
    <row r="46" spans="3:12" x14ac:dyDescent="0.25">
      <c r="C46" s="17">
        <f t="shared" si="8"/>
        <v>26</v>
      </c>
      <c r="D46" s="18">
        <f t="shared" si="0"/>
        <v>1466530.4501314661</v>
      </c>
      <c r="E46" s="19">
        <f t="shared" si="1"/>
        <v>2790.7938101752866</v>
      </c>
      <c r="F46" s="19">
        <f t="shared" si="2"/>
        <v>10876.767505141705</v>
      </c>
      <c r="G46" s="20">
        <f t="shared" si="3"/>
        <v>614.77065565494217</v>
      </c>
      <c r="H46" s="20">
        <f t="shared" si="4"/>
        <v>614.77065565494217</v>
      </c>
      <c r="I46" s="21">
        <f t="shared" si="5"/>
        <v>290</v>
      </c>
      <c r="J46" s="20"/>
      <c r="K46" s="20">
        <f t="shared" si="6"/>
        <v>15187.102626626876</v>
      </c>
      <c r="L46" s="18">
        <f t="shared" si="7"/>
        <v>1463739.6563212909</v>
      </c>
    </row>
    <row r="47" spans="3:12" x14ac:dyDescent="0.25">
      <c r="C47" s="17">
        <f t="shared" si="8"/>
        <v>27</v>
      </c>
      <c r="D47" s="18">
        <f t="shared" si="0"/>
        <v>1463739.6563212909</v>
      </c>
      <c r="E47" s="19">
        <f t="shared" si="1"/>
        <v>2811.4921976007531</v>
      </c>
      <c r="F47" s="19">
        <f t="shared" si="2"/>
        <v>10856.069117716239</v>
      </c>
      <c r="G47" s="20">
        <f t="shared" si="3"/>
        <v>613.58982893194991</v>
      </c>
      <c r="H47" s="20">
        <f t="shared" si="4"/>
        <v>613.58982893194991</v>
      </c>
      <c r="I47" s="21">
        <f t="shared" si="5"/>
        <v>290</v>
      </c>
      <c r="J47" s="20"/>
      <c r="K47" s="20">
        <f t="shared" si="6"/>
        <v>15184.740973180893</v>
      </c>
      <c r="L47" s="18">
        <f t="shared" si="7"/>
        <v>1460928.1641236902</v>
      </c>
    </row>
    <row r="48" spans="3:12" x14ac:dyDescent="0.25">
      <c r="C48" s="17">
        <f t="shared" si="8"/>
        <v>28</v>
      </c>
      <c r="D48" s="18">
        <f t="shared" si="0"/>
        <v>1460928.1641236902</v>
      </c>
      <c r="E48" s="19">
        <f t="shared" si="1"/>
        <v>2832.3440980662926</v>
      </c>
      <c r="F48" s="19">
        <f t="shared" si="2"/>
        <v>10835.2172172507</v>
      </c>
      <c r="G48" s="20">
        <f t="shared" si="3"/>
        <v>612.40024441076207</v>
      </c>
      <c r="H48" s="20">
        <f t="shared" si="4"/>
        <v>612.40024441076207</v>
      </c>
      <c r="I48" s="21">
        <f t="shared" si="5"/>
        <v>290</v>
      </c>
      <c r="J48" s="20"/>
      <c r="K48" s="20">
        <f t="shared" si="6"/>
        <v>15182.361804138516</v>
      </c>
      <c r="L48" s="18">
        <f t="shared" si="7"/>
        <v>1458095.820025624</v>
      </c>
    </row>
    <row r="49" spans="3:12" x14ac:dyDescent="0.25">
      <c r="C49" s="17">
        <f t="shared" si="8"/>
        <v>29</v>
      </c>
      <c r="D49" s="18">
        <f t="shared" ref="D49:D112" si="9">L48</f>
        <v>1458095.820025624</v>
      </c>
      <c r="E49" s="19">
        <f t="shared" ref="E49:E112" si="10">PPMT($D$10/12,C49,$D$11,-$L$20)</f>
        <v>2853.3506501269512</v>
      </c>
      <c r="F49" s="19">
        <f t="shared" ref="F49:F112" si="11">IPMT($D$10/12,C49,$D$11,-$L$20)</f>
        <v>10814.210665190039</v>
      </c>
      <c r="G49" s="20">
        <f t="shared" ref="G49:G112" si="12">$D$13*L49/1000</f>
        <v>611.20183713770871</v>
      </c>
      <c r="H49" s="20">
        <f t="shared" ref="H49:H112" si="13">$D$13*L49/1000</f>
        <v>611.20183713770871</v>
      </c>
      <c r="I49" s="21">
        <f t="shared" si="5"/>
        <v>290</v>
      </c>
      <c r="J49" s="20"/>
      <c r="K49" s="20">
        <f t="shared" ref="K49:K112" si="14">PMT($D$10/12,$D$11,-$L$20)+SUM(G49:I49)</f>
        <v>15179.96498959241</v>
      </c>
      <c r="L49" s="18">
        <f t="shared" ref="L49:L112" si="15">L48-E49</f>
        <v>1455242.469375497</v>
      </c>
    </row>
    <row r="50" spans="3:12" x14ac:dyDescent="0.25">
      <c r="C50" s="17">
        <f t="shared" si="8"/>
        <v>30</v>
      </c>
      <c r="D50" s="18">
        <f t="shared" si="9"/>
        <v>1455242.469375497</v>
      </c>
      <c r="E50" s="19">
        <f t="shared" si="10"/>
        <v>2874.513000782059</v>
      </c>
      <c r="F50" s="19">
        <f t="shared" si="11"/>
        <v>10793.048314534932</v>
      </c>
      <c r="G50" s="20">
        <f t="shared" si="12"/>
        <v>609.9945416773802</v>
      </c>
      <c r="H50" s="20">
        <f t="shared" si="13"/>
        <v>609.9945416773802</v>
      </c>
      <c r="I50" s="21">
        <f t="shared" si="5"/>
        <v>290</v>
      </c>
      <c r="J50" s="20"/>
      <c r="K50" s="20">
        <f t="shared" si="14"/>
        <v>15177.550398671752</v>
      </c>
      <c r="L50" s="18">
        <f t="shared" si="15"/>
        <v>1452367.9563747148</v>
      </c>
    </row>
    <row r="51" spans="3:12" x14ac:dyDescent="0.25">
      <c r="C51" s="17">
        <f t="shared" si="8"/>
        <v>31</v>
      </c>
      <c r="D51" s="18">
        <f t="shared" si="9"/>
        <v>1452367.9563747148</v>
      </c>
      <c r="E51" s="19">
        <f t="shared" si="10"/>
        <v>2895.8323055378596</v>
      </c>
      <c r="F51" s="19">
        <f t="shared" si="11"/>
        <v>10771.72900977913</v>
      </c>
      <c r="G51" s="20">
        <f t="shared" si="12"/>
        <v>608.77829210905441</v>
      </c>
      <c r="H51" s="20">
        <f t="shared" si="13"/>
        <v>608.77829210905441</v>
      </c>
      <c r="I51" s="21">
        <f t="shared" si="5"/>
        <v>290</v>
      </c>
      <c r="J51" s="20"/>
      <c r="K51" s="20">
        <f t="shared" si="14"/>
        <v>15175.117899535102</v>
      </c>
      <c r="L51" s="18">
        <f t="shared" si="15"/>
        <v>1449472.1240691771</v>
      </c>
    </row>
    <row r="52" spans="3:12" x14ac:dyDescent="0.25">
      <c r="C52" s="17">
        <f t="shared" si="8"/>
        <v>32</v>
      </c>
      <c r="D52" s="18">
        <f t="shared" si="9"/>
        <v>1449472.1240691771</v>
      </c>
      <c r="E52" s="19">
        <f t="shared" si="10"/>
        <v>2917.3097284705982</v>
      </c>
      <c r="F52" s="19">
        <f t="shared" si="11"/>
        <v>10750.251586846392</v>
      </c>
      <c r="G52" s="20">
        <f t="shared" si="12"/>
        <v>607.55302202309667</v>
      </c>
      <c r="H52" s="20">
        <f t="shared" si="13"/>
        <v>607.55302202309667</v>
      </c>
      <c r="I52" s="21">
        <f t="shared" si="5"/>
        <v>290</v>
      </c>
      <c r="J52" s="20"/>
      <c r="K52" s="20">
        <f t="shared" si="14"/>
        <v>15172.667359363186</v>
      </c>
      <c r="L52" s="18">
        <f t="shared" si="15"/>
        <v>1446554.8143407064</v>
      </c>
    </row>
    <row r="53" spans="3:12" x14ac:dyDescent="0.25">
      <c r="C53" s="17">
        <f t="shared" si="8"/>
        <v>33</v>
      </c>
      <c r="D53" s="18">
        <f t="shared" si="9"/>
        <v>1446554.8143407064</v>
      </c>
      <c r="E53" s="19">
        <f t="shared" si="10"/>
        <v>2938.9464422900887</v>
      </c>
      <c r="F53" s="19">
        <f t="shared" si="11"/>
        <v>10728.614873026901</v>
      </c>
      <c r="G53" s="20">
        <f t="shared" si="12"/>
        <v>606.31866451733492</v>
      </c>
      <c r="H53" s="20">
        <f t="shared" si="13"/>
        <v>606.31866451733492</v>
      </c>
      <c r="I53" s="21">
        <f t="shared" si="5"/>
        <v>290</v>
      </c>
      <c r="J53" s="20"/>
      <c r="K53" s="20">
        <f t="shared" si="14"/>
        <v>15170.198644351662</v>
      </c>
      <c r="L53" s="18">
        <f t="shared" si="15"/>
        <v>1443615.8678984165</v>
      </c>
    </row>
    <row r="54" spans="3:12" x14ac:dyDescent="0.25">
      <c r="C54" s="17">
        <f t="shared" si="8"/>
        <v>34</v>
      </c>
      <c r="D54" s="18">
        <f t="shared" si="9"/>
        <v>1443615.8678984165</v>
      </c>
      <c r="E54" s="19">
        <f t="shared" si="10"/>
        <v>2960.7436284037399</v>
      </c>
      <c r="F54" s="19">
        <f t="shared" si="11"/>
        <v>10706.817686913253</v>
      </c>
      <c r="G54" s="20">
        <f t="shared" si="12"/>
        <v>605.0751521934053</v>
      </c>
      <c r="H54" s="20">
        <f t="shared" si="13"/>
        <v>605.0751521934053</v>
      </c>
      <c r="I54" s="21">
        <f t="shared" si="5"/>
        <v>290</v>
      </c>
      <c r="J54" s="20"/>
      <c r="K54" s="20">
        <f t="shared" si="14"/>
        <v>15167.711619703803</v>
      </c>
      <c r="L54" s="18">
        <f t="shared" si="15"/>
        <v>1440655.1242700128</v>
      </c>
    </row>
    <row r="55" spans="3:12" x14ac:dyDescent="0.25">
      <c r="C55" s="17">
        <f t="shared" si="8"/>
        <v>35</v>
      </c>
      <c r="D55" s="18">
        <f t="shared" si="9"/>
        <v>1440655.1242700128</v>
      </c>
      <c r="E55" s="19">
        <f t="shared" si="10"/>
        <v>2982.7024769810678</v>
      </c>
      <c r="F55" s="19">
        <f t="shared" si="11"/>
        <v>10684.858838335924</v>
      </c>
      <c r="G55" s="20">
        <f t="shared" si="12"/>
        <v>603.82241715307339</v>
      </c>
      <c r="H55" s="20">
        <f t="shared" si="13"/>
        <v>603.82241715307339</v>
      </c>
      <c r="I55" s="21">
        <f t="shared" si="5"/>
        <v>290</v>
      </c>
      <c r="J55" s="20"/>
      <c r="K55" s="20">
        <f t="shared" si="14"/>
        <v>15165.20614962314</v>
      </c>
      <c r="L55" s="18">
        <f t="shared" si="15"/>
        <v>1437672.4217930317</v>
      </c>
    </row>
    <row r="56" spans="3:12" x14ac:dyDescent="0.25">
      <c r="C56" s="17">
        <f t="shared" si="8"/>
        <v>36</v>
      </c>
      <c r="D56" s="18">
        <f t="shared" si="9"/>
        <v>1437672.4217930317</v>
      </c>
      <c r="E56" s="19">
        <f t="shared" si="10"/>
        <v>3004.8241870186771</v>
      </c>
      <c r="F56" s="19">
        <f t="shared" si="11"/>
        <v>10662.737128298315</v>
      </c>
      <c r="G56" s="20">
        <f t="shared" si="12"/>
        <v>602.56039099452551</v>
      </c>
      <c r="H56" s="20">
        <f t="shared" si="13"/>
        <v>602.56039099452551</v>
      </c>
      <c r="I56" s="21">
        <f t="shared" si="5"/>
        <v>290</v>
      </c>
      <c r="J56" s="20"/>
      <c r="K56" s="20">
        <f t="shared" si="14"/>
        <v>15162.682097306044</v>
      </c>
      <c r="L56" s="18">
        <f t="shared" si="15"/>
        <v>1434667.5976060131</v>
      </c>
    </row>
    <row r="57" spans="3:12" x14ac:dyDescent="0.25">
      <c r="C57" s="17">
        <f t="shared" si="8"/>
        <v>37</v>
      </c>
      <c r="D57" s="18">
        <f t="shared" si="9"/>
        <v>1434667.5976060131</v>
      </c>
      <c r="E57" s="19">
        <f t="shared" si="10"/>
        <v>3027.1099664057328</v>
      </c>
      <c r="F57" s="19">
        <f t="shared" si="11"/>
        <v>10640.451348911258</v>
      </c>
      <c r="G57" s="20">
        <f t="shared" si="12"/>
        <v>601.28900480863513</v>
      </c>
      <c r="H57" s="20">
        <f t="shared" si="13"/>
        <v>601.28900480863513</v>
      </c>
      <c r="I57" s="21">
        <f t="shared" si="5"/>
        <v>290</v>
      </c>
      <c r="J57" s="20"/>
      <c r="K57" s="20">
        <f t="shared" si="14"/>
        <v>15160.139324934262</v>
      </c>
      <c r="L57" s="18">
        <f t="shared" si="15"/>
        <v>1431640.4876396074</v>
      </c>
    </row>
    <row r="58" spans="3:12" x14ac:dyDescent="0.25">
      <c r="C58" s="17">
        <f t="shared" si="8"/>
        <v>38</v>
      </c>
      <c r="D58" s="18">
        <f t="shared" si="9"/>
        <v>1431640.4876396074</v>
      </c>
      <c r="E58" s="19">
        <f t="shared" si="10"/>
        <v>3049.5610319899083</v>
      </c>
      <c r="F58" s="19">
        <f t="shared" si="11"/>
        <v>10618.000283327085</v>
      </c>
      <c r="G58" s="20">
        <f t="shared" si="12"/>
        <v>600.00818917519928</v>
      </c>
      <c r="H58" s="20">
        <f t="shared" si="13"/>
        <v>600.00818917519928</v>
      </c>
      <c r="I58" s="21">
        <f t="shared" si="5"/>
        <v>290</v>
      </c>
      <c r="J58" s="20"/>
      <c r="K58" s="20">
        <f t="shared" si="14"/>
        <v>15157.57769366739</v>
      </c>
      <c r="L58" s="18">
        <f t="shared" si="15"/>
        <v>1428590.9266076174</v>
      </c>
    </row>
    <row r="59" spans="3:12" x14ac:dyDescent="0.25">
      <c r="C59" s="17">
        <f t="shared" si="8"/>
        <v>39</v>
      </c>
      <c r="D59" s="18">
        <f t="shared" si="9"/>
        <v>1428590.9266076174</v>
      </c>
      <c r="E59" s="19">
        <f t="shared" si="10"/>
        <v>3072.1786096438336</v>
      </c>
      <c r="F59" s="19">
        <f t="shared" si="11"/>
        <v>10595.382705673159</v>
      </c>
      <c r="G59" s="20">
        <f t="shared" si="12"/>
        <v>598.71787415914889</v>
      </c>
      <c r="H59" s="20">
        <f t="shared" si="13"/>
        <v>598.71787415914889</v>
      </c>
      <c r="I59" s="21">
        <f t="shared" si="5"/>
        <v>290</v>
      </c>
      <c r="J59" s="20"/>
      <c r="K59" s="20">
        <f t="shared" si="14"/>
        <v>15154.99706363529</v>
      </c>
      <c r="L59" s="18">
        <f t="shared" si="15"/>
        <v>1425518.7479979736</v>
      </c>
    </row>
    <row r="60" spans="3:12" x14ac:dyDescent="0.25">
      <c r="C60" s="17">
        <f t="shared" si="8"/>
        <v>40</v>
      </c>
      <c r="D60" s="18">
        <f t="shared" si="9"/>
        <v>1425518.7479979736</v>
      </c>
      <c r="E60" s="19">
        <f t="shared" si="10"/>
        <v>3094.963934332025</v>
      </c>
      <c r="F60" s="19">
        <f t="shared" si="11"/>
        <v>10572.597380984966</v>
      </c>
      <c r="G60" s="20">
        <f t="shared" si="12"/>
        <v>597.4179893067294</v>
      </c>
      <c r="H60" s="20">
        <f t="shared" si="13"/>
        <v>597.4179893067294</v>
      </c>
      <c r="I60" s="21">
        <f t="shared" si="5"/>
        <v>290</v>
      </c>
      <c r="J60" s="20"/>
      <c r="K60" s="20">
        <f t="shared" si="14"/>
        <v>15152.397293930451</v>
      </c>
      <c r="L60" s="18">
        <f t="shared" si="15"/>
        <v>1422423.7840636414</v>
      </c>
    </row>
    <row r="61" spans="3:12" x14ac:dyDescent="0.25">
      <c r="C61" s="17">
        <f t="shared" si="8"/>
        <v>41</v>
      </c>
      <c r="D61" s="18">
        <f t="shared" si="9"/>
        <v>1422423.7840636414</v>
      </c>
      <c r="E61" s="19">
        <f t="shared" si="10"/>
        <v>3117.9182501783216</v>
      </c>
      <c r="F61" s="19">
        <f t="shared" si="11"/>
        <v>10549.643065138671</v>
      </c>
      <c r="G61" s="20">
        <f t="shared" si="12"/>
        <v>596.10846364165457</v>
      </c>
      <c r="H61" s="20">
        <f t="shared" si="13"/>
        <v>596.10846364165457</v>
      </c>
      <c r="I61" s="21">
        <f t="shared" si="5"/>
        <v>290</v>
      </c>
      <c r="J61" s="20"/>
      <c r="K61" s="20">
        <f t="shared" si="14"/>
        <v>15149.778242600301</v>
      </c>
      <c r="L61" s="18">
        <f t="shared" si="15"/>
        <v>1419305.8658134632</v>
      </c>
    </row>
    <row r="62" spans="3:12" x14ac:dyDescent="0.25">
      <c r="C62" s="17">
        <f t="shared" si="8"/>
        <v>42</v>
      </c>
      <c r="D62" s="18">
        <f t="shared" si="9"/>
        <v>1419305.8658134632</v>
      </c>
      <c r="E62" s="19">
        <f t="shared" si="10"/>
        <v>3141.0428105338106</v>
      </c>
      <c r="F62" s="19">
        <f t="shared" si="11"/>
        <v>10526.518504783182</v>
      </c>
      <c r="G62" s="20">
        <f t="shared" si="12"/>
        <v>594.78922566123026</v>
      </c>
      <c r="H62" s="20">
        <f t="shared" si="13"/>
        <v>594.78922566123026</v>
      </c>
      <c r="I62" s="21">
        <f t="shared" si="5"/>
        <v>290</v>
      </c>
      <c r="J62" s="20"/>
      <c r="K62" s="20">
        <f t="shared" si="14"/>
        <v>15147.139766639453</v>
      </c>
      <c r="L62" s="18">
        <f t="shared" si="15"/>
        <v>1416164.8230029293</v>
      </c>
    </row>
    <row r="63" spans="3:12" x14ac:dyDescent="0.25">
      <c r="C63" s="17">
        <f t="shared" si="8"/>
        <v>43</v>
      </c>
      <c r="D63" s="18">
        <f t="shared" si="9"/>
        <v>1416164.8230029293</v>
      </c>
      <c r="E63" s="19">
        <f t="shared" si="10"/>
        <v>3164.3388780452697</v>
      </c>
      <c r="F63" s="19">
        <f t="shared" si="11"/>
        <v>10503.222437271721</v>
      </c>
      <c r="G63" s="20">
        <f t="shared" si="12"/>
        <v>593.46020333245133</v>
      </c>
      <c r="H63" s="20">
        <f t="shared" si="13"/>
        <v>593.46020333245133</v>
      </c>
      <c r="I63" s="21">
        <f t="shared" si="5"/>
        <v>290</v>
      </c>
      <c r="J63" s="20"/>
      <c r="K63" s="20">
        <f t="shared" si="14"/>
        <v>15144.481721981894</v>
      </c>
      <c r="L63" s="18">
        <f t="shared" si="15"/>
        <v>1413000.484124884</v>
      </c>
    </row>
    <row r="64" spans="3:12" x14ac:dyDescent="0.25">
      <c r="C64" s="17">
        <f t="shared" si="8"/>
        <v>44</v>
      </c>
      <c r="D64" s="18">
        <f t="shared" si="9"/>
        <v>1413000.484124884</v>
      </c>
      <c r="E64" s="19">
        <f t="shared" si="10"/>
        <v>3187.8077247241054</v>
      </c>
      <c r="F64" s="19">
        <f t="shared" si="11"/>
        <v>10479.753590592887</v>
      </c>
      <c r="G64" s="20">
        <f t="shared" si="12"/>
        <v>592.12132408806713</v>
      </c>
      <c r="H64" s="20">
        <f t="shared" si="13"/>
        <v>592.12132408806713</v>
      </c>
      <c r="I64" s="21">
        <f t="shared" si="5"/>
        <v>290</v>
      </c>
      <c r="J64" s="20"/>
      <c r="K64" s="20">
        <f t="shared" si="14"/>
        <v>15141.803963493127</v>
      </c>
      <c r="L64" s="18">
        <f t="shared" si="15"/>
        <v>1409812.67640016</v>
      </c>
    </row>
    <row r="65" spans="3:12" x14ac:dyDescent="0.25">
      <c r="C65" s="17">
        <f t="shared" si="8"/>
        <v>45</v>
      </c>
      <c r="D65" s="18">
        <f t="shared" si="9"/>
        <v>1409812.67640016</v>
      </c>
      <c r="E65" s="19">
        <f t="shared" si="10"/>
        <v>3211.4506320158093</v>
      </c>
      <c r="F65" s="19">
        <f t="shared" si="11"/>
        <v>10456.110683301182</v>
      </c>
      <c r="G65" s="20">
        <f t="shared" si="12"/>
        <v>590.77251482262056</v>
      </c>
      <c r="H65" s="20">
        <f t="shared" si="13"/>
        <v>590.77251482262056</v>
      </c>
      <c r="I65" s="21">
        <f t="shared" si="5"/>
        <v>290</v>
      </c>
      <c r="J65" s="20"/>
      <c r="K65" s="20">
        <f t="shared" si="14"/>
        <v>15139.106344962234</v>
      </c>
      <c r="L65" s="18">
        <f t="shared" si="15"/>
        <v>1406601.2257681442</v>
      </c>
    </row>
    <row r="66" spans="3:12" x14ac:dyDescent="0.25">
      <c r="C66" s="17">
        <f t="shared" si="8"/>
        <v>46</v>
      </c>
      <c r="D66" s="18">
        <f t="shared" si="9"/>
        <v>1406601.2257681442</v>
      </c>
      <c r="E66" s="19">
        <f t="shared" si="10"/>
        <v>3235.2688908699261</v>
      </c>
      <c r="F66" s="19">
        <f t="shared" si="11"/>
        <v>10432.292424447065</v>
      </c>
      <c r="G66" s="20">
        <f t="shared" si="12"/>
        <v>589.41370188845519</v>
      </c>
      <c r="H66" s="20">
        <f t="shared" si="13"/>
        <v>589.41370188845519</v>
      </c>
      <c r="I66" s="21">
        <f t="shared" si="5"/>
        <v>290</v>
      </c>
      <c r="J66" s="20"/>
      <c r="K66" s="20">
        <f t="shared" si="14"/>
        <v>15136.388719093902</v>
      </c>
      <c r="L66" s="18">
        <f t="shared" si="15"/>
        <v>1403365.9568772742</v>
      </c>
    </row>
    <row r="67" spans="3:12" x14ac:dyDescent="0.25">
      <c r="C67" s="17">
        <f t="shared" si="8"/>
        <v>47</v>
      </c>
      <c r="D67" s="18">
        <f t="shared" si="9"/>
        <v>1403365.9568772742</v>
      </c>
      <c r="E67" s="19">
        <f t="shared" si="10"/>
        <v>3259.2638018105449</v>
      </c>
      <c r="F67" s="19">
        <f t="shared" si="11"/>
        <v>10408.297513506446</v>
      </c>
      <c r="G67" s="20">
        <f t="shared" si="12"/>
        <v>588.04481109169478</v>
      </c>
      <c r="H67" s="20">
        <f t="shared" si="13"/>
        <v>588.04481109169478</v>
      </c>
      <c r="I67" s="21">
        <f t="shared" si="5"/>
        <v>290</v>
      </c>
      <c r="J67" s="20"/>
      <c r="K67" s="20">
        <f t="shared" si="14"/>
        <v>15133.650937500382</v>
      </c>
      <c r="L67" s="18">
        <f t="shared" si="15"/>
        <v>1400106.6930754636</v>
      </c>
    </row>
    <row r="68" spans="3:12" x14ac:dyDescent="0.25">
      <c r="C68" s="17">
        <f t="shared" si="8"/>
        <v>48</v>
      </c>
      <c r="D68" s="18">
        <f t="shared" si="9"/>
        <v>1400106.6930754636</v>
      </c>
      <c r="E68" s="19">
        <f t="shared" si="10"/>
        <v>3283.4366750073063</v>
      </c>
      <c r="F68" s="19">
        <f t="shared" si="11"/>
        <v>10384.124640309687</v>
      </c>
      <c r="G68" s="20">
        <f t="shared" si="12"/>
        <v>586.66576768819175</v>
      </c>
      <c r="H68" s="20">
        <f t="shared" si="13"/>
        <v>586.66576768819175</v>
      </c>
      <c r="I68" s="21">
        <f t="shared" si="5"/>
        <v>290</v>
      </c>
      <c r="J68" s="20"/>
      <c r="K68" s="20">
        <f t="shared" si="14"/>
        <v>15130.892850693375</v>
      </c>
      <c r="L68" s="18">
        <f t="shared" si="15"/>
        <v>1396823.2564004564</v>
      </c>
    </row>
    <row r="69" spans="3:12" x14ac:dyDescent="0.25">
      <c r="C69" s="17">
        <f t="shared" si="8"/>
        <v>49</v>
      </c>
      <c r="D69" s="18">
        <f t="shared" si="9"/>
        <v>1396823.2564004564</v>
      </c>
      <c r="E69" s="19">
        <f t="shared" si="10"/>
        <v>3307.788830346944</v>
      </c>
      <c r="F69" s="19">
        <f t="shared" si="11"/>
        <v>10359.772484970048</v>
      </c>
      <c r="G69" s="20">
        <f t="shared" si="12"/>
        <v>585.27649637944603</v>
      </c>
      <c r="H69" s="20">
        <f t="shared" si="13"/>
        <v>585.27649637944603</v>
      </c>
      <c r="I69" s="21">
        <f t="shared" si="5"/>
        <v>290</v>
      </c>
      <c r="J69" s="20"/>
      <c r="K69" s="20">
        <f t="shared" si="14"/>
        <v>15128.114308075885</v>
      </c>
      <c r="L69" s="18">
        <f t="shared" si="15"/>
        <v>1393515.4675701095</v>
      </c>
    </row>
    <row r="70" spans="3:12" x14ac:dyDescent="0.25">
      <c r="C70" s="17">
        <f t="shared" si="8"/>
        <v>50</v>
      </c>
      <c r="D70" s="18">
        <f t="shared" si="9"/>
        <v>1393515.4675701095</v>
      </c>
      <c r="E70" s="19">
        <f t="shared" si="10"/>
        <v>3332.3215975053504</v>
      </c>
      <c r="F70" s="19">
        <f t="shared" si="11"/>
        <v>10335.239717811643</v>
      </c>
      <c r="G70" s="20">
        <f t="shared" si="12"/>
        <v>583.87692130849371</v>
      </c>
      <c r="H70" s="20">
        <f t="shared" si="13"/>
        <v>583.87692130849371</v>
      </c>
      <c r="I70" s="21">
        <f t="shared" si="5"/>
        <v>290</v>
      </c>
      <c r="J70" s="20"/>
      <c r="K70" s="20">
        <f t="shared" si="14"/>
        <v>15125.315157933979</v>
      </c>
      <c r="L70" s="18">
        <f t="shared" si="15"/>
        <v>1390183.1459726042</v>
      </c>
    </row>
    <row r="71" spans="3:12" x14ac:dyDescent="0.25">
      <c r="C71" s="17">
        <f t="shared" si="8"/>
        <v>51</v>
      </c>
      <c r="D71" s="18">
        <f t="shared" si="9"/>
        <v>1390183.1459726042</v>
      </c>
      <c r="E71" s="19">
        <f t="shared" si="10"/>
        <v>3357.0363160201823</v>
      </c>
      <c r="F71" s="19">
        <f t="shared" si="11"/>
        <v>10310.524999296809</v>
      </c>
      <c r="G71" s="20">
        <f t="shared" si="12"/>
        <v>582.46696605576528</v>
      </c>
      <c r="H71" s="20">
        <f t="shared" si="13"/>
        <v>582.46696605576528</v>
      </c>
      <c r="I71" s="21">
        <f t="shared" si="5"/>
        <v>290</v>
      </c>
      <c r="J71" s="20"/>
      <c r="K71" s="20">
        <f t="shared" si="14"/>
        <v>15122.495247428524</v>
      </c>
      <c r="L71" s="18">
        <f t="shared" si="15"/>
        <v>1386826.109656584</v>
      </c>
    </row>
    <row r="72" spans="3:12" x14ac:dyDescent="0.25">
      <c r="C72" s="17">
        <f t="shared" si="8"/>
        <v>52</v>
      </c>
      <c r="D72" s="18">
        <f t="shared" si="9"/>
        <v>1386826.109656584</v>
      </c>
      <c r="E72" s="19">
        <f t="shared" si="10"/>
        <v>3381.9343353639979</v>
      </c>
      <c r="F72" s="19">
        <f t="shared" si="11"/>
        <v>10285.626979952993</v>
      </c>
      <c r="G72" s="20">
        <f t="shared" si="12"/>
        <v>581.04655363491236</v>
      </c>
      <c r="H72" s="20">
        <f t="shared" si="13"/>
        <v>581.04655363491236</v>
      </c>
      <c r="I72" s="21">
        <f t="shared" si="5"/>
        <v>290</v>
      </c>
      <c r="J72" s="20"/>
      <c r="K72" s="20">
        <f t="shared" si="14"/>
        <v>15119.654422586817</v>
      </c>
      <c r="L72" s="18">
        <f t="shared" si="15"/>
        <v>1383444.17532122</v>
      </c>
    </row>
    <row r="73" spans="3:12" x14ac:dyDescent="0.25">
      <c r="C73" s="17">
        <f t="shared" si="8"/>
        <v>53</v>
      </c>
      <c r="D73" s="18">
        <f t="shared" si="9"/>
        <v>1383444.17532122</v>
      </c>
      <c r="E73" s="19">
        <f t="shared" si="10"/>
        <v>3407.0170150179479</v>
      </c>
      <c r="F73" s="19">
        <f t="shared" si="11"/>
        <v>10260.544300299043</v>
      </c>
      <c r="G73" s="20">
        <f t="shared" si="12"/>
        <v>579.61560648860484</v>
      </c>
      <c r="H73" s="20">
        <f t="shared" si="13"/>
        <v>579.61560648860484</v>
      </c>
      <c r="I73" s="21">
        <f t="shared" si="5"/>
        <v>290</v>
      </c>
      <c r="J73" s="20"/>
      <c r="K73" s="20">
        <f t="shared" si="14"/>
        <v>15116.792528294201</v>
      </c>
      <c r="L73" s="18">
        <f t="shared" si="15"/>
        <v>1380037.1583062019</v>
      </c>
    </row>
    <row r="74" spans="3:12" x14ac:dyDescent="0.25">
      <c r="C74" s="17">
        <f t="shared" si="8"/>
        <v>54</v>
      </c>
      <c r="D74" s="18">
        <f t="shared" si="9"/>
        <v>1380037.1583062019</v>
      </c>
      <c r="E74" s="19">
        <f t="shared" si="10"/>
        <v>3432.2857245459973</v>
      </c>
      <c r="F74" s="19">
        <f t="shared" si="11"/>
        <v>10235.275590770994</v>
      </c>
      <c r="G74" s="20">
        <f t="shared" si="12"/>
        <v>578.17404648429545</v>
      </c>
      <c r="H74" s="20">
        <f t="shared" si="13"/>
        <v>578.17404648429545</v>
      </c>
      <c r="I74" s="21">
        <f t="shared" si="5"/>
        <v>290</v>
      </c>
      <c r="J74" s="20"/>
      <c r="K74" s="20">
        <f t="shared" si="14"/>
        <v>15113.909408285583</v>
      </c>
      <c r="L74" s="18">
        <f t="shared" si="15"/>
        <v>1376604.8725816559</v>
      </c>
    </row>
    <row r="75" spans="3:12" x14ac:dyDescent="0.25">
      <c r="C75" s="17">
        <f t="shared" si="8"/>
        <v>55</v>
      </c>
      <c r="D75" s="18">
        <f t="shared" si="9"/>
        <v>1376604.8725816559</v>
      </c>
      <c r="E75" s="19">
        <f t="shared" si="10"/>
        <v>3457.7418436697135</v>
      </c>
      <c r="F75" s="19">
        <f t="shared" si="11"/>
        <v>10209.819471647279</v>
      </c>
      <c r="G75" s="20">
        <f t="shared" si="12"/>
        <v>576.72179490995416</v>
      </c>
      <c r="H75" s="20">
        <f t="shared" si="13"/>
        <v>576.72179490995416</v>
      </c>
      <c r="I75" s="21">
        <f t="shared" si="5"/>
        <v>290</v>
      </c>
      <c r="J75" s="20"/>
      <c r="K75" s="20">
        <f t="shared" si="14"/>
        <v>15111.004905136901</v>
      </c>
      <c r="L75" s="18">
        <f t="shared" si="15"/>
        <v>1373147.1307379862</v>
      </c>
    </row>
    <row r="76" spans="3:12" x14ac:dyDescent="0.25">
      <c r="C76" s="17">
        <f t="shared" si="8"/>
        <v>56</v>
      </c>
      <c r="D76" s="18">
        <f t="shared" si="9"/>
        <v>1373147.1307379862</v>
      </c>
      <c r="E76" s="19">
        <f t="shared" si="10"/>
        <v>3483.3867623435976</v>
      </c>
      <c r="F76" s="19">
        <f t="shared" si="11"/>
        <v>10184.174552973394</v>
      </c>
      <c r="G76" s="20">
        <f t="shared" si="12"/>
        <v>575.25877246976984</v>
      </c>
      <c r="H76" s="20">
        <f t="shared" si="13"/>
        <v>575.25877246976984</v>
      </c>
      <c r="I76" s="21">
        <f t="shared" si="5"/>
        <v>290</v>
      </c>
      <c r="J76" s="20"/>
      <c r="K76" s="20">
        <f t="shared" si="14"/>
        <v>15108.078860256532</v>
      </c>
      <c r="L76" s="18">
        <f t="shared" si="15"/>
        <v>1369663.7439756426</v>
      </c>
    </row>
    <row r="77" spans="3:12" x14ac:dyDescent="0.25">
      <c r="C77" s="17">
        <f t="shared" si="8"/>
        <v>57</v>
      </c>
      <c r="D77" s="18">
        <f t="shared" si="9"/>
        <v>1369663.7439756426</v>
      </c>
      <c r="E77" s="19">
        <f t="shared" si="10"/>
        <v>3509.221880830979</v>
      </c>
      <c r="F77" s="19">
        <f t="shared" si="11"/>
        <v>10158.339434486013</v>
      </c>
      <c r="G77" s="20">
        <f t="shared" si="12"/>
        <v>573.78489927982082</v>
      </c>
      <c r="H77" s="20">
        <f t="shared" si="13"/>
        <v>573.78489927982082</v>
      </c>
      <c r="I77" s="21">
        <f t="shared" si="5"/>
        <v>290</v>
      </c>
      <c r="J77" s="20"/>
      <c r="K77" s="20">
        <f t="shared" si="14"/>
        <v>15105.131113876634</v>
      </c>
      <c r="L77" s="18">
        <f t="shared" si="15"/>
        <v>1366154.5220948115</v>
      </c>
    </row>
    <row r="78" spans="3:12" x14ac:dyDescent="0.25">
      <c r="C78" s="17">
        <f t="shared" si="8"/>
        <v>58</v>
      </c>
      <c r="D78" s="18">
        <f t="shared" si="9"/>
        <v>1366154.5220948115</v>
      </c>
      <c r="E78" s="19">
        <f t="shared" si="10"/>
        <v>3535.2486097804754</v>
      </c>
      <c r="F78" s="19">
        <f t="shared" si="11"/>
        <v>10132.312705536517</v>
      </c>
      <c r="G78" s="20">
        <f t="shared" si="12"/>
        <v>572.30009486371307</v>
      </c>
      <c r="H78" s="20">
        <f t="shared" si="13"/>
        <v>572.30009486371307</v>
      </c>
      <c r="I78" s="21">
        <f t="shared" si="5"/>
        <v>290</v>
      </c>
      <c r="J78" s="20"/>
      <c r="K78" s="20">
        <f t="shared" si="14"/>
        <v>15102.161505044418</v>
      </c>
      <c r="L78" s="18">
        <f t="shared" si="15"/>
        <v>1362619.273485031</v>
      </c>
    </row>
    <row r="79" spans="3:12" x14ac:dyDescent="0.25">
      <c r="C79" s="17">
        <f t="shared" si="8"/>
        <v>59</v>
      </c>
      <c r="D79" s="18">
        <f t="shared" si="9"/>
        <v>1362619.273485031</v>
      </c>
      <c r="E79" s="19">
        <f t="shared" si="10"/>
        <v>3561.4683703030141</v>
      </c>
      <c r="F79" s="19">
        <f t="shared" si="11"/>
        <v>10106.092945013977</v>
      </c>
      <c r="G79" s="20">
        <f t="shared" si="12"/>
        <v>570.80427814818574</v>
      </c>
      <c r="H79" s="20">
        <f t="shared" si="13"/>
        <v>570.80427814818574</v>
      </c>
      <c r="I79" s="21">
        <f t="shared" si="5"/>
        <v>290</v>
      </c>
      <c r="J79" s="20"/>
      <c r="K79" s="20">
        <f t="shared" si="14"/>
        <v>15099.169871613363</v>
      </c>
      <c r="L79" s="18">
        <f t="shared" si="15"/>
        <v>1359057.8051147279</v>
      </c>
    </row>
    <row r="80" spans="3:12" x14ac:dyDescent="0.25">
      <c r="C80" s="17">
        <f t="shared" si="8"/>
        <v>60</v>
      </c>
      <c r="D80" s="18">
        <f t="shared" si="9"/>
        <v>1359057.8051147279</v>
      </c>
      <c r="E80" s="19">
        <f t="shared" si="10"/>
        <v>3587.882594049428</v>
      </c>
      <c r="F80" s="19">
        <f t="shared" si="11"/>
        <v>10079.678721267563</v>
      </c>
      <c r="G80" s="20">
        <f t="shared" si="12"/>
        <v>569.2973674586849</v>
      </c>
      <c r="H80" s="20">
        <f t="shared" si="13"/>
        <v>569.2973674586849</v>
      </c>
      <c r="I80" s="21">
        <f t="shared" si="5"/>
        <v>290</v>
      </c>
      <c r="J80" s="20"/>
      <c r="K80" s="20">
        <f t="shared" si="14"/>
        <v>15096.156050234362</v>
      </c>
      <c r="L80" s="18">
        <f t="shared" si="15"/>
        <v>1355469.9225206785</v>
      </c>
    </row>
    <row r="81" spans="3:12" x14ac:dyDescent="0.25">
      <c r="C81" s="17">
        <f t="shared" si="8"/>
        <v>61</v>
      </c>
      <c r="D81" s="18">
        <f t="shared" si="9"/>
        <v>1355469.9225206785</v>
      </c>
      <c r="E81" s="19">
        <f t="shared" si="10"/>
        <v>3614.492723288628</v>
      </c>
      <c r="F81" s="19">
        <f t="shared" si="11"/>
        <v>10053.068592028365</v>
      </c>
      <c r="G81" s="20">
        <f t="shared" si="12"/>
        <v>567.77928051490369</v>
      </c>
      <c r="H81" s="20">
        <f t="shared" si="13"/>
        <v>567.77928051490369</v>
      </c>
      <c r="I81" s="21">
        <f t="shared" si="5"/>
        <v>290</v>
      </c>
      <c r="J81" s="20"/>
      <c r="K81" s="20">
        <f t="shared" si="14"/>
        <v>15093.1198763468</v>
      </c>
      <c r="L81" s="18">
        <f t="shared" si="15"/>
        <v>1351855.4297973898</v>
      </c>
    </row>
    <row r="82" spans="3:12" x14ac:dyDescent="0.25">
      <c r="C82" s="17">
        <f t="shared" si="8"/>
        <v>62</v>
      </c>
      <c r="D82" s="18">
        <f t="shared" si="9"/>
        <v>1351855.4297973898</v>
      </c>
      <c r="E82" s="19">
        <f t="shared" si="10"/>
        <v>3641.3002109863514</v>
      </c>
      <c r="F82" s="19">
        <f t="shared" si="11"/>
        <v>10026.261104330641</v>
      </c>
      <c r="G82" s="20">
        <f t="shared" si="12"/>
        <v>566.24993442628943</v>
      </c>
      <c r="H82" s="20">
        <f t="shared" si="13"/>
        <v>566.24993442628943</v>
      </c>
      <c r="I82" s="21">
        <f t="shared" si="5"/>
        <v>290</v>
      </c>
      <c r="J82" s="20"/>
      <c r="K82" s="20">
        <f t="shared" si="14"/>
        <v>15090.061184169572</v>
      </c>
      <c r="L82" s="18">
        <f t="shared" si="15"/>
        <v>1348214.1295864035</v>
      </c>
    </row>
    <row r="83" spans="3:12" x14ac:dyDescent="0.25">
      <c r="C83" s="17">
        <f t="shared" si="8"/>
        <v>63</v>
      </c>
      <c r="D83" s="18">
        <f t="shared" si="9"/>
        <v>1348214.1295864035</v>
      </c>
      <c r="E83" s="19">
        <f t="shared" si="10"/>
        <v>3668.306520884501</v>
      </c>
      <c r="F83" s="19">
        <f t="shared" si="11"/>
        <v>9999.2547944324906</v>
      </c>
      <c r="G83" s="20">
        <f t="shared" si="12"/>
        <v>564.70924568751809</v>
      </c>
      <c r="H83" s="20">
        <f t="shared" si="13"/>
        <v>564.70924568751809</v>
      </c>
      <c r="I83" s="21">
        <f t="shared" si="5"/>
        <v>290</v>
      </c>
      <c r="J83" s="20"/>
      <c r="K83" s="20">
        <f t="shared" si="14"/>
        <v>15086.979806692028</v>
      </c>
      <c r="L83" s="18">
        <f t="shared" si="15"/>
        <v>1344545.8230655191</v>
      </c>
    </row>
    <row r="84" spans="3:12" x14ac:dyDescent="0.25">
      <c r="C84" s="17">
        <f t="shared" si="8"/>
        <v>64</v>
      </c>
      <c r="D84" s="18">
        <f t="shared" si="9"/>
        <v>1344545.8230655191</v>
      </c>
      <c r="E84" s="19">
        <f t="shared" si="10"/>
        <v>3695.51312758106</v>
      </c>
      <c r="F84" s="19">
        <f t="shared" si="11"/>
        <v>9972.0481877359307</v>
      </c>
      <c r="G84" s="20">
        <f t="shared" si="12"/>
        <v>563.15713017393409</v>
      </c>
      <c r="H84" s="20">
        <f t="shared" si="13"/>
        <v>563.15713017393409</v>
      </c>
      <c r="I84" s="21">
        <f t="shared" si="5"/>
        <v>290</v>
      </c>
      <c r="J84" s="20"/>
      <c r="K84" s="20">
        <f t="shared" si="14"/>
        <v>15083.875575664861</v>
      </c>
      <c r="L84" s="18">
        <f t="shared" si="15"/>
        <v>1340850.3099379381</v>
      </c>
    </row>
    <row r="85" spans="3:12" x14ac:dyDescent="0.25">
      <c r="C85" s="17">
        <f t="shared" si="8"/>
        <v>65</v>
      </c>
      <c r="D85" s="18">
        <f t="shared" si="9"/>
        <v>1340850.3099379381</v>
      </c>
      <c r="E85" s="19">
        <f t="shared" si="10"/>
        <v>3722.9215166106201</v>
      </c>
      <c r="F85" s="19">
        <f t="shared" si="11"/>
        <v>9944.6397987063701</v>
      </c>
      <c r="G85" s="20">
        <f t="shared" si="12"/>
        <v>561.59350313695757</v>
      </c>
      <c r="H85" s="20">
        <f t="shared" si="13"/>
        <v>561.59350313695757</v>
      </c>
      <c r="I85" s="21">
        <f t="shared" si="5"/>
        <v>290</v>
      </c>
      <c r="J85" s="20"/>
      <c r="K85" s="20">
        <f t="shared" si="14"/>
        <v>15080.748321590907</v>
      </c>
      <c r="L85" s="18">
        <f t="shared" si="15"/>
        <v>1337127.3884213276</v>
      </c>
    </row>
    <row r="86" spans="3:12" x14ac:dyDescent="0.25">
      <c r="C86" s="17">
        <f t="shared" si="8"/>
        <v>66</v>
      </c>
      <c r="D86" s="18">
        <f t="shared" si="9"/>
        <v>1337127.3884213276</v>
      </c>
      <c r="E86" s="19">
        <f t="shared" si="10"/>
        <v>3750.5331845254823</v>
      </c>
      <c r="F86" s="19">
        <f t="shared" si="11"/>
        <v>9917.0281307915102</v>
      </c>
      <c r="G86" s="20">
        <f t="shared" si="12"/>
        <v>560.01827919945674</v>
      </c>
      <c r="H86" s="20">
        <f t="shared" si="13"/>
        <v>560.01827919945674</v>
      </c>
      <c r="I86" s="21">
        <f t="shared" ref="I86:I149" si="16">$D$15</f>
        <v>290</v>
      </c>
      <c r="J86" s="20"/>
      <c r="K86" s="20">
        <f t="shared" si="14"/>
        <v>15077.597873715906</v>
      </c>
      <c r="L86" s="18">
        <f t="shared" si="15"/>
        <v>1333376.855236802</v>
      </c>
    </row>
    <row r="87" spans="3:12" x14ac:dyDescent="0.25">
      <c r="C87" s="17">
        <f t="shared" ref="C87:C150" si="17">IF(OR(L86="",L86=0),"",IF(C86+1&gt;$D$11,"",C86+1))</f>
        <v>67</v>
      </c>
      <c r="D87" s="18">
        <f t="shared" si="9"/>
        <v>1333376.855236802</v>
      </c>
      <c r="E87" s="19">
        <f t="shared" si="10"/>
        <v>3778.3496389773795</v>
      </c>
      <c r="F87" s="19">
        <f t="shared" si="11"/>
        <v>9889.2116763396116</v>
      </c>
      <c r="G87" s="20">
        <f t="shared" si="12"/>
        <v>558.43137235108634</v>
      </c>
      <c r="H87" s="20">
        <f t="shared" si="13"/>
        <v>558.43137235108634</v>
      </c>
      <c r="I87" s="21">
        <f t="shared" si="16"/>
        <v>290</v>
      </c>
      <c r="J87" s="20"/>
      <c r="K87" s="20">
        <f t="shared" si="14"/>
        <v>15074.424060019166</v>
      </c>
      <c r="L87" s="18">
        <f t="shared" si="15"/>
        <v>1329598.5055978247</v>
      </c>
    </row>
    <row r="88" spans="3:12" x14ac:dyDescent="0.25">
      <c r="C88" s="17">
        <f t="shared" si="17"/>
        <v>68</v>
      </c>
      <c r="D88" s="18">
        <f t="shared" si="9"/>
        <v>1329598.5055978247</v>
      </c>
      <c r="E88" s="19">
        <f t="shared" si="10"/>
        <v>3806.3723987997946</v>
      </c>
      <c r="F88" s="19">
        <f t="shared" si="11"/>
        <v>9861.1889165171979</v>
      </c>
      <c r="G88" s="20">
        <f t="shared" si="12"/>
        <v>556.83269594359047</v>
      </c>
      <c r="H88" s="20">
        <f t="shared" si="13"/>
        <v>556.83269594359047</v>
      </c>
      <c r="I88" s="21">
        <f t="shared" si="16"/>
        <v>290</v>
      </c>
      <c r="J88" s="20"/>
      <c r="K88" s="20">
        <f t="shared" si="14"/>
        <v>15071.226707204174</v>
      </c>
      <c r="L88" s="18">
        <f t="shared" si="15"/>
        <v>1325792.1331990249</v>
      </c>
    </row>
    <row r="89" spans="3:12" x14ac:dyDescent="0.25">
      <c r="C89" s="17">
        <f t="shared" si="17"/>
        <v>69</v>
      </c>
      <c r="D89" s="18">
        <f t="shared" si="9"/>
        <v>1325792.1331990249</v>
      </c>
      <c r="E89" s="19">
        <f t="shared" si="10"/>
        <v>3834.6029940908938</v>
      </c>
      <c r="F89" s="19">
        <f t="shared" si="11"/>
        <v>9832.9583212260968</v>
      </c>
      <c r="G89" s="20">
        <f t="shared" si="12"/>
        <v>555.22216268607224</v>
      </c>
      <c r="H89" s="20">
        <f t="shared" si="13"/>
        <v>555.22216268607224</v>
      </c>
      <c r="I89" s="21">
        <f t="shared" si="16"/>
        <v>290</v>
      </c>
      <c r="J89" s="20"/>
      <c r="K89" s="20">
        <f t="shared" si="14"/>
        <v>15068.005640689136</v>
      </c>
      <c r="L89" s="18">
        <f t="shared" si="15"/>
        <v>1321957.5302049341</v>
      </c>
    </row>
    <row r="90" spans="3:12" x14ac:dyDescent="0.25">
      <c r="C90" s="17">
        <f t="shared" si="17"/>
        <v>70</v>
      </c>
      <c r="D90" s="18">
        <f t="shared" si="9"/>
        <v>1321957.5302049341</v>
      </c>
      <c r="E90" s="19">
        <f t="shared" si="10"/>
        <v>3863.0429662970673</v>
      </c>
      <c r="F90" s="19">
        <f t="shared" si="11"/>
        <v>9804.5183490199252</v>
      </c>
      <c r="G90" s="20">
        <f t="shared" si="12"/>
        <v>553.59968464022745</v>
      </c>
      <c r="H90" s="20">
        <f t="shared" si="13"/>
        <v>553.59968464022745</v>
      </c>
      <c r="I90" s="21">
        <f t="shared" si="16"/>
        <v>290</v>
      </c>
      <c r="J90" s="20"/>
      <c r="K90" s="20">
        <f t="shared" si="14"/>
        <v>15064.760684597448</v>
      </c>
      <c r="L90" s="18">
        <f t="shared" si="15"/>
        <v>1318094.4872386369</v>
      </c>
    </row>
    <row r="91" spans="3:12" x14ac:dyDescent="0.25">
      <c r="C91" s="17">
        <f t="shared" si="17"/>
        <v>71</v>
      </c>
      <c r="D91" s="18">
        <f t="shared" si="9"/>
        <v>1318094.4872386369</v>
      </c>
      <c r="E91" s="19">
        <f t="shared" si="10"/>
        <v>3891.6938682971045</v>
      </c>
      <c r="F91" s="19">
        <f t="shared" si="11"/>
        <v>9775.8674470198857</v>
      </c>
      <c r="G91" s="20">
        <f t="shared" si="12"/>
        <v>551.96517321554268</v>
      </c>
      <c r="H91" s="20">
        <f t="shared" si="13"/>
        <v>551.96517321554268</v>
      </c>
      <c r="I91" s="21">
        <f t="shared" si="16"/>
        <v>290</v>
      </c>
      <c r="J91" s="20"/>
      <c r="K91" s="20">
        <f t="shared" si="14"/>
        <v>15061.491661748078</v>
      </c>
      <c r="L91" s="18">
        <f t="shared" si="15"/>
        <v>1314202.7933703398</v>
      </c>
    </row>
    <row r="92" spans="3:12" x14ac:dyDescent="0.25">
      <c r="C92" s="17">
        <f t="shared" si="17"/>
        <v>72</v>
      </c>
      <c r="D92" s="18">
        <f t="shared" si="9"/>
        <v>1314202.7933703398</v>
      </c>
      <c r="E92" s="19">
        <f t="shared" si="10"/>
        <v>3920.5572644869749</v>
      </c>
      <c r="F92" s="19">
        <f t="shared" si="11"/>
        <v>9747.0040508300153</v>
      </c>
      <c r="G92" s="20">
        <f t="shared" si="12"/>
        <v>550.31853916445812</v>
      </c>
      <c r="H92" s="20">
        <f t="shared" si="13"/>
        <v>550.31853916445812</v>
      </c>
      <c r="I92" s="21">
        <f t="shared" si="16"/>
        <v>290</v>
      </c>
      <c r="J92" s="20"/>
      <c r="K92" s="20">
        <f t="shared" si="14"/>
        <v>15058.198393645909</v>
      </c>
      <c r="L92" s="18">
        <f t="shared" si="15"/>
        <v>1310282.2361058528</v>
      </c>
    </row>
    <row r="93" spans="3:12" x14ac:dyDescent="0.25">
      <c r="C93" s="17">
        <f t="shared" si="17"/>
        <v>73</v>
      </c>
      <c r="D93" s="18">
        <f t="shared" si="9"/>
        <v>1310282.2361058528</v>
      </c>
      <c r="E93" s="19">
        <f t="shared" si="10"/>
        <v>3949.6347308652539</v>
      </c>
      <c r="F93" s="19">
        <f t="shared" si="11"/>
        <v>9717.9265844517395</v>
      </c>
      <c r="G93" s="20">
        <f t="shared" si="12"/>
        <v>548.65969257749475</v>
      </c>
      <c r="H93" s="20">
        <f t="shared" si="13"/>
        <v>548.65969257749475</v>
      </c>
      <c r="I93" s="21">
        <f t="shared" si="16"/>
        <v>290</v>
      </c>
      <c r="J93" s="20"/>
      <c r="K93" s="20">
        <f t="shared" si="14"/>
        <v>15054.880700471982</v>
      </c>
      <c r="L93" s="18">
        <f t="shared" si="15"/>
        <v>1306332.6013749875</v>
      </c>
    </row>
    <row r="94" spans="3:12" x14ac:dyDescent="0.25">
      <c r="C94" s="17">
        <f t="shared" si="17"/>
        <v>74</v>
      </c>
      <c r="D94" s="18">
        <f t="shared" si="9"/>
        <v>1306332.6013749875</v>
      </c>
      <c r="E94" s="19">
        <f t="shared" si="10"/>
        <v>3978.927855119171</v>
      </c>
      <c r="F94" s="19">
        <f t="shared" si="11"/>
        <v>9688.6334601978215</v>
      </c>
      <c r="G94" s="20">
        <f t="shared" si="12"/>
        <v>546.98854287834467</v>
      </c>
      <c r="H94" s="20">
        <f t="shared" si="13"/>
        <v>546.98854287834467</v>
      </c>
      <c r="I94" s="21">
        <f t="shared" si="16"/>
        <v>290</v>
      </c>
      <c r="J94" s="20"/>
      <c r="K94" s="20">
        <f t="shared" si="14"/>
        <v>15051.538401073682</v>
      </c>
      <c r="L94" s="18">
        <f t="shared" si="15"/>
        <v>1302353.6735198684</v>
      </c>
    </row>
    <row r="95" spans="3:12" x14ac:dyDescent="0.25">
      <c r="C95" s="17">
        <f t="shared" si="17"/>
        <v>75</v>
      </c>
      <c r="D95" s="18">
        <f t="shared" si="9"/>
        <v>1302353.6735198684</v>
      </c>
      <c r="E95" s="19">
        <f t="shared" si="10"/>
        <v>4008.4382367113044</v>
      </c>
      <c r="F95" s="19">
        <f t="shared" si="11"/>
        <v>9659.1230786056876</v>
      </c>
      <c r="G95" s="20">
        <f t="shared" si="12"/>
        <v>545.30499881892592</v>
      </c>
      <c r="H95" s="20">
        <f t="shared" si="13"/>
        <v>545.30499881892592</v>
      </c>
      <c r="I95" s="21">
        <f t="shared" si="16"/>
        <v>290</v>
      </c>
      <c r="J95" s="20"/>
      <c r="K95" s="20">
        <f t="shared" si="14"/>
        <v>15048.171312954844</v>
      </c>
      <c r="L95" s="18">
        <f t="shared" si="15"/>
        <v>1298345.2352831571</v>
      </c>
    </row>
    <row r="96" spans="3:12" x14ac:dyDescent="0.25">
      <c r="C96" s="17">
        <f t="shared" si="17"/>
        <v>76</v>
      </c>
      <c r="D96" s="18">
        <f t="shared" si="9"/>
        <v>1298345.2352831571</v>
      </c>
      <c r="E96" s="19">
        <f t="shared" si="10"/>
        <v>4038.1674869669132</v>
      </c>
      <c r="F96" s="19">
        <f t="shared" si="11"/>
        <v>9629.3938283500793</v>
      </c>
      <c r="G96" s="20">
        <f t="shared" si="12"/>
        <v>543.60896847439983</v>
      </c>
      <c r="H96" s="20">
        <f t="shared" si="13"/>
        <v>543.60896847439983</v>
      </c>
      <c r="I96" s="21">
        <f t="shared" si="16"/>
        <v>290</v>
      </c>
      <c r="J96" s="20"/>
      <c r="K96" s="20">
        <f t="shared" si="14"/>
        <v>15044.779252265793</v>
      </c>
      <c r="L96" s="18">
        <f t="shared" si="15"/>
        <v>1294307.0677961903</v>
      </c>
    </row>
    <row r="97" spans="3:12" x14ac:dyDescent="0.25">
      <c r="C97" s="17">
        <f t="shared" si="17"/>
        <v>77</v>
      </c>
      <c r="D97" s="18">
        <f t="shared" si="9"/>
        <v>1294307.0677961903</v>
      </c>
      <c r="E97" s="19">
        <f t="shared" si="10"/>
        <v>4068.1172291619182</v>
      </c>
      <c r="F97" s="19">
        <f t="shared" si="11"/>
        <v>9599.4440861550756</v>
      </c>
      <c r="G97" s="20">
        <f t="shared" si="12"/>
        <v>541.90035923815185</v>
      </c>
      <c r="H97" s="20">
        <f t="shared" si="13"/>
        <v>541.90035923815185</v>
      </c>
      <c r="I97" s="21">
        <f t="shared" si="16"/>
        <v>290</v>
      </c>
      <c r="J97" s="20"/>
      <c r="K97" s="20">
        <f t="shared" si="14"/>
        <v>15041.362033793295</v>
      </c>
      <c r="L97" s="18">
        <f t="shared" si="15"/>
        <v>1290238.9505670283</v>
      </c>
    </row>
    <row r="98" spans="3:12" x14ac:dyDescent="0.25">
      <c r="C98" s="17">
        <f t="shared" si="17"/>
        <v>78</v>
      </c>
      <c r="D98" s="18">
        <f t="shared" si="9"/>
        <v>1290238.9505670283</v>
      </c>
      <c r="E98" s="19">
        <f t="shared" si="10"/>
        <v>4098.2890986115353</v>
      </c>
      <c r="F98" s="19">
        <f t="shared" si="11"/>
        <v>9569.2722167054562</v>
      </c>
      <c r="G98" s="20">
        <f t="shared" si="12"/>
        <v>540.179077816735</v>
      </c>
      <c r="H98" s="20">
        <f t="shared" si="13"/>
        <v>540.179077816735</v>
      </c>
      <c r="I98" s="21">
        <f t="shared" si="16"/>
        <v>290</v>
      </c>
      <c r="J98" s="20"/>
      <c r="K98" s="20">
        <f t="shared" si="14"/>
        <v>15037.919470950463</v>
      </c>
      <c r="L98" s="18">
        <f t="shared" si="15"/>
        <v>1286140.6614684167</v>
      </c>
    </row>
    <row r="99" spans="3:12" x14ac:dyDescent="0.25">
      <c r="C99" s="17">
        <f t="shared" si="17"/>
        <v>79</v>
      </c>
      <c r="D99" s="18">
        <f t="shared" si="9"/>
        <v>1286140.6614684167</v>
      </c>
      <c r="E99" s="19">
        <f t="shared" si="10"/>
        <v>4128.6847427595703</v>
      </c>
      <c r="F99" s="19">
        <f t="shared" si="11"/>
        <v>9538.8765725574194</v>
      </c>
      <c r="G99" s="20">
        <f t="shared" si="12"/>
        <v>538.44503022477591</v>
      </c>
      <c r="H99" s="20">
        <f t="shared" si="13"/>
        <v>538.44503022477591</v>
      </c>
      <c r="I99" s="21">
        <f t="shared" si="16"/>
        <v>290</v>
      </c>
      <c r="J99" s="20"/>
      <c r="K99" s="20">
        <f t="shared" si="14"/>
        <v>15034.451375766545</v>
      </c>
      <c r="L99" s="18">
        <f t="shared" si="15"/>
        <v>1282011.976725657</v>
      </c>
    </row>
    <row r="100" spans="3:12" x14ac:dyDescent="0.25">
      <c r="C100" s="17">
        <f t="shared" si="17"/>
        <v>80</v>
      </c>
      <c r="D100" s="18">
        <f t="shared" si="9"/>
        <v>1282011.976725657</v>
      </c>
      <c r="E100" s="19">
        <f t="shared" si="10"/>
        <v>4159.3058212683709</v>
      </c>
      <c r="F100" s="19">
        <f t="shared" si="11"/>
        <v>9508.2554940486225</v>
      </c>
      <c r="G100" s="20">
        <f t="shared" si="12"/>
        <v>536.69812177984318</v>
      </c>
      <c r="H100" s="20">
        <f t="shared" si="13"/>
        <v>536.69812177984318</v>
      </c>
      <c r="I100" s="21">
        <f t="shared" si="16"/>
        <v>290</v>
      </c>
      <c r="J100" s="20"/>
      <c r="K100" s="20">
        <f t="shared" si="14"/>
        <v>15030.957558876678</v>
      </c>
      <c r="L100" s="18">
        <f t="shared" si="15"/>
        <v>1277852.6709043887</v>
      </c>
    </row>
    <row r="101" spans="3:12" x14ac:dyDescent="0.25">
      <c r="C101" s="17">
        <f t="shared" si="17"/>
        <v>81</v>
      </c>
      <c r="D101" s="18">
        <f t="shared" si="9"/>
        <v>1277852.6709043887</v>
      </c>
      <c r="E101" s="19">
        <f t="shared" si="10"/>
        <v>4190.1540061094447</v>
      </c>
      <c r="F101" s="19">
        <f t="shared" si="11"/>
        <v>9477.4073092075469</v>
      </c>
      <c r="G101" s="20">
        <f t="shared" si="12"/>
        <v>534.9382570972773</v>
      </c>
      <c r="H101" s="20">
        <f t="shared" si="13"/>
        <v>534.9382570972773</v>
      </c>
      <c r="I101" s="21">
        <f t="shared" si="16"/>
        <v>290</v>
      </c>
      <c r="J101" s="20"/>
      <c r="K101" s="20">
        <f t="shared" si="14"/>
        <v>15027.437829511548</v>
      </c>
      <c r="L101" s="18">
        <f t="shared" si="15"/>
        <v>1273662.5168982793</v>
      </c>
    </row>
    <row r="102" spans="3:12" x14ac:dyDescent="0.25">
      <c r="C102" s="17">
        <f t="shared" si="17"/>
        <v>82</v>
      </c>
      <c r="D102" s="18">
        <f t="shared" si="9"/>
        <v>1273662.5168982793</v>
      </c>
      <c r="E102" s="19">
        <f t="shared" si="10"/>
        <v>4221.2309816547568</v>
      </c>
      <c r="F102" s="19">
        <f t="shared" si="11"/>
        <v>9446.3303336622357</v>
      </c>
      <c r="G102" s="20">
        <f t="shared" si="12"/>
        <v>533.16534008498229</v>
      </c>
      <c r="H102" s="20">
        <f t="shared" si="13"/>
        <v>533.16534008498229</v>
      </c>
      <c r="I102" s="21">
        <f t="shared" si="16"/>
        <v>290</v>
      </c>
      <c r="J102" s="20"/>
      <c r="K102" s="20">
        <f t="shared" si="14"/>
        <v>15023.891995486956</v>
      </c>
      <c r="L102" s="18">
        <f t="shared" si="15"/>
        <v>1269441.2859166246</v>
      </c>
    </row>
    <row r="103" spans="3:12" x14ac:dyDescent="0.25">
      <c r="C103" s="17">
        <f t="shared" si="17"/>
        <v>83</v>
      </c>
      <c r="D103" s="18">
        <f t="shared" si="9"/>
        <v>1269441.2859166246</v>
      </c>
      <c r="E103" s="19">
        <f t="shared" si="10"/>
        <v>4252.5384447686947</v>
      </c>
      <c r="F103" s="19">
        <f t="shared" si="11"/>
        <v>9415.022870548295</v>
      </c>
      <c r="G103" s="20">
        <f t="shared" si="12"/>
        <v>531.37927393817949</v>
      </c>
      <c r="H103" s="20">
        <f t="shared" si="13"/>
        <v>531.37927393817949</v>
      </c>
      <c r="I103" s="21">
        <f t="shared" si="16"/>
        <v>290</v>
      </c>
      <c r="J103" s="20"/>
      <c r="K103" s="20">
        <f t="shared" si="14"/>
        <v>15020.319863193352</v>
      </c>
      <c r="L103" s="18">
        <f t="shared" si="15"/>
        <v>1265188.747471856</v>
      </c>
    </row>
    <row r="104" spans="3:12" x14ac:dyDescent="0.25">
      <c r="C104" s="17">
        <f t="shared" si="17"/>
        <v>84</v>
      </c>
      <c r="D104" s="18">
        <f t="shared" si="9"/>
        <v>1265188.747471856</v>
      </c>
      <c r="E104" s="19">
        <f t="shared" si="10"/>
        <v>4284.078104900731</v>
      </c>
      <c r="F104" s="19">
        <f t="shared" si="11"/>
        <v>9383.4832104162615</v>
      </c>
      <c r="G104" s="20">
        <f t="shared" si="12"/>
        <v>529.57996113412116</v>
      </c>
      <c r="H104" s="20">
        <f t="shared" si="13"/>
        <v>529.57996113412116</v>
      </c>
      <c r="I104" s="21">
        <f t="shared" si="16"/>
        <v>290</v>
      </c>
      <c r="J104" s="20"/>
      <c r="K104" s="20">
        <f t="shared" si="14"/>
        <v>15016.721237585234</v>
      </c>
      <c r="L104" s="18">
        <f t="shared" si="15"/>
        <v>1260904.6693669553</v>
      </c>
    </row>
    <row r="105" spans="3:12" x14ac:dyDescent="0.25">
      <c r="C105" s="17">
        <f t="shared" si="17"/>
        <v>85</v>
      </c>
      <c r="D105" s="18">
        <f t="shared" si="9"/>
        <v>1260904.6693669553</v>
      </c>
      <c r="E105" s="19">
        <f t="shared" si="10"/>
        <v>4315.8516841787441</v>
      </c>
      <c r="F105" s="19">
        <f t="shared" si="11"/>
        <v>9351.7096311382484</v>
      </c>
      <c r="G105" s="20">
        <f t="shared" si="12"/>
        <v>527.76730342676615</v>
      </c>
      <c r="H105" s="20">
        <f t="shared" si="13"/>
        <v>527.76730342676615</v>
      </c>
      <c r="I105" s="21">
        <f t="shared" si="16"/>
        <v>290</v>
      </c>
      <c r="J105" s="20"/>
      <c r="K105" s="20">
        <f t="shared" si="14"/>
        <v>15013.095922170525</v>
      </c>
      <c r="L105" s="18">
        <f t="shared" si="15"/>
        <v>1256588.8176827766</v>
      </c>
    </row>
    <row r="106" spans="3:12" x14ac:dyDescent="0.25">
      <c r="C106" s="17">
        <f t="shared" si="17"/>
        <v>86</v>
      </c>
      <c r="D106" s="18">
        <f t="shared" si="9"/>
        <v>1256588.8176827766</v>
      </c>
      <c r="E106" s="19">
        <f t="shared" si="10"/>
        <v>4347.8609175030697</v>
      </c>
      <c r="F106" s="19">
        <f t="shared" si="11"/>
        <v>9319.7003978139219</v>
      </c>
      <c r="G106" s="20">
        <f t="shared" si="12"/>
        <v>525.94120184141491</v>
      </c>
      <c r="H106" s="20">
        <f t="shared" si="13"/>
        <v>525.94120184141491</v>
      </c>
      <c r="I106" s="21">
        <f t="shared" si="16"/>
        <v>290</v>
      </c>
      <c r="J106" s="20"/>
      <c r="K106" s="20">
        <f t="shared" si="14"/>
        <v>15009.443718999823</v>
      </c>
      <c r="L106" s="18">
        <f t="shared" si="15"/>
        <v>1252240.9567652736</v>
      </c>
    </row>
    <row r="107" spans="3:12" x14ac:dyDescent="0.25">
      <c r="C107" s="17">
        <f t="shared" si="17"/>
        <v>87</v>
      </c>
      <c r="D107" s="18">
        <f t="shared" si="9"/>
        <v>1252240.9567652736</v>
      </c>
      <c r="E107" s="19">
        <f t="shared" si="10"/>
        <v>4380.1075526412178</v>
      </c>
      <c r="F107" s="19">
        <f t="shared" si="11"/>
        <v>9287.4537626757738</v>
      </c>
      <c r="G107" s="20">
        <f t="shared" si="12"/>
        <v>524.10155666930552</v>
      </c>
      <c r="H107" s="20">
        <f t="shared" si="13"/>
        <v>524.10155666930552</v>
      </c>
      <c r="I107" s="21">
        <f t="shared" si="16"/>
        <v>290</v>
      </c>
      <c r="J107" s="20"/>
      <c r="K107" s="20">
        <f t="shared" si="14"/>
        <v>15005.764428655604</v>
      </c>
      <c r="L107" s="18">
        <f t="shared" si="15"/>
        <v>1247860.8492126323</v>
      </c>
    </row>
    <row r="108" spans="3:12" x14ac:dyDescent="0.25">
      <c r="C108" s="17">
        <f t="shared" si="17"/>
        <v>88</v>
      </c>
      <c r="D108" s="18">
        <f t="shared" si="9"/>
        <v>1247860.8492126323</v>
      </c>
      <c r="E108" s="19">
        <f t="shared" si="10"/>
        <v>4412.5933503233073</v>
      </c>
      <c r="F108" s="19">
        <f t="shared" si="11"/>
        <v>9254.9679649936843</v>
      </c>
      <c r="G108" s="20">
        <f t="shared" si="12"/>
        <v>522.24826746216968</v>
      </c>
      <c r="H108" s="20">
        <f t="shared" si="13"/>
        <v>522.24826746216968</v>
      </c>
      <c r="I108" s="21">
        <f t="shared" si="16"/>
        <v>290</v>
      </c>
      <c r="J108" s="20"/>
      <c r="K108" s="20">
        <f t="shared" si="14"/>
        <v>15002.057850241332</v>
      </c>
      <c r="L108" s="18">
        <f t="shared" si="15"/>
        <v>1243448.2558623089</v>
      </c>
    </row>
    <row r="109" spans="3:12" x14ac:dyDescent="0.25">
      <c r="C109" s="17">
        <f t="shared" si="17"/>
        <v>89</v>
      </c>
      <c r="D109" s="18">
        <f t="shared" si="9"/>
        <v>1243448.2558623089</v>
      </c>
      <c r="E109" s="19">
        <f t="shared" si="10"/>
        <v>4445.3200843382037</v>
      </c>
      <c r="F109" s="19">
        <f t="shared" si="11"/>
        <v>9222.2412309787887</v>
      </c>
      <c r="G109" s="20">
        <f t="shared" si="12"/>
        <v>520.38123302674762</v>
      </c>
      <c r="H109" s="20">
        <f t="shared" si="13"/>
        <v>520.38123302674762</v>
      </c>
      <c r="I109" s="21">
        <f t="shared" si="16"/>
        <v>290</v>
      </c>
      <c r="J109" s="20"/>
      <c r="K109" s="20">
        <f t="shared" si="14"/>
        <v>14998.323781370487</v>
      </c>
      <c r="L109" s="18">
        <f t="shared" si="15"/>
        <v>1239002.9357779706</v>
      </c>
    </row>
    <row r="110" spans="3:12" x14ac:dyDescent="0.25">
      <c r="C110" s="17">
        <f t="shared" si="17"/>
        <v>90</v>
      </c>
      <c r="D110" s="18">
        <f t="shared" si="9"/>
        <v>1239002.9357779706</v>
      </c>
      <c r="E110" s="19">
        <f t="shared" si="10"/>
        <v>4478.28954163038</v>
      </c>
      <c r="F110" s="19">
        <f t="shared" si="11"/>
        <v>9189.2717736866125</v>
      </c>
      <c r="G110" s="20">
        <f t="shared" si="12"/>
        <v>518.50035141926287</v>
      </c>
      <c r="H110" s="20">
        <f t="shared" si="13"/>
        <v>518.50035141926287</v>
      </c>
      <c r="I110" s="21">
        <f t="shared" si="16"/>
        <v>290</v>
      </c>
      <c r="J110" s="20"/>
      <c r="K110" s="20">
        <f t="shared" si="14"/>
        <v>14994.562018155519</v>
      </c>
      <c r="L110" s="18">
        <f t="shared" si="15"/>
        <v>1234524.6462363403</v>
      </c>
    </row>
    <row r="111" spans="3:12" x14ac:dyDescent="0.25">
      <c r="C111" s="17">
        <f t="shared" si="17"/>
        <v>91</v>
      </c>
      <c r="D111" s="18">
        <f t="shared" si="9"/>
        <v>1234524.6462363403</v>
      </c>
      <c r="E111" s="19">
        <f t="shared" si="10"/>
        <v>4511.503522397471</v>
      </c>
      <c r="F111" s="19">
        <f t="shared" si="11"/>
        <v>9156.0577929195206</v>
      </c>
      <c r="G111" s="20">
        <f t="shared" si="12"/>
        <v>516.60551993985598</v>
      </c>
      <c r="H111" s="20">
        <f t="shared" si="13"/>
        <v>516.60551993985598</v>
      </c>
      <c r="I111" s="21">
        <f t="shared" si="16"/>
        <v>290</v>
      </c>
      <c r="J111" s="20"/>
      <c r="K111" s="20">
        <f t="shared" si="14"/>
        <v>14990.772355196705</v>
      </c>
      <c r="L111" s="18">
        <f t="shared" si="15"/>
        <v>1230013.1427139428</v>
      </c>
    </row>
    <row r="112" spans="3:12" x14ac:dyDescent="0.25">
      <c r="C112" s="17">
        <f t="shared" si="17"/>
        <v>92</v>
      </c>
      <c r="D112" s="18">
        <f t="shared" si="9"/>
        <v>1230013.1427139428</v>
      </c>
      <c r="E112" s="19">
        <f t="shared" si="10"/>
        <v>4544.9638401885859</v>
      </c>
      <c r="F112" s="19">
        <f t="shared" si="11"/>
        <v>9122.5974751284048</v>
      </c>
      <c r="G112" s="20">
        <f t="shared" si="12"/>
        <v>514.69663512697673</v>
      </c>
      <c r="H112" s="20">
        <f t="shared" si="13"/>
        <v>514.69663512697673</v>
      </c>
      <c r="I112" s="21">
        <f t="shared" si="16"/>
        <v>290</v>
      </c>
      <c r="J112" s="20"/>
      <c r="K112" s="20">
        <f t="shared" si="14"/>
        <v>14986.954585570946</v>
      </c>
      <c r="L112" s="18">
        <f t="shared" si="15"/>
        <v>1225468.1788737541</v>
      </c>
    </row>
    <row r="113" spans="3:12" x14ac:dyDescent="0.25">
      <c r="C113" s="17">
        <f t="shared" si="17"/>
        <v>93</v>
      </c>
      <c r="D113" s="18">
        <f t="shared" ref="D113:D176" si="18">L112</f>
        <v>1225468.1788737541</v>
      </c>
      <c r="E113" s="19">
        <f t="shared" ref="E113:E176" si="19">PPMT($D$10/12,C113,$D$11,-$L$20)</f>
        <v>4578.6723220033173</v>
      </c>
      <c r="F113" s="19">
        <f t="shared" ref="F113:F176" si="20">IPMT($D$10/12,C113,$D$11,-$L$20)</f>
        <v>9088.8889933136743</v>
      </c>
      <c r="G113" s="20">
        <f t="shared" ref="G113:G176" si="21">$D$13*L113/1000</f>
        <v>512.77359275173535</v>
      </c>
      <c r="H113" s="20">
        <f t="shared" ref="H113:H176" si="22">$D$13*L113/1000</f>
        <v>512.77359275173535</v>
      </c>
      <c r="I113" s="21">
        <f t="shared" si="16"/>
        <v>290</v>
      </c>
      <c r="J113" s="20"/>
      <c r="K113" s="20">
        <f t="shared" ref="K113:K176" si="23">PMT($D$10/12,$D$11,-$L$20)+SUM(G113:I113)</f>
        <v>14983.108500820463</v>
      </c>
      <c r="L113" s="18">
        <f t="shared" ref="L113:L176" si="24">L112-E113</f>
        <v>1220889.5065517507</v>
      </c>
    </row>
    <row r="114" spans="3:12" x14ac:dyDescent="0.25">
      <c r="C114" s="17">
        <f t="shared" si="17"/>
        <v>94</v>
      </c>
      <c r="D114" s="18">
        <f t="shared" si="18"/>
        <v>1220889.5065517507</v>
      </c>
      <c r="E114" s="19">
        <f t="shared" si="19"/>
        <v>4612.6308083915092</v>
      </c>
      <c r="F114" s="19">
        <f t="shared" si="20"/>
        <v>9054.9305069254824</v>
      </c>
      <c r="G114" s="20">
        <f t="shared" si="21"/>
        <v>510.8362878122108</v>
      </c>
      <c r="H114" s="20">
        <f t="shared" si="22"/>
        <v>510.8362878122108</v>
      </c>
      <c r="I114" s="21">
        <f t="shared" si="16"/>
        <v>290</v>
      </c>
      <c r="J114" s="20"/>
      <c r="K114" s="20">
        <f t="shared" si="23"/>
        <v>14979.233890941414</v>
      </c>
      <c r="L114" s="18">
        <f t="shared" si="24"/>
        <v>1216276.8757433591</v>
      </c>
    </row>
    <row r="115" spans="3:12" x14ac:dyDescent="0.25">
      <c r="C115" s="17">
        <f t="shared" si="17"/>
        <v>95</v>
      </c>
      <c r="D115" s="18">
        <f t="shared" si="18"/>
        <v>1216276.8757433591</v>
      </c>
      <c r="E115" s="19">
        <f t="shared" si="19"/>
        <v>4646.8411535537462</v>
      </c>
      <c r="F115" s="19">
        <f t="shared" si="20"/>
        <v>9020.7201617632454</v>
      </c>
      <c r="G115" s="20">
        <f t="shared" si="21"/>
        <v>508.88461452771827</v>
      </c>
      <c r="H115" s="20">
        <f t="shared" si="22"/>
        <v>508.88461452771827</v>
      </c>
      <c r="I115" s="21">
        <f t="shared" si="16"/>
        <v>290</v>
      </c>
      <c r="J115" s="20"/>
      <c r="K115" s="20">
        <f t="shared" si="23"/>
        <v>14975.330544372429</v>
      </c>
      <c r="L115" s="18">
        <f t="shared" si="24"/>
        <v>1211630.0345898054</v>
      </c>
    </row>
    <row r="116" spans="3:12" x14ac:dyDescent="0.25">
      <c r="C116" s="17">
        <f t="shared" si="17"/>
        <v>96</v>
      </c>
      <c r="D116" s="18">
        <f t="shared" si="18"/>
        <v>1211630.0345898054</v>
      </c>
      <c r="E116" s="19">
        <f t="shared" si="19"/>
        <v>4681.3052254426029</v>
      </c>
      <c r="F116" s="19">
        <f t="shared" si="20"/>
        <v>8986.2560898743868</v>
      </c>
      <c r="G116" s="20">
        <f t="shared" si="21"/>
        <v>506.91846633303237</v>
      </c>
      <c r="H116" s="20">
        <f t="shared" si="22"/>
        <v>506.91846633303237</v>
      </c>
      <c r="I116" s="21">
        <f t="shared" si="16"/>
        <v>290</v>
      </c>
      <c r="J116" s="20"/>
      <c r="K116" s="20">
        <f t="shared" si="23"/>
        <v>14971.398247983057</v>
      </c>
      <c r="L116" s="18">
        <f t="shared" si="24"/>
        <v>1206948.7293643628</v>
      </c>
    </row>
    <row r="117" spans="3:12" x14ac:dyDescent="0.25">
      <c r="C117" s="17">
        <f t="shared" si="17"/>
        <v>97</v>
      </c>
      <c r="D117" s="18">
        <f t="shared" si="18"/>
        <v>1206948.7293643628</v>
      </c>
      <c r="E117" s="19">
        <f t="shared" si="19"/>
        <v>4716.0249058646359</v>
      </c>
      <c r="F117" s="19">
        <f t="shared" si="20"/>
        <v>8951.5364094523557</v>
      </c>
      <c r="G117" s="20">
        <f t="shared" si="21"/>
        <v>504.93773587256919</v>
      </c>
      <c r="H117" s="20">
        <f t="shared" si="22"/>
        <v>504.93773587256919</v>
      </c>
      <c r="I117" s="21">
        <f t="shared" si="16"/>
        <v>290</v>
      </c>
      <c r="J117" s="20"/>
      <c r="K117" s="20">
        <f t="shared" si="23"/>
        <v>14967.436787062132</v>
      </c>
      <c r="L117" s="18">
        <f t="shared" si="24"/>
        <v>1202232.7044584982</v>
      </c>
    </row>
    <row r="118" spans="3:12" x14ac:dyDescent="0.25">
      <c r="C118" s="17">
        <f t="shared" si="17"/>
        <v>98</v>
      </c>
      <c r="D118" s="18">
        <f t="shared" si="18"/>
        <v>1202232.7044584982</v>
      </c>
      <c r="E118" s="19">
        <f t="shared" si="19"/>
        <v>4751.0020905831316</v>
      </c>
      <c r="F118" s="19">
        <f t="shared" si="20"/>
        <v>8916.5592247338591</v>
      </c>
      <c r="G118" s="20">
        <f t="shared" si="21"/>
        <v>502.94231499452428</v>
      </c>
      <c r="H118" s="20">
        <f t="shared" si="22"/>
        <v>502.94231499452428</v>
      </c>
      <c r="I118" s="21">
        <f t="shared" si="16"/>
        <v>290</v>
      </c>
      <c r="J118" s="20"/>
      <c r="K118" s="20">
        <f t="shared" si="23"/>
        <v>14963.445945306041</v>
      </c>
      <c r="L118" s="18">
        <f t="shared" si="24"/>
        <v>1197481.7023679151</v>
      </c>
    </row>
    <row r="119" spans="3:12" x14ac:dyDescent="0.25">
      <c r="C119" s="17">
        <f t="shared" si="17"/>
        <v>99</v>
      </c>
      <c r="D119" s="18">
        <f t="shared" si="18"/>
        <v>1197481.7023679151</v>
      </c>
      <c r="E119" s="19">
        <f t="shared" si="19"/>
        <v>4786.2386894216233</v>
      </c>
      <c r="F119" s="19">
        <f t="shared" si="20"/>
        <v>8881.3226258953691</v>
      </c>
      <c r="G119" s="20">
        <f t="shared" si="21"/>
        <v>500.93209474496717</v>
      </c>
      <c r="H119" s="20">
        <f t="shared" si="22"/>
        <v>500.93209474496717</v>
      </c>
      <c r="I119" s="21">
        <f t="shared" si="16"/>
        <v>290</v>
      </c>
      <c r="J119" s="20"/>
      <c r="K119" s="20">
        <f t="shared" si="23"/>
        <v>14959.425504806926</v>
      </c>
      <c r="L119" s="18">
        <f t="shared" si="24"/>
        <v>1192695.4636784934</v>
      </c>
    </row>
    <row r="120" spans="3:12" x14ac:dyDescent="0.25">
      <c r="C120" s="17">
        <f t="shared" si="17"/>
        <v>100</v>
      </c>
      <c r="D120" s="18">
        <f t="shared" si="18"/>
        <v>1192695.4636784934</v>
      </c>
      <c r="E120" s="19">
        <f t="shared" si="19"/>
        <v>4821.736626368167</v>
      </c>
      <c r="F120" s="19">
        <f t="shared" si="20"/>
        <v>8845.8246889488255</v>
      </c>
      <c r="G120" s="20">
        <f t="shared" si="21"/>
        <v>498.90696536189256</v>
      </c>
      <c r="H120" s="20">
        <f t="shared" si="22"/>
        <v>498.90696536189256</v>
      </c>
      <c r="I120" s="21">
        <f t="shared" si="16"/>
        <v>290</v>
      </c>
      <c r="J120" s="20"/>
      <c r="K120" s="20">
        <f t="shared" si="23"/>
        <v>14955.375246040778</v>
      </c>
      <c r="L120" s="18">
        <f t="shared" si="24"/>
        <v>1187873.7270521251</v>
      </c>
    </row>
    <row r="121" spans="3:12" x14ac:dyDescent="0.25">
      <c r="C121" s="17">
        <f t="shared" si="17"/>
        <v>101</v>
      </c>
      <c r="D121" s="18">
        <f t="shared" si="18"/>
        <v>1187873.7270521251</v>
      </c>
      <c r="E121" s="19">
        <f t="shared" si="19"/>
        <v>4857.4978396803972</v>
      </c>
      <c r="F121" s="19">
        <f t="shared" si="20"/>
        <v>8810.0634756365944</v>
      </c>
      <c r="G121" s="20">
        <f t="shared" si="21"/>
        <v>496.86681626922677</v>
      </c>
      <c r="H121" s="20">
        <f t="shared" si="22"/>
        <v>496.86681626922677</v>
      </c>
      <c r="I121" s="21">
        <f t="shared" si="16"/>
        <v>290</v>
      </c>
      <c r="J121" s="20"/>
      <c r="K121" s="20">
        <f t="shared" si="23"/>
        <v>14951.294947855446</v>
      </c>
      <c r="L121" s="18">
        <f t="shared" si="24"/>
        <v>1183016.2292124447</v>
      </c>
    </row>
    <row r="122" spans="3:12" x14ac:dyDescent="0.25">
      <c r="C122" s="17">
        <f t="shared" si="17"/>
        <v>102</v>
      </c>
      <c r="D122" s="18">
        <f t="shared" si="18"/>
        <v>1183016.2292124447</v>
      </c>
      <c r="E122" s="19">
        <f t="shared" si="19"/>
        <v>4893.524281991361</v>
      </c>
      <c r="F122" s="19">
        <f t="shared" si="20"/>
        <v>8774.0370333256305</v>
      </c>
      <c r="G122" s="20">
        <f t="shared" si="21"/>
        <v>494.8115360707904</v>
      </c>
      <c r="H122" s="20">
        <f t="shared" si="22"/>
        <v>494.8115360707904</v>
      </c>
      <c r="I122" s="21">
        <f t="shared" si="16"/>
        <v>290</v>
      </c>
      <c r="J122" s="20"/>
      <c r="K122" s="20">
        <f t="shared" si="23"/>
        <v>14947.184387458574</v>
      </c>
      <c r="L122" s="18">
        <f t="shared" si="24"/>
        <v>1178122.7049304533</v>
      </c>
    </row>
    <row r="123" spans="3:12" x14ac:dyDescent="0.25">
      <c r="C123" s="17">
        <f t="shared" si="17"/>
        <v>103</v>
      </c>
      <c r="D123" s="18">
        <f t="shared" si="18"/>
        <v>1178122.7049304533</v>
      </c>
      <c r="E123" s="19">
        <f t="shared" si="19"/>
        <v>4929.8179204161297</v>
      </c>
      <c r="F123" s="19">
        <f t="shared" si="20"/>
        <v>8737.7433949008609</v>
      </c>
      <c r="G123" s="20">
        <f t="shared" si="21"/>
        <v>492.74101254421561</v>
      </c>
      <c r="H123" s="20">
        <f t="shared" si="22"/>
        <v>492.74101254421561</v>
      </c>
      <c r="I123" s="21">
        <f t="shared" si="16"/>
        <v>290</v>
      </c>
      <c r="J123" s="20"/>
      <c r="K123" s="20">
        <f t="shared" si="23"/>
        <v>14943.043340405424</v>
      </c>
      <c r="L123" s="18">
        <f t="shared" si="24"/>
        <v>1173192.8870100372</v>
      </c>
    </row>
    <row r="124" spans="3:12" x14ac:dyDescent="0.25">
      <c r="C124" s="17">
        <f t="shared" si="17"/>
        <v>104</v>
      </c>
      <c r="D124" s="18">
        <f t="shared" si="18"/>
        <v>1173192.8870100372</v>
      </c>
      <c r="E124" s="19">
        <f t="shared" si="19"/>
        <v>4966.3807366592155</v>
      </c>
      <c r="F124" s="19">
        <f t="shared" si="20"/>
        <v>8701.1805786577752</v>
      </c>
      <c r="G124" s="20">
        <f t="shared" si="21"/>
        <v>490.65513263481876</v>
      </c>
      <c r="H124" s="20">
        <f t="shared" si="22"/>
        <v>490.65513263481876</v>
      </c>
      <c r="I124" s="21">
        <f t="shared" si="16"/>
        <v>290</v>
      </c>
      <c r="J124" s="20"/>
      <c r="K124" s="20">
        <f t="shared" si="23"/>
        <v>14938.87158058663</v>
      </c>
      <c r="L124" s="18">
        <f t="shared" si="24"/>
        <v>1168226.5062733779</v>
      </c>
    </row>
    <row r="125" spans="3:12" x14ac:dyDescent="0.25">
      <c r="C125" s="17">
        <f t="shared" si="17"/>
        <v>105</v>
      </c>
      <c r="D125" s="18">
        <f t="shared" si="18"/>
        <v>1168226.5062733779</v>
      </c>
      <c r="E125" s="19">
        <f t="shared" si="19"/>
        <v>5003.2147271227723</v>
      </c>
      <c r="F125" s="19">
        <f t="shared" si="20"/>
        <v>8664.3465881942211</v>
      </c>
      <c r="G125" s="20">
        <f t="shared" si="21"/>
        <v>488.5537824494271</v>
      </c>
      <c r="H125" s="20">
        <f t="shared" si="22"/>
        <v>488.5537824494271</v>
      </c>
      <c r="I125" s="21">
        <f t="shared" si="16"/>
        <v>290</v>
      </c>
      <c r="J125" s="20"/>
      <c r="K125" s="20">
        <f t="shared" si="23"/>
        <v>14934.668880215846</v>
      </c>
      <c r="L125" s="18">
        <f t="shared" si="24"/>
        <v>1163223.2915462551</v>
      </c>
    </row>
    <row r="126" spans="3:12" x14ac:dyDescent="0.25">
      <c r="C126" s="17">
        <f t="shared" si="17"/>
        <v>106</v>
      </c>
      <c r="D126" s="18">
        <f t="shared" si="18"/>
        <v>1163223.2915462551</v>
      </c>
      <c r="E126" s="19">
        <f t="shared" si="19"/>
        <v>5040.3219030155997</v>
      </c>
      <c r="F126" s="19">
        <f t="shared" si="20"/>
        <v>8627.2394123013928</v>
      </c>
      <c r="G126" s="20">
        <f t="shared" si="21"/>
        <v>486.43684725016067</v>
      </c>
      <c r="H126" s="20">
        <f t="shared" si="22"/>
        <v>486.43684725016067</v>
      </c>
      <c r="I126" s="21">
        <f t="shared" si="16"/>
        <v>290</v>
      </c>
      <c r="J126" s="20"/>
      <c r="K126" s="20">
        <f t="shared" si="23"/>
        <v>14930.435009817314</v>
      </c>
      <c r="L126" s="18">
        <f t="shared" si="24"/>
        <v>1158182.9696432396</v>
      </c>
    </row>
    <row r="127" spans="3:12" x14ac:dyDescent="0.25">
      <c r="C127" s="17">
        <f t="shared" si="17"/>
        <v>107</v>
      </c>
      <c r="D127" s="18">
        <f t="shared" si="18"/>
        <v>1158182.9696432396</v>
      </c>
      <c r="E127" s="19">
        <f t="shared" si="19"/>
        <v>5077.7042904629652</v>
      </c>
      <c r="F127" s="19">
        <f t="shared" si="20"/>
        <v>8589.8570248540273</v>
      </c>
      <c r="G127" s="20">
        <f t="shared" si="21"/>
        <v>484.30421144816626</v>
      </c>
      <c r="H127" s="20">
        <f t="shared" si="22"/>
        <v>484.30421144816626</v>
      </c>
      <c r="I127" s="21">
        <f t="shared" si="16"/>
        <v>290</v>
      </c>
      <c r="J127" s="20"/>
      <c r="K127" s="20">
        <f t="shared" si="23"/>
        <v>14926.169738213324</v>
      </c>
      <c r="L127" s="18">
        <f t="shared" si="24"/>
        <v>1153105.2653527767</v>
      </c>
    </row>
    <row r="128" spans="3:12" x14ac:dyDescent="0.25">
      <c r="C128" s="17">
        <f t="shared" si="17"/>
        <v>108</v>
      </c>
      <c r="D128" s="18">
        <f t="shared" si="18"/>
        <v>1153105.2653527767</v>
      </c>
      <c r="E128" s="19">
        <f t="shared" si="19"/>
        <v>5115.3639306172327</v>
      </c>
      <c r="F128" s="19">
        <f t="shared" si="20"/>
        <v>8552.1973846997607</v>
      </c>
      <c r="G128" s="20">
        <f t="shared" si="21"/>
        <v>482.15575859730694</v>
      </c>
      <c r="H128" s="20">
        <f t="shared" si="22"/>
        <v>482.15575859730694</v>
      </c>
      <c r="I128" s="21">
        <f t="shared" si="16"/>
        <v>290</v>
      </c>
      <c r="J128" s="20"/>
      <c r="K128" s="20">
        <f t="shared" si="23"/>
        <v>14921.872832511606</v>
      </c>
      <c r="L128" s="18">
        <f t="shared" si="24"/>
        <v>1147989.9014221595</v>
      </c>
    </row>
    <row r="129" spans="3:12" x14ac:dyDescent="0.25">
      <c r="C129" s="17">
        <f t="shared" si="17"/>
        <v>109</v>
      </c>
      <c r="D129" s="18">
        <f t="shared" si="18"/>
        <v>1147989.9014221595</v>
      </c>
      <c r="E129" s="19">
        <f t="shared" si="19"/>
        <v>5153.3028797693105</v>
      </c>
      <c r="F129" s="19">
        <f t="shared" si="20"/>
        <v>8514.2584355476829</v>
      </c>
      <c r="G129" s="20">
        <f t="shared" si="21"/>
        <v>479.99137138780389</v>
      </c>
      <c r="H129" s="20">
        <f t="shared" si="22"/>
        <v>479.99137138780389</v>
      </c>
      <c r="I129" s="21">
        <f t="shared" si="16"/>
        <v>290</v>
      </c>
      <c r="J129" s="20"/>
      <c r="K129" s="20">
        <f t="shared" si="23"/>
        <v>14917.544058092601</v>
      </c>
      <c r="L129" s="18">
        <f t="shared" si="24"/>
        <v>1142836.5985423902</v>
      </c>
    </row>
    <row r="130" spans="3:12" x14ac:dyDescent="0.25">
      <c r="C130" s="17">
        <f t="shared" si="17"/>
        <v>110</v>
      </c>
      <c r="D130" s="18">
        <f t="shared" si="18"/>
        <v>1142836.5985423902</v>
      </c>
      <c r="E130" s="19">
        <f t="shared" si="19"/>
        <v>5191.5232094609319</v>
      </c>
      <c r="F130" s="19">
        <f t="shared" si="20"/>
        <v>8476.0381058560615</v>
      </c>
      <c r="G130" s="20">
        <f t="shared" si="21"/>
        <v>477.81093163983024</v>
      </c>
      <c r="H130" s="20">
        <f t="shared" si="22"/>
        <v>477.81093163983024</v>
      </c>
      <c r="I130" s="21">
        <f t="shared" si="16"/>
        <v>290</v>
      </c>
      <c r="J130" s="20"/>
      <c r="K130" s="20">
        <f t="shared" si="23"/>
        <v>14913.183178596653</v>
      </c>
      <c r="L130" s="18">
        <f t="shared" si="24"/>
        <v>1137645.0753329291</v>
      </c>
    </row>
    <row r="131" spans="3:12" x14ac:dyDescent="0.25">
      <c r="C131" s="17">
        <f t="shared" si="17"/>
        <v>111</v>
      </c>
      <c r="D131" s="18">
        <f t="shared" si="18"/>
        <v>1137645.0753329291</v>
      </c>
      <c r="E131" s="19">
        <f t="shared" si="19"/>
        <v>5230.0270065977666</v>
      </c>
      <c r="F131" s="19">
        <f t="shared" si="20"/>
        <v>8437.5343087192232</v>
      </c>
      <c r="G131" s="20">
        <f t="shared" si="21"/>
        <v>475.61432029705918</v>
      </c>
      <c r="H131" s="20">
        <f t="shared" si="22"/>
        <v>475.61432029705918</v>
      </c>
      <c r="I131" s="21">
        <f t="shared" si="16"/>
        <v>290</v>
      </c>
      <c r="J131" s="20"/>
      <c r="K131" s="20">
        <f t="shared" si="23"/>
        <v>14908.78995591111</v>
      </c>
      <c r="L131" s="18">
        <f t="shared" si="24"/>
        <v>1132415.0483263314</v>
      </c>
    </row>
    <row r="132" spans="3:12" x14ac:dyDescent="0.25">
      <c r="C132" s="17">
        <f t="shared" si="17"/>
        <v>112</v>
      </c>
      <c r="D132" s="18">
        <f t="shared" si="18"/>
        <v>1132415.0483263314</v>
      </c>
      <c r="E132" s="19">
        <f t="shared" si="19"/>
        <v>5268.816373563368</v>
      </c>
      <c r="F132" s="19">
        <f t="shared" si="20"/>
        <v>8398.7449417536245</v>
      </c>
      <c r="G132" s="20">
        <f t="shared" si="21"/>
        <v>473.4014174201626</v>
      </c>
      <c r="H132" s="20">
        <f t="shared" si="22"/>
        <v>473.4014174201626</v>
      </c>
      <c r="I132" s="21">
        <f t="shared" si="16"/>
        <v>290</v>
      </c>
      <c r="J132" s="20"/>
      <c r="K132" s="20">
        <f t="shared" si="23"/>
        <v>14904.364150157318</v>
      </c>
      <c r="L132" s="18">
        <f t="shared" si="24"/>
        <v>1127146.2319527681</v>
      </c>
    </row>
    <row r="133" spans="3:12" x14ac:dyDescent="0.25">
      <c r="C133" s="17">
        <f t="shared" si="17"/>
        <v>113</v>
      </c>
      <c r="D133" s="18">
        <f t="shared" si="18"/>
        <v>1127146.2319527681</v>
      </c>
      <c r="E133" s="19">
        <f t="shared" si="19"/>
        <v>5307.8934283339622</v>
      </c>
      <c r="F133" s="19">
        <f t="shared" si="20"/>
        <v>8359.6678869830284</v>
      </c>
      <c r="G133" s="20">
        <f t="shared" si="21"/>
        <v>471.17210218026224</v>
      </c>
      <c r="H133" s="20">
        <f t="shared" si="22"/>
        <v>471.17210218026224</v>
      </c>
      <c r="I133" s="21">
        <f t="shared" si="16"/>
        <v>290</v>
      </c>
      <c r="J133" s="20"/>
      <c r="K133" s="20">
        <f t="shared" si="23"/>
        <v>14899.905519677517</v>
      </c>
      <c r="L133" s="18">
        <f t="shared" si="24"/>
        <v>1121838.338524434</v>
      </c>
    </row>
    <row r="134" spans="3:12" x14ac:dyDescent="0.25">
      <c r="C134" s="17">
        <f t="shared" si="17"/>
        <v>114</v>
      </c>
      <c r="D134" s="18">
        <f t="shared" si="18"/>
        <v>1121838.338524434</v>
      </c>
      <c r="E134" s="19">
        <f t="shared" si="19"/>
        <v>5347.2603045941059</v>
      </c>
      <c r="F134" s="19">
        <f t="shared" si="20"/>
        <v>8320.3010107228856</v>
      </c>
      <c r="G134" s="20">
        <f t="shared" si="21"/>
        <v>468.92625285233271</v>
      </c>
      <c r="H134" s="20">
        <f t="shared" si="22"/>
        <v>468.92625285233271</v>
      </c>
      <c r="I134" s="21">
        <f t="shared" si="16"/>
        <v>290</v>
      </c>
      <c r="J134" s="20"/>
      <c r="K134" s="20">
        <f t="shared" si="23"/>
        <v>14895.413821021659</v>
      </c>
      <c r="L134" s="18">
        <f t="shared" si="24"/>
        <v>1116491.0782198398</v>
      </c>
    </row>
    <row r="135" spans="3:12" x14ac:dyDescent="0.25">
      <c r="C135" s="17">
        <f t="shared" si="17"/>
        <v>115</v>
      </c>
      <c r="D135" s="18">
        <f t="shared" si="18"/>
        <v>1116491.0782198398</v>
      </c>
      <c r="E135" s="19">
        <f t="shared" si="19"/>
        <v>5386.9191518531788</v>
      </c>
      <c r="F135" s="19">
        <f t="shared" si="20"/>
        <v>8280.6421634638136</v>
      </c>
      <c r="G135" s="20">
        <f t="shared" si="21"/>
        <v>466.66374680855444</v>
      </c>
      <c r="H135" s="20">
        <f t="shared" si="22"/>
        <v>466.66374680855444</v>
      </c>
      <c r="I135" s="21">
        <f t="shared" si="16"/>
        <v>290</v>
      </c>
      <c r="J135" s="20"/>
      <c r="K135" s="20">
        <f t="shared" si="23"/>
        <v>14890.888808934102</v>
      </c>
      <c r="L135" s="18">
        <f t="shared" si="24"/>
        <v>1111104.1590679868</v>
      </c>
    </row>
    <row r="136" spans="3:12" x14ac:dyDescent="0.25">
      <c r="C136" s="17">
        <f t="shared" si="17"/>
        <v>116</v>
      </c>
      <c r="D136" s="18">
        <f t="shared" si="18"/>
        <v>1111104.1590679868</v>
      </c>
      <c r="E136" s="19">
        <f t="shared" si="19"/>
        <v>5426.8721355627567</v>
      </c>
      <c r="F136" s="19">
        <f t="shared" si="20"/>
        <v>8240.6891797542357</v>
      </c>
      <c r="G136" s="20">
        <f t="shared" si="21"/>
        <v>464.38446051161804</v>
      </c>
      <c r="H136" s="20">
        <f t="shared" si="22"/>
        <v>464.38446051161804</v>
      </c>
      <c r="I136" s="21">
        <f t="shared" si="16"/>
        <v>290</v>
      </c>
      <c r="J136" s="20"/>
      <c r="K136" s="20">
        <f t="shared" si="23"/>
        <v>14886.330236340229</v>
      </c>
      <c r="L136" s="18">
        <f t="shared" si="24"/>
        <v>1105677.2869324239</v>
      </c>
    </row>
    <row r="137" spans="3:12" x14ac:dyDescent="0.25">
      <c r="C137" s="17">
        <f t="shared" si="17"/>
        <v>117</v>
      </c>
      <c r="D137" s="18">
        <f t="shared" si="18"/>
        <v>1105677.2869324239</v>
      </c>
      <c r="E137" s="19">
        <f t="shared" si="19"/>
        <v>5467.1214372348459</v>
      </c>
      <c r="F137" s="19">
        <f t="shared" si="20"/>
        <v>8200.4398780821448</v>
      </c>
      <c r="G137" s="20">
        <f t="shared" si="21"/>
        <v>462.08826950797948</v>
      </c>
      <c r="H137" s="20">
        <f t="shared" si="22"/>
        <v>462.08826950797948</v>
      </c>
      <c r="I137" s="21">
        <f t="shared" si="16"/>
        <v>290</v>
      </c>
      <c r="J137" s="20"/>
      <c r="K137" s="20">
        <f t="shared" si="23"/>
        <v>14881.737854332951</v>
      </c>
      <c r="L137" s="18">
        <f t="shared" si="24"/>
        <v>1100210.1654951891</v>
      </c>
    </row>
    <row r="138" spans="3:12" x14ac:dyDescent="0.25">
      <c r="C138" s="17">
        <f t="shared" si="17"/>
        <v>118</v>
      </c>
      <c r="D138" s="18">
        <f t="shared" si="18"/>
        <v>1100210.1654951891</v>
      </c>
      <c r="E138" s="19">
        <f t="shared" si="19"/>
        <v>5507.6692545610049</v>
      </c>
      <c r="F138" s="19">
        <f t="shared" si="20"/>
        <v>8159.8920607559858</v>
      </c>
      <c r="G138" s="20">
        <f t="shared" si="21"/>
        <v>459.77504842106379</v>
      </c>
      <c r="H138" s="20">
        <f t="shared" si="22"/>
        <v>459.77504842106379</v>
      </c>
      <c r="I138" s="21">
        <f t="shared" si="16"/>
        <v>290</v>
      </c>
      <c r="J138" s="20"/>
      <c r="K138" s="20">
        <f t="shared" si="23"/>
        <v>14877.11141215912</v>
      </c>
      <c r="L138" s="18">
        <f t="shared" si="24"/>
        <v>1094702.4962406282</v>
      </c>
    </row>
    <row r="139" spans="3:12" x14ac:dyDescent="0.25">
      <c r="C139" s="17">
        <f t="shared" si="17"/>
        <v>119</v>
      </c>
      <c r="D139" s="18">
        <f t="shared" si="18"/>
        <v>1094702.4962406282</v>
      </c>
      <c r="E139" s="19">
        <f t="shared" si="19"/>
        <v>5548.5178015323327</v>
      </c>
      <c r="F139" s="19">
        <f t="shared" si="20"/>
        <v>8119.043513784658</v>
      </c>
      <c r="G139" s="20">
        <f t="shared" si="21"/>
        <v>457.4446709444203</v>
      </c>
      <c r="H139" s="20">
        <f t="shared" si="22"/>
        <v>457.4446709444203</v>
      </c>
      <c r="I139" s="21">
        <f t="shared" si="16"/>
        <v>290</v>
      </c>
      <c r="J139" s="20"/>
      <c r="K139" s="20">
        <f t="shared" si="23"/>
        <v>14872.450657205833</v>
      </c>
      <c r="L139" s="18">
        <f t="shared" si="24"/>
        <v>1089153.9784390959</v>
      </c>
    </row>
    <row r="140" spans="3:12" x14ac:dyDescent="0.25">
      <c r="C140" s="17">
        <f t="shared" si="17"/>
        <v>120</v>
      </c>
      <c r="D140" s="18">
        <f t="shared" si="18"/>
        <v>1089153.9784390959</v>
      </c>
      <c r="E140" s="19">
        <f t="shared" si="19"/>
        <v>5589.6693085603647</v>
      </c>
      <c r="F140" s="19">
        <f t="shared" si="20"/>
        <v>8077.8920067566269</v>
      </c>
      <c r="G140" s="20">
        <f t="shared" si="21"/>
        <v>455.09700983482486</v>
      </c>
      <c r="H140" s="20">
        <f t="shared" si="22"/>
        <v>455.09700983482486</v>
      </c>
      <c r="I140" s="21">
        <f t="shared" si="16"/>
        <v>290</v>
      </c>
      <c r="J140" s="20"/>
      <c r="K140" s="20">
        <f t="shared" si="23"/>
        <v>14867.755334986643</v>
      </c>
      <c r="L140" s="18">
        <f t="shared" si="24"/>
        <v>1083564.3091305355</v>
      </c>
    </row>
    <row r="141" spans="3:12" x14ac:dyDescent="0.25">
      <c r="C141" s="17">
        <f t="shared" si="17"/>
        <v>121</v>
      </c>
      <c r="D141" s="18">
        <f t="shared" si="18"/>
        <v>1083564.3091305355</v>
      </c>
      <c r="E141" s="19">
        <f t="shared" si="19"/>
        <v>5631.1260225988544</v>
      </c>
      <c r="F141" s="19">
        <f t="shared" si="20"/>
        <v>8036.435292718139</v>
      </c>
      <c r="G141" s="20">
        <f t="shared" si="21"/>
        <v>452.73193690533333</v>
      </c>
      <c r="H141" s="20">
        <f t="shared" si="22"/>
        <v>452.73193690533333</v>
      </c>
      <c r="I141" s="21">
        <f t="shared" si="16"/>
        <v>290</v>
      </c>
      <c r="J141" s="20"/>
      <c r="K141" s="20">
        <f t="shared" si="23"/>
        <v>14863.025189127658</v>
      </c>
      <c r="L141" s="18">
        <f t="shared" si="24"/>
        <v>1077933.1831079365</v>
      </c>
    </row>
    <row r="142" spans="3:12" x14ac:dyDescent="0.25">
      <c r="C142" s="17">
        <f t="shared" si="17"/>
        <v>122</v>
      </c>
      <c r="D142" s="18">
        <f t="shared" si="18"/>
        <v>1077933.1831079365</v>
      </c>
      <c r="E142" s="19">
        <f t="shared" si="19"/>
        <v>5672.8902072664623</v>
      </c>
      <c r="F142" s="19">
        <f t="shared" si="20"/>
        <v>7994.6711080505302</v>
      </c>
      <c r="G142" s="20">
        <f t="shared" si="21"/>
        <v>450.34932301828144</v>
      </c>
      <c r="H142" s="20">
        <f t="shared" si="22"/>
        <v>450.34932301828144</v>
      </c>
      <c r="I142" s="21">
        <f t="shared" si="16"/>
        <v>290</v>
      </c>
      <c r="J142" s="20"/>
      <c r="K142" s="20">
        <f t="shared" si="23"/>
        <v>14858.259961353555</v>
      </c>
      <c r="L142" s="18">
        <f t="shared" si="24"/>
        <v>1072260.2929006701</v>
      </c>
    </row>
    <row r="143" spans="3:12" x14ac:dyDescent="0.25">
      <c r="C143" s="17">
        <f t="shared" si="17"/>
        <v>123</v>
      </c>
      <c r="D143" s="18">
        <f t="shared" si="18"/>
        <v>1072260.2929006701</v>
      </c>
      <c r="E143" s="19">
        <f t="shared" si="19"/>
        <v>5714.9641429703552</v>
      </c>
      <c r="F143" s="19">
        <f t="shared" si="20"/>
        <v>7952.5971723466373</v>
      </c>
      <c r="G143" s="20">
        <f t="shared" si="21"/>
        <v>447.94903807823391</v>
      </c>
      <c r="H143" s="20">
        <f t="shared" si="22"/>
        <v>447.94903807823391</v>
      </c>
      <c r="I143" s="21">
        <f t="shared" si="16"/>
        <v>290</v>
      </c>
      <c r="J143" s="20"/>
      <c r="K143" s="20">
        <f t="shared" si="23"/>
        <v>14853.45939147346</v>
      </c>
      <c r="L143" s="18">
        <f t="shared" si="24"/>
        <v>1066545.3287576998</v>
      </c>
    </row>
    <row r="144" spans="3:12" x14ac:dyDescent="0.25">
      <c r="C144" s="17">
        <f t="shared" si="17"/>
        <v>124</v>
      </c>
      <c r="D144" s="18">
        <f t="shared" si="18"/>
        <v>1066545.3287576998</v>
      </c>
      <c r="E144" s="19">
        <f t="shared" si="19"/>
        <v>5757.3501270307179</v>
      </c>
      <c r="F144" s="19">
        <f t="shared" si="20"/>
        <v>7910.2111882862746</v>
      </c>
      <c r="G144" s="20">
        <f t="shared" si="21"/>
        <v>445.53095102488106</v>
      </c>
      <c r="H144" s="20">
        <f t="shared" si="22"/>
        <v>445.53095102488106</v>
      </c>
      <c r="I144" s="21">
        <f t="shared" si="16"/>
        <v>290</v>
      </c>
      <c r="J144" s="20"/>
      <c r="K144" s="20">
        <f t="shared" si="23"/>
        <v>14848.623217366754</v>
      </c>
      <c r="L144" s="18">
        <f t="shared" si="24"/>
        <v>1060787.9786306692</v>
      </c>
    </row>
    <row r="145" spans="3:12" x14ac:dyDescent="0.25">
      <c r="C145" s="17">
        <f t="shared" si="17"/>
        <v>125</v>
      </c>
      <c r="D145" s="18">
        <f t="shared" si="18"/>
        <v>1060787.9786306692</v>
      </c>
      <c r="E145" s="19">
        <f t="shared" si="19"/>
        <v>5800.0504738061954</v>
      </c>
      <c r="F145" s="19">
        <f t="shared" si="20"/>
        <v>7867.5108415107961</v>
      </c>
      <c r="G145" s="20">
        <f t="shared" si="21"/>
        <v>443.09492982588245</v>
      </c>
      <c r="H145" s="20">
        <f t="shared" si="22"/>
        <v>443.09492982588245</v>
      </c>
      <c r="I145" s="21">
        <f t="shared" si="16"/>
        <v>290</v>
      </c>
      <c r="J145" s="20"/>
      <c r="K145" s="20">
        <f t="shared" si="23"/>
        <v>14843.751174968758</v>
      </c>
      <c r="L145" s="18">
        <f t="shared" si="24"/>
        <v>1054987.928156863</v>
      </c>
    </row>
    <row r="146" spans="3:12" x14ac:dyDescent="0.25">
      <c r="C146" s="17">
        <f t="shared" si="17"/>
        <v>126</v>
      </c>
      <c r="D146" s="18">
        <f t="shared" si="18"/>
        <v>1054987.928156863</v>
      </c>
      <c r="E146" s="19">
        <f t="shared" si="19"/>
        <v>5843.067514820259</v>
      </c>
      <c r="F146" s="19">
        <f t="shared" si="20"/>
        <v>7824.4938004967325</v>
      </c>
      <c r="G146" s="20">
        <f t="shared" si="21"/>
        <v>440.64084146965791</v>
      </c>
      <c r="H146" s="20">
        <f t="shared" si="22"/>
        <v>440.64084146965791</v>
      </c>
      <c r="I146" s="21">
        <f t="shared" si="16"/>
        <v>290</v>
      </c>
      <c r="J146" s="20"/>
      <c r="K146" s="20">
        <f t="shared" si="23"/>
        <v>14838.842998256308</v>
      </c>
      <c r="L146" s="18">
        <f t="shared" si="24"/>
        <v>1049144.8606420427</v>
      </c>
    </row>
    <row r="147" spans="3:12" x14ac:dyDescent="0.25">
      <c r="C147" s="17">
        <f t="shared" si="17"/>
        <v>127</v>
      </c>
      <c r="D147" s="18">
        <f t="shared" si="18"/>
        <v>1049144.8606420427</v>
      </c>
      <c r="E147" s="19">
        <f t="shared" si="19"/>
        <v>5886.4035988885089</v>
      </c>
      <c r="F147" s="19">
        <f t="shared" si="20"/>
        <v>7781.1577164284827</v>
      </c>
      <c r="G147" s="20">
        <f t="shared" si="21"/>
        <v>438.16855195812474</v>
      </c>
      <c r="H147" s="20">
        <f t="shared" si="22"/>
        <v>438.16855195812474</v>
      </c>
      <c r="I147" s="21">
        <f t="shared" si="16"/>
        <v>290</v>
      </c>
      <c r="J147" s="20"/>
      <c r="K147" s="20">
        <f t="shared" si="23"/>
        <v>14833.898419233243</v>
      </c>
      <c r="L147" s="18">
        <f t="shared" si="24"/>
        <v>1043258.4570431542</v>
      </c>
    </row>
    <row r="148" spans="3:12" x14ac:dyDescent="0.25">
      <c r="C148" s="17">
        <f t="shared" si="17"/>
        <v>128</v>
      </c>
      <c r="D148" s="18">
        <f t="shared" si="18"/>
        <v>1043258.4570431542</v>
      </c>
      <c r="E148" s="19">
        <f t="shared" si="19"/>
        <v>5930.0610922469323</v>
      </c>
      <c r="F148" s="19">
        <f t="shared" si="20"/>
        <v>7737.5002230700602</v>
      </c>
      <c r="G148" s="20">
        <f t="shared" si="21"/>
        <v>435.677926299381</v>
      </c>
      <c r="H148" s="20">
        <f t="shared" si="22"/>
        <v>435.677926299381</v>
      </c>
      <c r="I148" s="21">
        <f t="shared" si="16"/>
        <v>290</v>
      </c>
      <c r="J148" s="20"/>
      <c r="K148" s="20">
        <f t="shared" si="23"/>
        <v>14828.917167915755</v>
      </c>
      <c r="L148" s="18">
        <f t="shared" si="24"/>
        <v>1037328.3959509073</v>
      </c>
    </row>
    <row r="149" spans="3:12" x14ac:dyDescent="0.25">
      <c r="C149" s="17">
        <f t="shared" si="17"/>
        <v>129</v>
      </c>
      <c r="D149" s="18">
        <f t="shared" si="18"/>
        <v>1037328.3959509073</v>
      </c>
      <c r="E149" s="19">
        <f t="shared" si="19"/>
        <v>5974.042378681097</v>
      </c>
      <c r="F149" s="19">
        <f t="shared" si="20"/>
        <v>7693.5189366358945</v>
      </c>
      <c r="G149" s="20">
        <f t="shared" si="21"/>
        <v>433.16882850033494</v>
      </c>
      <c r="H149" s="20">
        <f t="shared" si="22"/>
        <v>433.16882850033494</v>
      </c>
      <c r="I149" s="21">
        <f t="shared" si="16"/>
        <v>290</v>
      </c>
      <c r="J149" s="20"/>
      <c r="K149" s="20">
        <f t="shared" si="23"/>
        <v>14823.898972317662</v>
      </c>
      <c r="L149" s="18">
        <f t="shared" si="24"/>
        <v>1031354.3535722261</v>
      </c>
    </row>
    <row r="150" spans="3:12" x14ac:dyDescent="0.25">
      <c r="C150" s="17">
        <f t="shared" si="17"/>
        <v>130</v>
      </c>
      <c r="D150" s="18">
        <f t="shared" si="18"/>
        <v>1031354.3535722261</v>
      </c>
      <c r="E150" s="19">
        <f t="shared" si="19"/>
        <v>6018.3498596563149</v>
      </c>
      <c r="F150" s="19">
        <f t="shared" si="20"/>
        <v>7649.2114556606775</v>
      </c>
      <c r="G150" s="20">
        <f t="shared" si="21"/>
        <v>430.64112155927933</v>
      </c>
      <c r="H150" s="20">
        <f t="shared" si="22"/>
        <v>430.64112155927933</v>
      </c>
      <c r="I150" s="21">
        <f t="shared" ref="I150:I213" si="25">$D$15</f>
        <v>290</v>
      </c>
      <c r="J150" s="20"/>
      <c r="K150" s="20">
        <f t="shared" si="23"/>
        <v>14818.84355843555</v>
      </c>
      <c r="L150" s="18">
        <f t="shared" si="24"/>
        <v>1025336.0037125698</v>
      </c>
    </row>
    <row r="151" spans="3:12" x14ac:dyDescent="0.25">
      <c r="C151" s="17">
        <f t="shared" ref="C151:C214" si="26">IF(OR(L150="",L150=0),"",IF(C150+1&gt;$D$11,"",C150+1))</f>
        <v>131</v>
      </c>
      <c r="D151" s="18">
        <f t="shared" si="18"/>
        <v>1025336.0037125698</v>
      </c>
      <c r="E151" s="19">
        <f t="shared" si="19"/>
        <v>6062.9859544487663</v>
      </c>
      <c r="F151" s="19">
        <f t="shared" si="20"/>
        <v>7604.5753608682253</v>
      </c>
      <c r="G151" s="20">
        <f t="shared" si="21"/>
        <v>428.09466745841075</v>
      </c>
      <c r="H151" s="20">
        <f t="shared" si="22"/>
        <v>428.09466745841075</v>
      </c>
      <c r="I151" s="21">
        <f t="shared" si="25"/>
        <v>290</v>
      </c>
      <c r="J151" s="20"/>
      <c r="K151" s="20">
        <f t="shared" si="23"/>
        <v>14813.750650233815</v>
      </c>
      <c r="L151" s="18">
        <f t="shared" si="24"/>
        <v>1019273.017758121</v>
      </c>
    </row>
    <row r="152" spans="3:12" x14ac:dyDescent="0.25">
      <c r="C152" s="17">
        <f t="shared" si="26"/>
        <v>132</v>
      </c>
      <c r="D152" s="18">
        <f t="shared" si="18"/>
        <v>1019273.017758121</v>
      </c>
      <c r="E152" s="19">
        <f t="shared" si="19"/>
        <v>6107.9531002775948</v>
      </c>
      <c r="F152" s="19">
        <f t="shared" si="20"/>
        <v>7559.6082150393977</v>
      </c>
      <c r="G152" s="20">
        <f t="shared" si="21"/>
        <v>425.52932715629424</v>
      </c>
      <c r="H152" s="20">
        <f t="shared" si="22"/>
        <v>425.52932715629424</v>
      </c>
      <c r="I152" s="21">
        <f t="shared" si="25"/>
        <v>290</v>
      </c>
      <c r="J152" s="20"/>
      <c r="K152" s="20">
        <f t="shared" si="23"/>
        <v>14808.619969629581</v>
      </c>
      <c r="L152" s="18">
        <f t="shared" si="24"/>
        <v>1013165.0646578434</v>
      </c>
    </row>
    <row r="153" spans="3:12" x14ac:dyDescent="0.25">
      <c r="C153" s="17">
        <f t="shared" si="26"/>
        <v>133</v>
      </c>
      <c r="D153" s="18">
        <f t="shared" si="18"/>
        <v>1013165.0646578434</v>
      </c>
      <c r="E153" s="19">
        <f t="shared" si="19"/>
        <v>6153.2537524379868</v>
      </c>
      <c r="F153" s="19">
        <f t="shared" si="20"/>
        <v>7514.3075628790066</v>
      </c>
      <c r="G153" s="20">
        <f t="shared" si="21"/>
        <v>422.94496058027028</v>
      </c>
      <c r="H153" s="20">
        <f t="shared" si="22"/>
        <v>422.94496058027028</v>
      </c>
      <c r="I153" s="21">
        <f t="shared" si="25"/>
        <v>290</v>
      </c>
      <c r="J153" s="20"/>
      <c r="K153" s="20">
        <f t="shared" si="23"/>
        <v>14803.451236477533</v>
      </c>
      <c r="L153" s="18">
        <f t="shared" si="24"/>
        <v>1007011.8109054054</v>
      </c>
    </row>
    <row r="154" spans="3:12" x14ac:dyDescent="0.25">
      <c r="C154" s="17">
        <f t="shared" si="26"/>
        <v>134</v>
      </c>
      <c r="D154" s="18">
        <f t="shared" si="18"/>
        <v>1007011.8109054054</v>
      </c>
      <c r="E154" s="19">
        <f t="shared" si="19"/>
        <v>6198.8903844352344</v>
      </c>
      <c r="F154" s="19">
        <f t="shared" si="20"/>
        <v>7468.6709308817581</v>
      </c>
      <c r="G154" s="20">
        <f t="shared" si="21"/>
        <v>420.34142661880747</v>
      </c>
      <c r="H154" s="20">
        <f t="shared" si="22"/>
        <v>420.34142661880747</v>
      </c>
      <c r="I154" s="21">
        <f t="shared" si="25"/>
        <v>290</v>
      </c>
      <c r="J154" s="20"/>
      <c r="K154" s="20">
        <f t="shared" si="23"/>
        <v>14798.244168554607</v>
      </c>
      <c r="L154" s="18">
        <f t="shared" si="24"/>
        <v>1000812.9205209702</v>
      </c>
    </row>
    <row r="155" spans="3:12" x14ac:dyDescent="0.25">
      <c r="C155" s="17">
        <f t="shared" si="26"/>
        <v>135</v>
      </c>
      <c r="D155" s="18">
        <f t="shared" si="18"/>
        <v>1000812.9205209702</v>
      </c>
      <c r="E155" s="19">
        <f t="shared" si="19"/>
        <v>6244.8654881197963</v>
      </c>
      <c r="F155" s="19">
        <f t="shared" si="20"/>
        <v>7422.6958271971953</v>
      </c>
      <c r="G155" s="20">
        <f t="shared" si="21"/>
        <v>417.71858311379719</v>
      </c>
      <c r="H155" s="20">
        <f t="shared" si="22"/>
        <v>417.71858311379719</v>
      </c>
      <c r="I155" s="21">
        <f t="shared" si="25"/>
        <v>290</v>
      </c>
      <c r="J155" s="20"/>
      <c r="K155" s="20">
        <f t="shared" si="23"/>
        <v>14792.998481544586</v>
      </c>
      <c r="L155" s="18">
        <f t="shared" si="24"/>
        <v>994568.05503285048</v>
      </c>
    </row>
    <row r="156" spans="3:12" x14ac:dyDescent="0.25">
      <c r="C156" s="17">
        <f t="shared" si="26"/>
        <v>136</v>
      </c>
      <c r="D156" s="18">
        <f t="shared" si="18"/>
        <v>994568.05503285048</v>
      </c>
      <c r="E156" s="19">
        <f t="shared" si="19"/>
        <v>6291.1815738233518</v>
      </c>
      <c r="F156" s="19">
        <f t="shared" si="20"/>
        <v>7376.3797414936398</v>
      </c>
      <c r="G156" s="20">
        <f t="shared" si="21"/>
        <v>415.07628685279138</v>
      </c>
      <c r="H156" s="20">
        <f t="shared" si="22"/>
        <v>415.07628685279138</v>
      </c>
      <c r="I156" s="21">
        <f t="shared" si="25"/>
        <v>290</v>
      </c>
      <c r="J156" s="20"/>
      <c r="K156" s="20">
        <f t="shared" si="23"/>
        <v>14787.713889022576</v>
      </c>
      <c r="L156" s="18">
        <f t="shared" si="24"/>
        <v>988276.87345902715</v>
      </c>
    </row>
    <row r="157" spans="3:12" x14ac:dyDescent="0.25">
      <c r="C157" s="17">
        <f t="shared" si="26"/>
        <v>137</v>
      </c>
      <c r="D157" s="18">
        <f t="shared" si="18"/>
        <v>988276.87345902715</v>
      </c>
      <c r="E157" s="19">
        <f t="shared" si="19"/>
        <v>6337.8411704958744</v>
      </c>
      <c r="F157" s="19">
        <f t="shared" si="20"/>
        <v>7329.7201448211172</v>
      </c>
      <c r="G157" s="20">
        <f t="shared" si="21"/>
        <v>412.41439356118315</v>
      </c>
      <c r="H157" s="20">
        <f t="shared" si="22"/>
        <v>412.41439356118315</v>
      </c>
      <c r="I157" s="21">
        <f t="shared" si="25"/>
        <v>290</v>
      </c>
      <c r="J157" s="20"/>
      <c r="K157" s="20">
        <f t="shared" si="23"/>
        <v>14782.390102439358</v>
      </c>
      <c r="L157" s="18">
        <f t="shared" si="24"/>
        <v>981939.03228853131</v>
      </c>
    </row>
    <row r="158" spans="3:12" x14ac:dyDescent="0.25">
      <c r="C158" s="17">
        <f t="shared" si="26"/>
        <v>138</v>
      </c>
      <c r="D158" s="18">
        <f t="shared" si="18"/>
        <v>981939.03228853131</v>
      </c>
      <c r="E158" s="19">
        <f t="shared" si="19"/>
        <v>6384.8468258437188</v>
      </c>
      <c r="F158" s="19">
        <f t="shared" si="20"/>
        <v>7282.7144894732728</v>
      </c>
      <c r="G158" s="20">
        <f t="shared" si="21"/>
        <v>409.73275789432881</v>
      </c>
      <c r="H158" s="20">
        <f t="shared" si="22"/>
        <v>409.73275789432881</v>
      </c>
      <c r="I158" s="21">
        <f t="shared" si="25"/>
        <v>290</v>
      </c>
      <c r="J158" s="20"/>
      <c r="K158" s="20">
        <f t="shared" si="23"/>
        <v>14777.02683110565</v>
      </c>
      <c r="L158" s="18">
        <f t="shared" si="24"/>
        <v>975554.18546268763</v>
      </c>
    </row>
    <row r="159" spans="3:12" x14ac:dyDescent="0.25">
      <c r="C159" s="17">
        <f t="shared" si="26"/>
        <v>139</v>
      </c>
      <c r="D159" s="18">
        <f t="shared" si="18"/>
        <v>975554.18546268763</v>
      </c>
      <c r="E159" s="19">
        <f t="shared" si="19"/>
        <v>6432.2011064687267</v>
      </c>
      <c r="F159" s="19">
        <f t="shared" si="20"/>
        <v>7235.3602088482639</v>
      </c>
      <c r="G159" s="20">
        <f t="shared" si="21"/>
        <v>407.03123342961197</v>
      </c>
      <c r="H159" s="20">
        <f t="shared" si="22"/>
        <v>407.03123342961197</v>
      </c>
      <c r="I159" s="21">
        <f t="shared" si="25"/>
        <v>290</v>
      </c>
      <c r="J159" s="20"/>
      <c r="K159" s="20">
        <f t="shared" si="23"/>
        <v>14771.623782176217</v>
      </c>
      <c r="L159" s="18">
        <f t="shared" si="24"/>
        <v>969121.98435621895</v>
      </c>
    </row>
    <row r="160" spans="3:12" x14ac:dyDescent="0.25">
      <c r="C160" s="17">
        <f t="shared" si="26"/>
        <v>140</v>
      </c>
      <c r="D160" s="18">
        <f t="shared" si="18"/>
        <v>969121.98435621895</v>
      </c>
      <c r="E160" s="19">
        <f t="shared" si="19"/>
        <v>6479.9065980083697</v>
      </c>
      <c r="F160" s="19">
        <f t="shared" si="20"/>
        <v>7187.6547173086219</v>
      </c>
      <c r="G160" s="20">
        <f t="shared" si="21"/>
        <v>404.30967265844845</v>
      </c>
      <c r="H160" s="20">
        <f t="shared" si="22"/>
        <v>404.30967265844845</v>
      </c>
      <c r="I160" s="21">
        <f t="shared" si="25"/>
        <v>290</v>
      </c>
      <c r="J160" s="20"/>
      <c r="K160" s="20">
        <f t="shared" si="23"/>
        <v>14766.180660633889</v>
      </c>
      <c r="L160" s="18">
        <f t="shared" si="24"/>
        <v>962642.07775821059</v>
      </c>
    </row>
    <row r="161" spans="3:12" x14ac:dyDescent="0.25">
      <c r="C161" s="17">
        <f t="shared" si="26"/>
        <v>141</v>
      </c>
      <c r="D161" s="18">
        <f t="shared" si="18"/>
        <v>962642.07775821059</v>
      </c>
      <c r="E161" s="19">
        <f t="shared" si="19"/>
        <v>6527.9659052769321</v>
      </c>
      <c r="F161" s="19">
        <f t="shared" si="20"/>
        <v>7139.5954100400586</v>
      </c>
      <c r="G161" s="20">
        <f t="shared" si="21"/>
        <v>401.56792697823209</v>
      </c>
      <c r="H161" s="20">
        <f t="shared" si="22"/>
        <v>401.56792697823209</v>
      </c>
      <c r="I161" s="21">
        <f t="shared" si="25"/>
        <v>290</v>
      </c>
      <c r="J161" s="20"/>
      <c r="K161" s="20">
        <f t="shared" si="23"/>
        <v>14760.697169273457</v>
      </c>
      <c r="L161" s="18">
        <f t="shared" si="24"/>
        <v>956114.11185293365</v>
      </c>
    </row>
    <row r="162" spans="3:12" x14ac:dyDescent="0.25">
      <c r="C162" s="17">
        <f t="shared" si="26"/>
        <v>142</v>
      </c>
      <c r="D162" s="18">
        <f t="shared" si="18"/>
        <v>956114.11185293365</v>
      </c>
      <c r="E162" s="19">
        <f t="shared" si="19"/>
        <v>6576.3816524077356</v>
      </c>
      <c r="F162" s="19">
        <f t="shared" si="20"/>
        <v>7091.179662909256</v>
      </c>
      <c r="G162" s="20">
        <f t="shared" si="21"/>
        <v>398.80584668422091</v>
      </c>
      <c r="H162" s="20">
        <f t="shared" si="22"/>
        <v>398.80584668422091</v>
      </c>
      <c r="I162" s="21">
        <f t="shared" si="25"/>
        <v>290</v>
      </c>
      <c r="J162" s="20"/>
      <c r="K162" s="20">
        <f t="shared" si="23"/>
        <v>14755.173008685435</v>
      </c>
      <c r="L162" s="18">
        <f t="shared" si="24"/>
        <v>949537.73020052596</v>
      </c>
    </row>
    <row r="163" spans="3:12" x14ac:dyDescent="0.25">
      <c r="C163" s="17">
        <f t="shared" si="26"/>
        <v>143</v>
      </c>
      <c r="D163" s="18">
        <f t="shared" si="18"/>
        <v>949537.73020052596</v>
      </c>
      <c r="E163" s="19">
        <f t="shared" si="19"/>
        <v>6625.1564829964263</v>
      </c>
      <c r="F163" s="19">
        <f t="shared" si="20"/>
        <v>7042.4048323205661</v>
      </c>
      <c r="G163" s="20">
        <f t="shared" si="21"/>
        <v>396.02328096136239</v>
      </c>
      <c r="H163" s="20">
        <f t="shared" si="22"/>
        <v>396.02328096136239</v>
      </c>
      <c r="I163" s="21">
        <f t="shared" si="25"/>
        <v>290</v>
      </c>
      <c r="J163" s="20"/>
      <c r="K163" s="20">
        <f t="shared" si="23"/>
        <v>14749.607877239718</v>
      </c>
      <c r="L163" s="18">
        <f t="shared" si="24"/>
        <v>942912.57371752954</v>
      </c>
    </row>
    <row r="164" spans="3:12" x14ac:dyDescent="0.25">
      <c r="C164" s="17">
        <f t="shared" si="26"/>
        <v>144</v>
      </c>
      <c r="D164" s="18">
        <f t="shared" si="18"/>
        <v>942912.57371752954</v>
      </c>
      <c r="E164" s="19">
        <f t="shared" si="19"/>
        <v>6674.2930602453162</v>
      </c>
      <c r="F164" s="19">
        <f t="shared" si="20"/>
        <v>6993.2682550716754</v>
      </c>
      <c r="G164" s="20">
        <f t="shared" si="21"/>
        <v>393.22007787605935</v>
      </c>
      <c r="H164" s="20">
        <f t="shared" si="22"/>
        <v>393.22007787605935</v>
      </c>
      <c r="I164" s="21">
        <f t="shared" si="25"/>
        <v>290</v>
      </c>
      <c r="J164" s="20"/>
      <c r="K164" s="20">
        <f t="shared" si="23"/>
        <v>14744.00147106911</v>
      </c>
      <c r="L164" s="18">
        <f t="shared" si="24"/>
        <v>936238.28065728419</v>
      </c>
    </row>
    <row r="165" spans="3:12" x14ac:dyDescent="0.25">
      <c r="C165" s="17">
        <f t="shared" si="26"/>
        <v>145</v>
      </c>
      <c r="D165" s="18">
        <f t="shared" si="18"/>
        <v>936238.28065728419</v>
      </c>
      <c r="E165" s="19">
        <f t="shared" si="19"/>
        <v>6723.7940671088027</v>
      </c>
      <c r="F165" s="19">
        <f t="shared" si="20"/>
        <v>6943.7672482081898</v>
      </c>
      <c r="G165" s="20">
        <f t="shared" si="21"/>
        <v>390.3960843678737</v>
      </c>
      <c r="H165" s="20">
        <f t="shared" si="22"/>
        <v>390.3960843678737</v>
      </c>
      <c r="I165" s="21">
        <f t="shared" si="25"/>
        <v>290</v>
      </c>
      <c r="J165" s="20"/>
      <c r="K165" s="20">
        <f t="shared" si="23"/>
        <v>14738.353484052739</v>
      </c>
      <c r="L165" s="18">
        <f t="shared" si="24"/>
        <v>929514.48659017542</v>
      </c>
    </row>
    <row r="166" spans="3:12" x14ac:dyDescent="0.25">
      <c r="C166" s="17">
        <f t="shared" si="26"/>
        <v>146</v>
      </c>
      <c r="D166" s="18">
        <f t="shared" si="18"/>
        <v>929514.48659017542</v>
      </c>
      <c r="E166" s="19">
        <f t="shared" si="19"/>
        <v>6773.6622064398598</v>
      </c>
      <c r="F166" s="19">
        <f t="shared" si="20"/>
        <v>6893.8991088771318</v>
      </c>
      <c r="G166" s="20">
        <f t="shared" si="21"/>
        <v>387.55114624116891</v>
      </c>
      <c r="H166" s="20">
        <f t="shared" si="22"/>
        <v>387.55114624116891</v>
      </c>
      <c r="I166" s="21">
        <f t="shared" si="25"/>
        <v>290</v>
      </c>
      <c r="J166" s="20"/>
      <c r="K166" s="20">
        <f t="shared" si="23"/>
        <v>14732.66360779933</v>
      </c>
      <c r="L166" s="18">
        <f t="shared" si="24"/>
        <v>922740.82438373554</v>
      </c>
    </row>
    <row r="167" spans="3:12" x14ac:dyDescent="0.25">
      <c r="C167" s="17">
        <f t="shared" si="26"/>
        <v>147</v>
      </c>
      <c r="D167" s="18">
        <f t="shared" si="18"/>
        <v>922740.82438373554</v>
      </c>
      <c r="E167" s="19">
        <f t="shared" si="19"/>
        <v>6823.9002011376224</v>
      </c>
      <c r="F167" s="19">
        <f t="shared" si="20"/>
        <v>6843.6611141793692</v>
      </c>
      <c r="G167" s="20">
        <f t="shared" si="21"/>
        <v>384.68510815669111</v>
      </c>
      <c r="H167" s="20">
        <f t="shared" si="22"/>
        <v>384.68510815669111</v>
      </c>
      <c r="I167" s="21">
        <f t="shared" si="25"/>
        <v>290</v>
      </c>
      <c r="J167" s="20"/>
      <c r="K167" s="20">
        <f t="shared" si="23"/>
        <v>14726.931531630375</v>
      </c>
      <c r="L167" s="18">
        <f t="shared" si="24"/>
        <v>915916.9241825979</v>
      </c>
    </row>
    <row r="168" spans="3:12" x14ac:dyDescent="0.25">
      <c r="C168" s="17">
        <f t="shared" si="26"/>
        <v>148</v>
      </c>
      <c r="D168" s="18">
        <f t="shared" si="18"/>
        <v>915916.9241825979</v>
      </c>
      <c r="E168" s="19">
        <f t="shared" si="19"/>
        <v>6874.5107942960585</v>
      </c>
      <c r="F168" s="19">
        <f t="shared" si="20"/>
        <v>6793.050521020933</v>
      </c>
      <c r="G168" s="20">
        <f t="shared" si="21"/>
        <v>381.79781362308677</v>
      </c>
      <c r="H168" s="20">
        <f t="shared" si="22"/>
        <v>381.79781362308677</v>
      </c>
      <c r="I168" s="21">
        <f t="shared" si="25"/>
        <v>290</v>
      </c>
      <c r="J168" s="20"/>
      <c r="K168" s="20">
        <f t="shared" si="23"/>
        <v>14721.156942563166</v>
      </c>
      <c r="L168" s="18">
        <f t="shared" si="24"/>
        <v>909042.41338830185</v>
      </c>
    </row>
    <row r="169" spans="3:12" x14ac:dyDescent="0.25">
      <c r="C169" s="17">
        <f t="shared" si="26"/>
        <v>149</v>
      </c>
      <c r="D169" s="18">
        <f t="shared" si="18"/>
        <v>909042.41338830185</v>
      </c>
      <c r="E169" s="19">
        <f t="shared" si="19"/>
        <v>6925.4967493537542</v>
      </c>
      <c r="F169" s="19">
        <f t="shared" si="20"/>
        <v>6742.0645659632364</v>
      </c>
      <c r="G169" s="20">
        <f t="shared" si="21"/>
        <v>378.88910498835821</v>
      </c>
      <c r="H169" s="20">
        <f t="shared" si="22"/>
        <v>378.88910498835821</v>
      </c>
      <c r="I169" s="21">
        <f t="shared" si="25"/>
        <v>290</v>
      </c>
      <c r="J169" s="20"/>
      <c r="K169" s="20">
        <f t="shared" si="23"/>
        <v>14715.339525293708</v>
      </c>
      <c r="L169" s="18">
        <f t="shared" si="24"/>
        <v>902116.91663894814</v>
      </c>
    </row>
    <row r="170" spans="3:12" x14ac:dyDescent="0.25">
      <c r="C170" s="17">
        <f t="shared" si="26"/>
        <v>150</v>
      </c>
      <c r="D170" s="18">
        <f t="shared" si="18"/>
        <v>902116.91663894814</v>
      </c>
      <c r="E170" s="19">
        <f t="shared" si="19"/>
        <v>6976.860850244796</v>
      </c>
      <c r="F170" s="19">
        <f t="shared" si="20"/>
        <v>6690.7004650721965</v>
      </c>
      <c r="G170" s="20">
        <f t="shared" si="21"/>
        <v>375.95882343125544</v>
      </c>
      <c r="H170" s="20">
        <f t="shared" si="22"/>
        <v>375.95882343125544</v>
      </c>
      <c r="I170" s="21">
        <f t="shared" si="25"/>
        <v>290</v>
      </c>
      <c r="J170" s="20"/>
      <c r="K170" s="20">
        <f t="shared" si="23"/>
        <v>14709.478962179503</v>
      </c>
      <c r="L170" s="18">
        <f t="shared" si="24"/>
        <v>895140.05578870338</v>
      </c>
    </row>
    <row r="171" spans="3:12" x14ac:dyDescent="0.25">
      <c r="C171" s="17">
        <f t="shared" si="26"/>
        <v>151</v>
      </c>
      <c r="D171" s="18">
        <f t="shared" si="18"/>
        <v>895140.05578870338</v>
      </c>
      <c r="E171" s="19">
        <f t="shared" si="19"/>
        <v>7028.6059015507772</v>
      </c>
      <c r="F171" s="19">
        <f t="shared" si="20"/>
        <v>6638.9554137662144</v>
      </c>
      <c r="G171" s="20">
        <f t="shared" si="21"/>
        <v>373.00680895260405</v>
      </c>
      <c r="H171" s="20">
        <f t="shared" si="22"/>
        <v>373.00680895260405</v>
      </c>
      <c r="I171" s="21">
        <f t="shared" si="25"/>
        <v>290</v>
      </c>
      <c r="J171" s="20"/>
      <c r="K171" s="20">
        <f t="shared" si="23"/>
        <v>14703.5749332222</v>
      </c>
      <c r="L171" s="18">
        <f t="shared" si="24"/>
        <v>888111.44988715264</v>
      </c>
    </row>
    <row r="172" spans="3:12" x14ac:dyDescent="0.25">
      <c r="C172" s="17">
        <f t="shared" si="26"/>
        <v>152</v>
      </c>
      <c r="D172" s="18">
        <f t="shared" si="18"/>
        <v>888111.44988715264</v>
      </c>
      <c r="E172" s="19">
        <f t="shared" si="19"/>
        <v>7080.7347286539452</v>
      </c>
      <c r="F172" s="19">
        <f t="shared" si="20"/>
        <v>6586.8265866630445</v>
      </c>
      <c r="G172" s="20">
        <f t="shared" si="21"/>
        <v>370.03290036656944</v>
      </c>
      <c r="H172" s="20">
        <f t="shared" si="22"/>
        <v>370.03290036656944</v>
      </c>
      <c r="I172" s="21">
        <f t="shared" si="25"/>
        <v>290</v>
      </c>
      <c r="J172" s="20"/>
      <c r="K172" s="20">
        <f t="shared" si="23"/>
        <v>14697.627116050131</v>
      </c>
      <c r="L172" s="18">
        <f t="shared" si="24"/>
        <v>881030.71515849873</v>
      </c>
    </row>
    <row r="173" spans="3:12" x14ac:dyDescent="0.25">
      <c r="C173" s="17">
        <f t="shared" si="26"/>
        <v>153</v>
      </c>
      <c r="D173" s="18">
        <f t="shared" si="18"/>
        <v>881030.71515849873</v>
      </c>
      <c r="E173" s="19">
        <f t="shared" si="19"/>
        <v>7133.250177891462</v>
      </c>
      <c r="F173" s="19">
        <f t="shared" si="20"/>
        <v>6534.3111374255295</v>
      </c>
      <c r="G173" s="20">
        <f t="shared" si="21"/>
        <v>367.036935291855</v>
      </c>
      <c r="H173" s="20">
        <f t="shared" si="22"/>
        <v>367.036935291855</v>
      </c>
      <c r="I173" s="21">
        <f t="shared" si="25"/>
        <v>290</v>
      </c>
      <c r="J173" s="20"/>
      <c r="K173" s="20">
        <f t="shared" si="23"/>
        <v>14691.635185900703</v>
      </c>
      <c r="L173" s="18">
        <f t="shared" si="24"/>
        <v>873897.46498060727</v>
      </c>
    </row>
    <row r="174" spans="3:12" x14ac:dyDescent="0.25">
      <c r="C174" s="17">
        <f t="shared" si="26"/>
        <v>154</v>
      </c>
      <c r="D174" s="18">
        <f t="shared" si="18"/>
        <v>873897.46498060727</v>
      </c>
      <c r="E174" s="19">
        <f t="shared" si="19"/>
        <v>7186.1551167108246</v>
      </c>
      <c r="F174" s="19">
        <f t="shared" si="20"/>
        <v>6481.4061986061679</v>
      </c>
      <c r="G174" s="20">
        <f t="shared" si="21"/>
        <v>364.0187501428365</v>
      </c>
      <c r="H174" s="20">
        <f t="shared" si="22"/>
        <v>364.0187501428365</v>
      </c>
      <c r="I174" s="21">
        <f t="shared" si="25"/>
        <v>290</v>
      </c>
      <c r="J174" s="20"/>
      <c r="K174" s="20">
        <f t="shared" si="23"/>
        <v>14685.598815602665</v>
      </c>
      <c r="L174" s="18">
        <f t="shared" si="24"/>
        <v>866711.30986389646</v>
      </c>
    </row>
    <row r="175" spans="3:12" x14ac:dyDescent="0.25">
      <c r="C175" s="17">
        <f t="shared" si="26"/>
        <v>155</v>
      </c>
      <c r="D175" s="18">
        <f t="shared" si="18"/>
        <v>866711.30986389646</v>
      </c>
      <c r="E175" s="19">
        <f t="shared" si="19"/>
        <v>7239.4524338264291</v>
      </c>
      <c r="F175" s="19">
        <f t="shared" si="20"/>
        <v>6428.1088814905634</v>
      </c>
      <c r="G175" s="20">
        <f t="shared" si="21"/>
        <v>360.97818012062942</v>
      </c>
      <c r="H175" s="20">
        <f t="shared" si="22"/>
        <v>360.97818012062942</v>
      </c>
      <c r="I175" s="21">
        <f t="shared" si="25"/>
        <v>290</v>
      </c>
      <c r="J175" s="20"/>
      <c r="K175" s="20">
        <f t="shared" si="23"/>
        <v>14679.517675558251</v>
      </c>
      <c r="L175" s="18">
        <f t="shared" si="24"/>
        <v>859471.85743007006</v>
      </c>
    </row>
    <row r="176" spans="3:12" x14ac:dyDescent="0.25">
      <c r="C176" s="17">
        <f t="shared" si="26"/>
        <v>156</v>
      </c>
      <c r="D176" s="18">
        <f t="shared" si="18"/>
        <v>859471.85743007006</v>
      </c>
      <c r="E176" s="19">
        <f t="shared" si="19"/>
        <v>7293.1450393773093</v>
      </c>
      <c r="F176" s="19">
        <f t="shared" si="20"/>
        <v>6374.4162759396841</v>
      </c>
      <c r="G176" s="20">
        <f t="shared" si="21"/>
        <v>357.91505920409099</v>
      </c>
      <c r="H176" s="20">
        <f t="shared" si="22"/>
        <v>357.91505920409099</v>
      </c>
      <c r="I176" s="21">
        <f t="shared" si="25"/>
        <v>290</v>
      </c>
      <c r="J176" s="20"/>
      <c r="K176" s="20">
        <f t="shared" si="23"/>
        <v>14673.391433725174</v>
      </c>
      <c r="L176" s="18">
        <f t="shared" si="24"/>
        <v>852178.71239069279</v>
      </c>
    </row>
    <row r="177" spans="3:12" x14ac:dyDescent="0.25">
      <c r="C177" s="17">
        <f t="shared" si="26"/>
        <v>157</v>
      </c>
      <c r="D177" s="18">
        <f t="shared" ref="D177:D240" si="27">L176</f>
        <v>852178.71239069279</v>
      </c>
      <c r="E177" s="19">
        <f t="shared" ref="E177:E240" si="28">PPMT($D$10/12,C177,$D$11,-$L$20)</f>
        <v>7347.2358650860242</v>
      </c>
      <c r="F177" s="19">
        <f t="shared" ref="F177:F240" si="29">IPMT($D$10/12,C177,$D$11,-$L$20)</f>
        <v>6320.3254502309674</v>
      </c>
      <c r="G177" s="20">
        <f t="shared" ref="G177:G240" si="30">$D$13*L177/1000</f>
        <v>354.82922014075484</v>
      </c>
      <c r="H177" s="20">
        <f t="shared" ref="H177:H240" si="31">$D$13*L177/1000</f>
        <v>354.82922014075484</v>
      </c>
      <c r="I177" s="21">
        <f t="shared" si="25"/>
        <v>290</v>
      </c>
      <c r="J177" s="20"/>
      <c r="K177" s="20">
        <f t="shared" ref="K177:K240" si="32">PMT($D$10/12,$D$11,-$L$20)+SUM(G177:I177)</f>
        <v>14667.219755598502</v>
      </c>
      <c r="L177" s="18">
        <f t="shared" ref="L177:L240" si="33">L176-E177</f>
        <v>844831.47652560682</v>
      </c>
    </row>
    <row r="178" spans="3:12" x14ac:dyDescent="0.25">
      <c r="C178" s="17">
        <f t="shared" si="26"/>
        <v>158</v>
      </c>
      <c r="D178" s="18">
        <f t="shared" si="27"/>
        <v>844831.47652560682</v>
      </c>
      <c r="E178" s="19">
        <f t="shared" si="28"/>
        <v>7401.7278644187454</v>
      </c>
      <c r="F178" s="19">
        <f t="shared" si="29"/>
        <v>6265.8334508982462</v>
      </c>
      <c r="G178" s="20">
        <f t="shared" si="30"/>
        <v>351.72049443769896</v>
      </c>
      <c r="H178" s="20">
        <f t="shared" si="31"/>
        <v>351.72049443769896</v>
      </c>
      <c r="I178" s="21">
        <f t="shared" si="25"/>
        <v>290</v>
      </c>
      <c r="J178" s="20"/>
      <c r="K178" s="20">
        <f t="shared" si="32"/>
        <v>14661.002304192391</v>
      </c>
      <c r="L178" s="18">
        <f t="shared" si="33"/>
        <v>837429.74866118806</v>
      </c>
    </row>
    <row r="179" spans="3:12" x14ac:dyDescent="0.25">
      <c r="C179" s="17">
        <f t="shared" si="26"/>
        <v>159</v>
      </c>
      <c r="D179" s="18">
        <f t="shared" si="27"/>
        <v>837429.74866118806</v>
      </c>
      <c r="E179" s="19">
        <f t="shared" si="28"/>
        <v>7456.6240127465171</v>
      </c>
      <c r="F179" s="19">
        <f t="shared" si="29"/>
        <v>6210.9373025704735</v>
      </c>
      <c r="G179" s="20">
        <f t="shared" si="30"/>
        <v>348.58871235234545</v>
      </c>
      <c r="H179" s="20">
        <f t="shared" si="31"/>
        <v>348.58871235234545</v>
      </c>
      <c r="I179" s="21">
        <f t="shared" si="25"/>
        <v>290</v>
      </c>
      <c r="J179" s="20"/>
      <c r="K179" s="20">
        <f t="shared" si="32"/>
        <v>14654.738740021683</v>
      </c>
      <c r="L179" s="18">
        <f t="shared" si="33"/>
        <v>829973.12464844156</v>
      </c>
    </row>
    <row r="180" spans="3:12" x14ac:dyDescent="0.25">
      <c r="C180" s="17">
        <f t="shared" si="26"/>
        <v>160</v>
      </c>
      <c r="D180" s="18">
        <f t="shared" si="27"/>
        <v>829973.12464844156</v>
      </c>
      <c r="E180" s="19">
        <f t="shared" si="28"/>
        <v>7511.9273075077199</v>
      </c>
      <c r="F180" s="19">
        <f t="shared" si="29"/>
        <v>6155.6340078092708</v>
      </c>
      <c r="G180" s="20">
        <f t="shared" si="30"/>
        <v>345.43370288319221</v>
      </c>
      <c r="H180" s="20">
        <f t="shared" si="31"/>
        <v>345.43370288319221</v>
      </c>
      <c r="I180" s="21">
        <f t="shared" si="25"/>
        <v>290</v>
      </c>
      <c r="J180" s="20"/>
      <c r="K180" s="20">
        <f t="shared" si="32"/>
        <v>14648.428721083377</v>
      </c>
      <c r="L180" s="18">
        <f t="shared" si="33"/>
        <v>822461.19734093384</v>
      </c>
    </row>
    <row r="181" spans="3:12" x14ac:dyDescent="0.25">
      <c r="C181" s="17">
        <f t="shared" si="26"/>
        <v>161</v>
      </c>
      <c r="D181" s="18">
        <f t="shared" si="27"/>
        <v>822461.19734093384</v>
      </c>
      <c r="E181" s="19">
        <f t="shared" si="28"/>
        <v>7567.6407683717352</v>
      </c>
      <c r="F181" s="19">
        <f t="shared" si="29"/>
        <v>6099.9205469452563</v>
      </c>
      <c r="G181" s="20">
        <f t="shared" si="30"/>
        <v>342.25529376047604</v>
      </c>
      <c r="H181" s="20">
        <f t="shared" si="31"/>
        <v>342.25529376047604</v>
      </c>
      <c r="I181" s="21">
        <f t="shared" si="25"/>
        <v>290</v>
      </c>
      <c r="J181" s="20"/>
      <c r="K181" s="20">
        <f t="shared" si="32"/>
        <v>14642.071902837944</v>
      </c>
      <c r="L181" s="18">
        <f t="shared" si="33"/>
        <v>814893.55657256208</v>
      </c>
    </row>
    <row r="182" spans="3:12" x14ac:dyDescent="0.25">
      <c r="C182" s="17">
        <f t="shared" si="26"/>
        <v>162</v>
      </c>
      <c r="D182" s="18">
        <f t="shared" si="27"/>
        <v>814893.55657256208</v>
      </c>
      <c r="E182" s="19">
        <f t="shared" si="28"/>
        <v>7623.767437403827</v>
      </c>
      <c r="F182" s="19">
        <f t="shared" si="29"/>
        <v>6043.7938779131646</v>
      </c>
      <c r="G182" s="20">
        <f t="shared" si="30"/>
        <v>339.05331143676648</v>
      </c>
      <c r="H182" s="20">
        <f t="shared" si="31"/>
        <v>339.05331143676648</v>
      </c>
      <c r="I182" s="21">
        <f t="shared" si="25"/>
        <v>290</v>
      </c>
      <c r="J182" s="20"/>
      <c r="K182" s="20">
        <f t="shared" si="32"/>
        <v>14635.667938190525</v>
      </c>
      <c r="L182" s="18">
        <f t="shared" si="33"/>
        <v>807269.78913515829</v>
      </c>
    </row>
    <row r="183" spans="3:12" x14ac:dyDescent="0.25">
      <c r="C183" s="17">
        <f t="shared" si="26"/>
        <v>163</v>
      </c>
      <c r="D183" s="18">
        <f t="shared" si="27"/>
        <v>807269.78913515829</v>
      </c>
      <c r="E183" s="19">
        <f t="shared" si="28"/>
        <v>7680.3103792312377</v>
      </c>
      <c r="F183" s="19">
        <f t="shared" si="29"/>
        <v>5987.2509360857521</v>
      </c>
      <c r="G183" s="20">
        <f t="shared" si="30"/>
        <v>335.82758107748936</v>
      </c>
      <c r="H183" s="20">
        <f t="shared" si="31"/>
        <v>335.82758107748936</v>
      </c>
      <c r="I183" s="21">
        <f t="shared" si="25"/>
        <v>290</v>
      </c>
      <c r="J183" s="20"/>
      <c r="K183" s="20">
        <f t="shared" si="32"/>
        <v>14629.216477471971</v>
      </c>
      <c r="L183" s="18">
        <f t="shared" si="33"/>
        <v>799589.47875592706</v>
      </c>
    </row>
    <row r="184" spans="3:12" x14ac:dyDescent="0.25">
      <c r="C184" s="17">
        <f t="shared" si="26"/>
        <v>164</v>
      </c>
      <c r="D184" s="18">
        <f t="shared" si="27"/>
        <v>799589.47875592706</v>
      </c>
      <c r="E184" s="19">
        <f t="shared" si="28"/>
        <v>7737.2726812105357</v>
      </c>
      <c r="F184" s="19">
        <f t="shared" si="29"/>
        <v>5930.2886341064541</v>
      </c>
      <c r="G184" s="20">
        <f t="shared" si="30"/>
        <v>332.57792655138093</v>
      </c>
      <c r="H184" s="20">
        <f t="shared" si="31"/>
        <v>332.57792655138093</v>
      </c>
      <c r="I184" s="21">
        <f t="shared" si="25"/>
        <v>290</v>
      </c>
      <c r="J184" s="20"/>
      <c r="K184" s="20">
        <f t="shared" si="32"/>
        <v>14622.717168419755</v>
      </c>
      <c r="L184" s="18">
        <f t="shared" si="33"/>
        <v>791852.20607471652</v>
      </c>
    </row>
    <row r="185" spans="3:12" x14ac:dyDescent="0.25">
      <c r="C185" s="17">
        <f t="shared" si="26"/>
        <v>165</v>
      </c>
      <c r="D185" s="18">
        <f t="shared" si="27"/>
        <v>791852.20607471652</v>
      </c>
      <c r="E185" s="19">
        <f t="shared" si="28"/>
        <v>7794.6574535961818</v>
      </c>
      <c r="F185" s="19">
        <f t="shared" si="29"/>
        <v>5872.9038617208107</v>
      </c>
      <c r="G185" s="20">
        <f t="shared" si="30"/>
        <v>329.30417042087055</v>
      </c>
      <c r="H185" s="20">
        <f t="shared" si="31"/>
        <v>329.30417042087055</v>
      </c>
      <c r="I185" s="21">
        <f t="shared" si="25"/>
        <v>290</v>
      </c>
      <c r="J185" s="20"/>
      <c r="K185" s="20">
        <f t="shared" si="32"/>
        <v>14616.169656158734</v>
      </c>
      <c r="L185" s="18">
        <f t="shared" si="33"/>
        <v>784057.5486211204</v>
      </c>
    </row>
    <row r="186" spans="3:12" x14ac:dyDescent="0.25">
      <c r="C186" s="17">
        <f t="shared" si="26"/>
        <v>166</v>
      </c>
      <c r="D186" s="18">
        <f t="shared" si="27"/>
        <v>784057.5486211204</v>
      </c>
      <c r="E186" s="19">
        <f t="shared" si="28"/>
        <v>7852.4678297103528</v>
      </c>
      <c r="F186" s="19">
        <f t="shared" si="29"/>
        <v>5815.0934856066397</v>
      </c>
      <c r="G186" s="20">
        <f t="shared" si="30"/>
        <v>326.00613393239223</v>
      </c>
      <c r="H186" s="20">
        <f t="shared" si="31"/>
        <v>326.00613393239223</v>
      </c>
      <c r="I186" s="21">
        <f t="shared" si="25"/>
        <v>290</v>
      </c>
      <c r="J186" s="20"/>
      <c r="K186" s="20">
        <f t="shared" si="32"/>
        <v>14609.573583181776</v>
      </c>
      <c r="L186" s="18">
        <f t="shared" si="33"/>
        <v>776205.08079141006</v>
      </c>
    </row>
    <row r="187" spans="3:12" x14ac:dyDescent="0.25">
      <c r="C187" s="17">
        <f t="shared" si="26"/>
        <v>167</v>
      </c>
      <c r="D187" s="18">
        <f t="shared" si="27"/>
        <v>776205.08079141006</v>
      </c>
      <c r="E187" s="19">
        <f t="shared" si="28"/>
        <v>7910.7069661140376</v>
      </c>
      <c r="F187" s="19">
        <f t="shared" si="29"/>
        <v>5756.854349202953</v>
      </c>
      <c r="G187" s="20">
        <f t="shared" si="30"/>
        <v>322.68363700662434</v>
      </c>
      <c r="H187" s="20">
        <f t="shared" si="31"/>
        <v>322.68363700662434</v>
      </c>
      <c r="I187" s="21">
        <f t="shared" si="25"/>
        <v>290</v>
      </c>
      <c r="J187" s="20"/>
      <c r="K187" s="20">
        <f t="shared" si="32"/>
        <v>14602.92858933024</v>
      </c>
      <c r="L187" s="18">
        <f t="shared" si="33"/>
        <v>768294.37382529606</v>
      </c>
    </row>
    <row r="188" spans="3:12" x14ac:dyDescent="0.25">
      <c r="C188" s="17">
        <f t="shared" si="26"/>
        <v>168</v>
      </c>
      <c r="D188" s="18">
        <f t="shared" si="27"/>
        <v>768294.37382529606</v>
      </c>
      <c r="E188" s="19">
        <f t="shared" si="28"/>
        <v>7969.3780427793827</v>
      </c>
      <c r="F188" s="19">
        <f t="shared" si="29"/>
        <v>5698.1832725376089</v>
      </c>
      <c r="G188" s="20">
        <f t="shared" si="30"/>
        <v>319.33649822865698</v>
      </c>
      <c r="H188" s="20">
        <f t="shared" si="31"/>
        <v>319.33649822865698</v>
      </c>
      <c r="I188" s="21">
        <f t="shared" si="25"/>
        <v>290</v>
      </c>
      <c r="J188" s="20"/>
      <c r="K188" s="20">
        <f t="shared" si="32"/>
        <v>14596.234311774306</v>
      </c>
      <c r="L188" s="18">
        <f t="shared" si="33"/>
        <v>760324.99578251666</v>
      </c>
    </row>
    <row r="189" spans="3:12" x14ac:dyDescent="0.25">
      <c r="C189" s="17">
        <f t="shared" si="26"/>
        <v>169</v>
      </c>
      <c r="D189" s="18">
        <f t="shared" si="27"/>
        <v>760324.99578251666</v>
      </c>
      <c r="E189" s="19">
        <f t="shared" si="28"/>
        <v>8028.4842632633317</v>
      </c>
      <c r="F189" s="19">
        <f t="shared" si="29"/>
        <v>5639.0770520536607</v>
      </c>
      <c r="G189" s="20">
        <f t="shared" si="30"/>
        <v>315.96453483808642</v>
      </c>
      <c r="H189" s="20">
        <f t="shared" si="31"/>
        <v>315.96453483808642</v>
      </c>
      <c r="I189" s="21">
        <f t="shared" si="25"/>
        <v>290</v>
      </c>
      <c r="J189" s="20"/>
      <c r="K189" s="20">
        <f t="shared" si="32"/>
        <v>14589.490384993165</v>
      </c>
      <c r="L189" s="18">
        <f t="shared" si="33"/>
        <v>752296.51151925337</v>
      </c>
    </row>
    <row r="190" spans="3:12" x14ac:dyDescent="0.25">
      <c r="C190" s="17">
        <f t="shared" si="26"/>
        <v>170</v>
      </c>
      <c r="D190" s="18">
        <f t="shared" si="27"/>
        <v>752296.51151925337</v>
      </c>
      <c r="E190" s="19">
        <f t="shared" si="28"/>
        <v>8088.0288548825338</v>
      </c>
      <c r="F190" s="19">
        <f t="shared" si="29"/>
        <v>5579.5324604344578</v>
      </c>
      <c r="G190" s="20">
        <f t="shared" si="30"/>
        <v>312.56756271903572</v>
      </c>
      <c r="H190" s="20">
        <f t="shared" si="31"/>
        <v>312.56756271903572</v>
      </c>
      <c r="I190" s="21">
        <f t="shared" si="25"/>
        <v>290</v>
      </c>
      <c r="J190" s="20"/>
      <c r="K190" s="20">
        <f t="shared" si="32"/>
        <v>14582.696440755064</v>
      </c>
      <c r="L190" s="18">
        <f t="shared" si="33"/>
        <v>744208.48266437079</v>
      </c>
    </row>
    <row r="191" spans="3:12" x14ac:dyDescent="0.25">
      <c r="C191" s="17">
        <f t="shared" si="26"/>
        <v>171</v>
      </c>
      <c r="D191" s="18">
        <f t="shared" si="27"/>
        <v>744208.48266437079</v>
      </c>
      <c r="E191" s="19">
        <f t="shared" si="28"/>
        <v>8148.0150688895783</v>
      </c>
      <c r="F191" s="19">
        <f t="shared" si="29"/>
        <v>5519.5462464274115</v>
      </c>
      <c r="G191" s="20">
        <f t="shared" si="30"/>
        <v>309.14539639010212</v>
      </c>
      <c r="H191" s="20">
        <f t="shared" si="31"/>
        <v>309.14539639010212</v>
      </c>
      <c r="I191" s="21">
        <f t="shared" si="25"/>
        <v>290</v>
      </c>
      <c r="J191" s="20"/>
      <c r="K191" s="20">
        <f t="shared" si="32"/>
        <v>14575.852108097197</v>
      </c>
      <c r="L191" s="18">
        <f t="shared" si="33"/>
        <v>736060.4675954812</v>
      </c>
    </row>
    <row r="192" spans="3:12" x14ac:dyDescent="0.25">
      <c r="C192" s="17">
        <f t="shared" si="26"/>
        <v>172</v>
      </c>
      <c r="D192" s="18">
        <f t="shared" si="27"/>
        <v>736060.4675954812</v>
      </c>
      <c r="E192" s="19">
        <f t="shared" si="28"/>
        <v>8208.4461806505115</v>
      </c>
      <c r="F192" s="19">
        <f t="shared" si="29"/>
        <v>5459.115134666481</v>
      </c>
      <c r="G192" s="20">
        <f t="shared" si="30"/>
        <v>305.69784899422888</v>
      </c>
      <c r="H192" s="20">
        <f t="shared" si="31"/>
        <v>305.69784899422888</v>
      </c>
      <c r="I192" s="21">
        <f t="shared" si="25"/>
        <v>290</v>
      </c>
      <c r="J192" s="20"/>
      <c r="K192" s="20">
        <f t="shared" si="32"/>
        <v>14568.957013305449</v>
      </c>
      <c r="L192" s="18">
        <f t="shared" si="33"/>
        <v>727852.0214148307</v>
      </c>
    </row>
    <row r="193" spans="3:12" x14ac:dyDescent="0.25">
      <c r="C193" s="17">
        <f t="shared" si="26"/>
        <v>173</v>
      </c>
      <c r="D193" s="18">
        <f t="shared" si="27"/>
        <v>727852.0214148307</v>
      </c>
      <c r="E193" s="19">
        <f t="shared" si="28"/>
        <v>8269.3254898236682</v>
      </c>
      <c r="F193" s="19">
        <f t="shared" si="29"/>
        <v>5398.2358254933233</v>
      </c>
      <c r="G193" s="20">
        <f t="shared" si="30"/>
        <v>302.22473228850293</v>
      </c>
      <c r="H193" s="20">
        <f t="shared" si="31"/>
        <v>302.22473228850293</v>
      </c>
      <c r="I193" s="21">
        <f t="shared" si="25"/>
        <v>290</v>
      </c>
      <c r="J193" s="20"/>
      <c r="K193" s="20">
        <f t="shared" si="32"/>
        <v>14562.010779893999</v>
      </c>
      <c r="L193" s="18">
        <f t="shared" si="33"/>
        <v>719582.69592500699</v>
      </c>
    </row>
    <row r="194" spans="3:12" x14ac:dyDescent="0.25">
      <c r="C194" s="17">
        <f t="shared" si="26"/>
        <v>174</v>
      </c>
      <c r="D194" s="18">
        <f t="shared" si="27"/>
        <v>719582.69592500699</v>
      </c>
      <c r="E194" s="19">
        <f t="shared" si="28"/>
        <v>8330.6563205398616</v>
      </c>
      <c r="F194" s="19">
        <f t="shared" si="29"/>
        <v>5336.90499477713</v>
      </c>
      <c r="G194" s="20">
        <f t="shared" si="30"/>
        <v>298.72585663387616</v>
      </c>
      <c r="H194" s="20">
        <f t="shared" si="31"/>
        <v>298.72585663387616</v>
      </c>
      <c r="I194" s="21">
        <f t="shared" si="25"/>
        <v>290</v>
      </c>
      <c r="J194" s="20"/>
      <c r="K194" s="20">
        <f t="shared" si="32"/>
        <v>14555.013028584744</v>
      </c>
      <c r="L194" s="18">
        <f t="shared" si="33"/>
        <v>711252.03960446711</v>
      </c>
    </row>
    <row r="195" spans="3:12" x14ac:dyDescent="0.25">
      <c r="C195" s="17">
        <f t="shared" si="26"/>
        <v>175</v>
      </c>
      <c r="D195" s="18">
        <f t="shared" si="27"/>
        <v>711252.03960446711</v>
      </c>
      <c r="E195" s="19">
        <f t="shared" si="28"/>
        <v>8392.4420215838636</v>
      </c>
      <c r="F195" s="19">
        <f t="shared" si="29"/>
        <v>5275.1192937331271</v>
      </c>
      <c r="G195" s="20">
        <f t="shared" si="30"/>
        <v>295.20103098481098</v>
      </c>
      <c r="H195" s="20">
        <f t="shared" si="31"/>
        <v>295.20103098481098</v>
      </c>
      <c r="I195" s="21">
        <f t="shared" si="25"/>
        <v>290</v>
      </c>
      <c r="J195" s="20"/>
      <c r="K195" s="20">
        <f t="shared" si="32"/>
        <v>14547.963377286615</v>
      </c>
      <c r="L195" s="18">
        <f t="shared" si="33"/>
        <v>702859.5975828832</v>
      </c>
    </row>
    <row r="196" spans="3:12" x14ac:dyDescent="0.25">
      <c r="C196" s="17">
        <f t="shared" si="26"/>
        <v>176</v>
      </c>
      <c r="D196" s="18">
        <f t="shared" si="27"/>
        <v>702859.5975828832</v>
      </c>
      <c r="E196" s="19">
        <f t="shared" si="28"/>
        <v>8454.685966577279</v>
      </c>
      <c r="F196" s="19">
        <f t="shared" si="29"/>
        <v>5212.8753487397144</v>
      </c>
      <c r="G196" s="20">
        <f t="shared" si="30"/>
        <v>291.65006287884847</v>
      </c>
      <c r="H196" s="20">
        <f t="shared" si="31"/>
        <v>291.65006287884847</v>
      </c>
      <c r="I196" s="21">
        <f t="shared" si="25"/>
        <v>290</v>
      </c>
      <c r="J196" s="20"/>
      <c r="K196" s="20">
        <f t="shared" si="32"/>
        <v>14540.861441074689</v>
      </c>
      <c r="L196" s="18">
        <f t="shared" si="33"/>
        <v>694404.91161630594</v>
      </c>
    </row>
    <row r="197" spans="3:12" x14ac:dyDescent="0.25">
      <c r="C197" s="17">
        <f t="shared" si="26"/>
        <v>177</v>
      </c>
      <c r="D197" s="18">
        <f t="shared" si="27"/>
        <v>694404.91161630594</v>
      </c>
      <c r="E197" s="19">
        <f t="shared" si="28"/>
        <v>8517.3915541627248</v>
      </c>
      <c r="F197" s="19">
        <f t="shared" si="29"/>
        <v>5150.169761154265</v>
      </c>
      <c r="G197" s="20">
        <f t="shared" si="30"/>
        <v>288.07275842610011</v>
      </c>
      <c r="H197" s="20">
        <f t="shared" si="31"/>
        <v>288.07275842610011</v>
      </c>
      <c r="I197" s="21">
        <f t="shared" si="25"/>
        <v>290</v>
      </c>
      <c r="J197" s="20"/>
      <c r="K197" s="20">
        <f t="shared" si="32"/>
        <v>14533.706832169193</v>
      </c>
      <c r="L197" s="18">
        <f t="shared" si="33"/>
        <v>685887.52006214322</v>
      </c>
    </row>
    <row r="198" spans="3:12" x14ac:dyDescent="0.25">
      <c r="C198" s="17">
        <f t="shared" si="26"/>
        <v>178</v>
      </c>
      <c r="D198" s="18">
        <f t="shared" si="27"/>
        <v>685887.52006214322</v>
      </c>
      <c r="E198" s="19">
        <f t="shared" si="28"/>
        <v>8580.5622081894326</v>
      </c>
      <c r="F198" s="19">
        <f t="shared" si="29"/>
        <v>5086.999107127559</v>
      </c>
      <c r="G198" s="20">
        <f t="shared" si="30"/>
        <v>284.46892229866063</v>
      </c>
      <c r="H198" s="20">
        <f t="shared" si="31"/>
        <v>284.46892229866063</v>
      </c>
      <c r="I198" s="21">
        <f t="shared" si="25"/>
        <v>290</v>
      </c>
      <c r="J198" s="20"/>
      <c r="K198" s="20">
        <f t="shared" si="32"/>
        <v>14526.499159914314</v>
      </c>
      <c r="L198" s="18">
        <f t="shared" si="33"/>
        <v>677306.95785395382</v>
      </c>
    </row>
    <row r="199" spans="3:12" x14ac:dyDescent="0.25">
      <c r="C199" s="17">
        <f t="shared" si="26"/>
        <v>179</v>
      </c>
      <c r="D199" s="18">
        <f t="shared" si="27"/>
        <v>677306.95785395382</v>
      </c>
      <c r="E199" s="19">
        <f t="shared" si="28"/>
        <v>8644.2013779001718</v>
      </c>
      <c r="F199" s="19">
        <f t="shared" si="29"/>
        <v>5023.3599374168198</v>
      </c>
      <c r="G199" s="20">
        <f t="shared" si="30"/>
        <v>280.83835771994251</v>
      </c>
      <c r="H199" s="20">
        <f t="shared" si="31"/>
        <v>280.83835771994251</v>
      </c>
      <c r="I199" s="21">
        <f t="shared" si="25"/>
        <v>290</v>
      </c>
      <c r="J199" s="20"/>
      <c r="K199" s="20">
        <f t="shared" si="32"/>
        <v>14519.238030756878</v>
      </c>
      <c r="L199" s="18">
        <f t="shared" si="33"/>
        <v>668662.75647605362</v>
      </c>
    </row>
    <row r="200" spans="3:12" x14ac:dyDescent="0.25">
      <c r="C200" s="17">
        <f t="shared" si="26"/>
        <v>180</v>
      </c>
      <c r="D200" s="18">
        <f t="shared" si="27"/>
        <v>668662.75647605362</v>
      </c>
      <c r="E200" s="19">
        <f t="shared" si="28"/>
        <v>8708.3125381195987</v>
      </c>
      <c r="F200" s="19">
        <f t="shared" si="29"/>
        <v>4959.2487771973938</v>
      </c>
      <c r="G200" s="20">
        <f t="shared" si="30"/>
        <v>277.18086645393225</v>
      </c>
      <c r="H200" s="20">
        <f t="shared" si="31"/>
        <v>277.18086645393225</v>
      </c>
      <c r="I200" s="21">
        <f t="shared" si="25"/>
        <v>290</v>
      </c>
      <c r="J200" s="20"/>
      <c r="K200" s="20">
        <f t="shared" si="32"/>
        <v>14511.923048224857</v>
      </c>
      <c r="L200" s="18">
        <f t="shared" si="33"/>
        <v>659954.443937934</v>
      </c>
    </row>
    <row r="201" spans="3:12" x14ac:dyDescent="0.25">
      <c r="C201" s="17">
        <f t="shared" si="26"/>
        <v>181</v>
      </c>
      <c r="D201" s="18">
        <f t="shared" si="27"/>
        <v>659954.443937934</v>
      </c>
      <c r="E201" s="19">
        <f t="shared" si="28"/>
        <v>8772.8991894439841</v>
      </c>
      <c r="F201" s="19">
        <f t="shared" si="29"/>
        <v>4894.6621258730056</v>
      </c>
      <c r="G201" s="20">
        <f t="shared" si="30"/>
        <v>273.49624879436578</v>
      </c>
      <c r="H201" s="20">
        <f t="shared" si="31"/>
        <v>273.49624879436578</v>
      </c>
      <c r="I201" s="21">
        <f t="shared" si="25"/>
        <v>290</v>
      </c>
      <c r="J201" s="20"/>
      <c r="K201" s="20">
        <f t="shared" si="32"/>
        <v>14504.553812905724</v>
      </c>
      <c r="L201" s="18">
        <f t="shared" si="33"/>
        <v>651181.54474848998</v>
      </c>
    </row>
    <row r="202" spans="3:12" x14ac:dyDescent="0.25">
      <c r="C202" s="17">
        <f t="shared" si="26"/>
        <v>182</v>
      </c>
      <c r="D202" s="18">
        <f t="shared" si="27"/>
        <v>651181.54474848998</v>
      </c>
      <c r="E202" s="19">
        <f t="shared" si="28"/>
        <v>8837.9648584323622</v>
      </c>
      <c r="F202" s="19">
        <f t="shared" si="29"/>
        <v>4829.5964568846302</v>
      </c>
      <c r="G202" s="20">
        <f t="shared" si="30"/>
        <v>269.78430355382415</v>
      </c>
      <c r="H202" s="20">
        <f t="shared" si="31"/>
        <v>269.78430355382415</v>
      </c>
      <c r="I202" s="21">
        <f t="shared" si="25"/>
        <v>290</v>
      </c>
      <c r="J202" s="20"/>
      <c r="K202" s="20">
        <f t="shared" si="32"/>
        <v>14497.129922424641</v>
      </c>
      <c r="L202" s="18">
        <f t="shared" si="33"/>
        <v>642343.57989005756</v>
      </c>
    </row>
    <row r="203" spans="3:12" x14ac:dyDescent="0.25">
      <c r="C203" s="17">
        <f t="shared" si="26"/>
        <v>183</v>
      </c>
      <c r="D203" s="18">
        <f t="shared" si="27"/>
        <v>642343.57989005756</v>
      </c>
      <c r="E203" s="19">
        <f t="shared" si="28"/>
        <v>8903.5130977990684</v>
      </c>
      <c r="F203" s="19">
        <f t="shared" si="29"/>
        <v>4764.0482175179241</v>
      </c>
      <c r="G203" s="20">
        <f t="shared" si="30"/>
        <v>266.04482805274858</v>
      </c>
      <c r="H203" s="20">
        <f t="shared" si="31"/>
        <v>266.04482805274858</v>
      </c>
      <c r="I203" s="21">
        <f t="shared" si="25"/>
        <v>290</v>
      </c>
      <c r="J203" s="20"/>
      <c r="K203" s="20">
        <f t="shared" si="32"/>
        <v>14489.65097142249</v>
      </c>
      <c r="L203" s="18">
        <f t="shared" si="33"/>
        <v>633440.06679225853</v>
      </c>
    </row>
    <row r="204" spans="3:12" x14ac:dyDescent="0.25">
      <c r="C204" s="17">
        <f t="shared" si="26"/>
        <v>184</v>
      </c>
      <c r="D204" s="18">
        <f t="shared" si="27"/>
        <v>633440.06679225853</v>
      </c>
      <c r="E204" s="19">
        <f t="shared" si="28"/>
        <v>8969.5474866077438</v>
      </c>
      <c r="F204" s="19">
        <f t="shared" si="29"/>
        <v>4698.0138287092477</v>
      </c>
      <c r="G204" s="20">
        <f t="shared" si="30"/>
        <v>262.2776181083733</v>
      </c>
      <c r="H204" s="20">
        <f t="shared" si="31"/>
        <v>262.2776181083733</v>
      </c>
      <c r="I204" s="21">
        <f t="shared" si="25"/>
        <v>290</v>
      </c>
      <c r="J204" s="20"/>
      <c r="K204" s="20">
        <f t="shared" si="32"/>
        <v>14482.11655153374</v>
      </c>
      <c r="L204" s="18">
        <f t="shared" si="33"/>
        <v>624470.51930565073</v>
      </c>
    </row>
    <row r="205" spans="3:12" x14ac:dyDescent="0.25">
      <c r="C205" s="17">
        <f t="shared" si="26"/>
        <v>185</v>
      </c>
      <c r="D205" s="18">
        <f t="shared" si="27"/>
        <v>624470.51930565073</v>
      </c>
      <c r="E205" s="19">
        <f t="shared" si="28"/>
        <v>9036.0716304667512</v>
      </c>
      <c r="F205" s="19">
        <f t="shared" si="29"/>
        <v>4631.4896848502403</v>
      </c>
      <c r="G205" s="20">
        <f t="shared" si="30"/>
        <v>258.48246802357727</v>
      </c>
      <c r="H205" s="20">
        <f t="shared" si="31"/>
        <v>258.48246802357727</v>
      </c>
      <c r="I205" s="21">
        <f t="shared" si="25"/>
        <v>290</v>
      </c>
      <c r="J205" s="20"/>
      <c r="K205" s="20">
        <f t="shared" si="32"/>
        <v>14474.526251364146</v>
      </c>
      <c r="L205" s="18">
        <f t="shared" si="33"/>
        <v>615434.447675184</v>
      </c>
    </row>
    <row r="206" spans="3:12" x14ac:dyDescent="0.25">
      <c r="C206" s="17">
        <f t="shared" si="26"/>
        <v>186</v>
      </c>
      <c r="D206" s="18">
        <f t="shared" si="27"/>
        <v>615434.447675184</v>
      </c>
      <c r="E206" s="19">
        <f t="shared" si="28"/>
        <v>9103.0891617260459</v>
      </c>
      <c r="F206" s="19">
        <f t="shared" si="29"/>
        <v>4564.4721535909448</v>
      </c>
      <c r="G206" s="20">
        <f t="shared" si="30"/>
        <v>254.65917057565233</v>
      </c>
      <c r="H206" s="20">
        <f t="shared" si="31"/>
        <v>254.65917057565233</v>
      </c>
      <c r="I206" s="21">
        <f t="shared" si="25"/>
        <v>290</v>
      </c>
      <c r="J206" s="20"/>
      <c r="K206" s="20">
        <f t="shared" si="32"/>
        <v>14466.879656468296</v>
      </c>
      <c r="L206" s="18">
        <f t="shared" si="33"/>
        <v>606331.35851345793</v>
      </c>
    </row>
    <row r="207" spans="3:12" x14ac:dyDescent="0.25">
      <c r="C207" s="17">
        <f t="shared" si="26"/>
        <v>187</v>
      </c>
      <c r="D207" s="18">
        <f t="shared" si="27"/>
        <v>606331.35851345793</v>
      </c>
      <c r="E207" s="19">
        <f t="shared" si="28"/>
        <v>9170.6037396755164</v>
      </c>
      <c r="F207" s="19">
        <f t="shared" si="29"/>
        <v>4496.9575756414779</v>
      </c>
      <c r="G207" s="20">
        <f t="shared" si="30"/>
        <v>250.80751700498863</v>
      </c>
      <c r="H207" s="20">
        <f t="shared" si="31"/>
        <v>250.80751700498863</v>
      </c>
      <c r="I207" s="21">
        <f t="shared" si="25"/>
        <v>290</v>
      </c>
      <c r="J207" s="20"/>
      <c r="K207" s="20">
        <f t="shared" si="32"/>
        <v>14459.17634932697</v>
      </c>
      <c r="L207" s="18">
        <f t="shared" si="33"/>
        <v>597160.75477378245</v>
      </c>
    </row>
    <row r="208" spans="3:12" x14ac:dyDescent="0.25">
      <c r="C208" s="17">
        <f t="shared" si="26"/>
        <v>188</v>
      </c>
      <c r="D208" s="18">
        <f t="shared" si="27"/>
        <v>597160.75477378245</v>
      </c>
      <c r="E208" s="19">
        <f t="shared" si="28"/>
        <v>9238.6190507447754</v>
      </c>
      <c r="F208" s="19">
        <f t="shared" si="29"/>
        <v>4428.942264572217</v>
      </c>
      <c r="G208" s="20">
        <f t="shared" si="30"/>
        <v>246.92729700367582</v>
      </c>
      <c r="H208" s="20">
        <f t="shared" si="31"/>
        <v>246.92729700367582</v>
      </c>
      <c r="I208" s="21">
        <f t="shared" si="25"/>
        <v>290</v>
      </c>
      <c r="J208" s="20"/>
      <c r="K208" s="20">
        <f t="shared" si="32"/>
        <v>14451.415909324343</v>
      </c>
      <c r="L208" s="18">
        <f t="shared" si="33"/>
        <v>587922.13572303765</v>
      </c>
    </row>
    <row r="209" spans="3:12" x14ac:dyDescent="0.25">
      <c r="C209" s="17">
        <f t="shared" si="26"/>
        <v>189</v>
      </c>
      <c r="D209" s="18">
        <f t="shared" si="27"/>
        <v>587922.13572303765</v>
      </c>
      <c r="E209" s="19">
        <f t="shared" si="28"/>
        <v>9307.1388087044652</v>
      </c>
      <c r="F209" s="19">
        <f t="shared" si="29"/>
        <v>4360.4225066125264</v>
      </c>
      <c r="G209" s="20">
        <f t="shared" si="30"/>
        <v>243.01829870401991</v>
      </c>
      <c r="H209" s="20">
        <f t="shared" si="31"/>
        <v>243.01829870401991</v>
      </c>
      <c r="I209" s="21">
        <f t="shared" si="25"/>
        <v>290</v>
      </c>
      <c r="J209" s="20"/>
      <c r="K209" s="20">
        <f t="shared" si="32"/>
        <v>14443.597912725032</v>
      </c>
      <c r="L209" s="18">
        <f t="shared" si="33"/>
        <v>578614.9969143332</v>
      </c>
    </row>
    <row r="210" spans="3:12" x14ac:dyDescent="0.25">
      <c r="C210" s="17">
        <f t="shared" si="26"/>
        <v>190</v>
      </c>
      <c r="D210" s="18">
        <f t="shared" si="27"/>
        <v>578614.9969143332</v>
      </c>
      <c r="E210" s="19">
        <f t="shared" si="28"/>
        <v>9376.1667548690239</v>
      </c>
      <c r="F210" s="19">
        <f t="shared" si="29"/>
        <v>4291.3945604479686</v>
      </c>
      <c r="G210" s="20">
        <f t="shared" si="30"/>
        <v>239.08030866697496</v>
      </c>
      <c r="H210" s="20">
        <f t="shared" si="31"/>
        <v>239.08030866697496</v>
      </c>
      <c r="I210" s="21">
        <f t="shared" si="25"/>
        <v>290</v>
      </c>
      <c r="J210" s="20"/>
      <c r="K210" s="20">
        <f t="shared" si="32"/>
        <v>14435.721932650942</v>
      </c>
      <c r="L210" s="18">
        <f t="shared" si="33"/>
        <v>569238.83015946415</v>
      </c>
    </row>
    <row r="211" spans="3:12" x14ac:dyDescent="0.25">
      <c r="C211" s="17">
        <f t="shared" si="26"/>
        <v>191</v>
      </c>
      <c r="D211" s="18">
        <f t="shared" si="27"/>
        <v>569238.83015946415</v>
      </c>
      <c r="E211" s="19">
        <f t="shared" si="28"/>
        <v>9445.7066583009691</v>
      </c>
      <c r="F211" s="19">
        <f t="shared" si="29"/>
        <v>4221.8546570160224</v>
      </c>
      <c r="G211" s="20">
        <f t="shared" si="30"/>
        <v>235.11311187048852</v>
      </c>
      <c r="H211" s="20">
        <f t="shared" si="31"/>
        <v>235.11311187048852</v>
      </c>
      <c r="I211" s="21">
        <f t="shared" si="25"/>
        <v>290</v>
      </c>
      <c r="J211" s="20"/>
      <c r="K211" s="20">
        <f t="shared" si="32"/>
        <v>14427.78753905797</v>
      </c>
      <c r="L211" s="18">
        <f t="shared" si="33"/>
        <v>559793.12350116321</v>
      </c>
    </row>
    <row r="212" spans="3:12" x14ac:dyDescent="0.25">
      <c r="C212" s="17">
        <f t="shared" si="26"/>
        <v>192</v>
      </c>
      <c r="D212" s="18">
        <f t="shared" si="27"/>
        <v>559793.12350116321</v>
      </c>
      <c r="E212" s="19">
        <f t="shared" si="28"/>
        <v>9515.7623160167022</v>
      </c>
      <c r="F212" s="19">
        <f t="shared" si="29"/>
        <v>4151.7989993002902</v>
      </c>
      <c r="G212" s="20">
        <f t="shared" si="30"/>
        <v>231.11649169776152</v>
      </c>
      <c r="H212" s="20">
        <f t="shared" si="31"/>
        <v>231.11649169776152</v>
      </c>
      <c r="I212" s="21">
        <f t="shared" si="25"/>
        <v>290</v>
      </c>
      <c r="J212" s="20"/>
      <c r="K212" s="20">
        <f t="shared" si="32"/>
        <v>14419.794298712515</v>
      </c>
      <c r="L212" s="18">
        <f t="shared" si="33"/>
        <v>550277.3611851465</v>
      </c>
    </row>
    <row r="213" spans="3:12" x14ac:dyDescent="0.25">
      <c r="C213" s="17">
        <f t="shared" si="26"/>
        <v>193</v>
      </c>
      <c r="D213" s="18">
        <f t="shared" si="27"/>
        <v>550277.3611851465</v>
      </c>
      <c r="E213" s="19">
        <f t="shared" si="28"/>
        <v>9586.3375531938236</v>
      </c>
      <c r="F213" s="19">
        <f t="shared" si="29"/>
        <v>4081.2237621231661</v>
      </c>
      <c r="G213" s="20">
        <f t="shared" si="30"/>
        <v>227.09022992542015</v>
      </c>
      <c r="H213" s="20">
        <f t="shared" si="31"/>
        <v>227.09022992542015</v>
      </c>
      <c r="I213" s="21">
        <f t="shared" si="25"/>
        <v>290</v>
      </c>
      <c r="J213" s="20"/>
      <c r="K213" s="20">
        <f t="shared" si="32"/>
        <v>14411.741775167833</v>
      </c>
      <c r="L213" s="18">
        <f t="shared" si="33"/>
        <v>540691.0236319527</v>
      </c>
    </row>
    <row r="214" spans="3:12" x14ac:dyDescent="0.25">
      <c r="C214" s="17">
        <f t="shared" si="26"/>
        <v>194</v>
      </c>
      <c r="D214" s="18">
        <f t="shared" si="27"/>
        <v>540691.0236319527</v>
      </c>
      <c r="E214" s="19">
        <f t="shared" si="28"/>
        <v>9657.436223380013</v>
      </c>
      <c r="F214" s="19">
        <f t="shared" si="29"/>
        <v>4010.1250919369795</v>
      </c>
      <c r="G214" s="20">
        <f t="shared" si="30"/>
        <v>223.03410671160049</v>
      </c>
      <c r="H214" s="20">
        <f t="shared" si="31"/>
        <v>223.03410671160049</v>
      </c>
      <c r="I214" s="21">
        <f t="shared" ref="I214:I260" si="34">$D$15</f>
        <v>290</v>
      </c>
      <c r="J214" s="20"/>
      <c r="K214" s="20">
        <f t="shared" si="32"/>
        <v>14403.629528740194</v>
      </c>
      <c r="L214" s="18">
        <f t="shared" si="33"/>
        <v>531033.58740857267</v>
      </c>
    </row>
    <row r="215" spans="3:12" x14ac:dyDescent="0.25">
      <c r="C215" s="17">
        <f t="shared" ref="C215:C260" si="35">IF(OR(L214="",L214=0),"",IF(C214+1&gt;$D$11,"",C214+1))</f>
        <v>195</v>
      </c>
      <c r="D215" s="18">
        <f t="shared" si="27"/>
        <v>531033.58740857267</v>
      </c>
      <c r="E215" s="19">
        <f t="shared" si="28"/>
        <v>9729.0622087034153</v>
      </c>
      <c r="F215" s="19">
        <f t="shared" si="29"/>
        <v>3938.4991066135776</v>
      </c>
      <c r="G215" s="20">
        <f t="shared" si="30"/>
        <v>218.94790058394506</v>
      </c>
      <c r="H215" s="20">
        <f t="shared" si="31"/>
        <v>218.94790058394506</v>
      </c>
      <c r="I215" s="21">
        <f t="shared" si="34"/>
        <v>290</v>
      </c>
      <c r="J215" s="20"/>
      <c r="K215" s="20">
        <f t="shared" si="32"/>
        <v>14395.457116484882</v>
      </c>
      <c r="L215" s="18">
        <f t="shared" si="33"/>
        <v>521304.52519986924</v>
      </c>
    </row>
    <row r="216" spans="3:12" x14ac:dyDescent="0.25">
      <c r="C216" s="17">
        <f t="shared" si="35"/>
        <v>196</v>
      </c>
      <c r="D216" s="18">
        <f t="shared" si="27"/>
        <v>521304.52519986924</v>
      </c>
      <c r="E216" s="19">
        <f t="shared" si="28"/>
        <v>9801.2194200846297</v>
      </c>
      <c r="F216" s="19">
        <f t="shared" si="29"/>
        <v>3866.34189523236</v>
      </c>
      <c r="G216" s="20">
        <f t="shared" si="30"/>
        <v>214.83138842750955</v>
      </c>
      <c r="H216" s="20">
        <f t="shared" si="31"/>
        <v>214.83138842750955</v>
      </c>
      <c r="I216" s="21">
        <f t="shared" si="34"/>
        <v>290</v>
      </c>
      <c r="J216" s="20"/>
      <c r="K216" s="20">
        <f t="shared" si="32"/>
        <v>14387.224092172011</v>
      </c>
      <c r="L216" s="18">
        <f t="shared" si="33"/>
        <v>511503.30577978463</v>
      </c>
    </row>
    <row r="217" spans="3:12" x14ac:dyDescent="0.25">
      <c r="C217" s="17">
        <f t="shared" si="35"/>
        <v>197</v>
      </c>
      <c r="D217" s="18">
        <f t="shared" si="27"/>
        <v>511503.30577978463</v>
      </c>
      <c r="E217" s="19">
        <f t="shared" si="28"/>
        <v>9873.9117974502587</v>
      </c>
      <c r="F217" s="19">
        <f t="shared" si="29"/>
        <v>3793.6495178667324</v>
      </c>
      <c r="G217" s="20">
        <f t="shared" si="30"/>
        <v>210.68434547258045</v>
      </c>
      <c r="H217" s="20">
        <f t="shared" si="31"/>
        <v>210.68434547258045</v>
      </c>
      <c r="I217" s="21">
        <f t="shared" si="34"/>
        <v>290</v>
      </c>
      <c r="J217" s="20"/>
      <c r="K217" s="20">
        <f t="shared" si="32"/>
        <v>14378.930006262153</v>
      </c>
      <c r="L217" s="18">
        <f t="shared" si="33"/>
        <v>501629.39398233435</v>
      </c>
    </row>
    <row r="218" spans="3:12" x14ac:dyDescent="0.25">
      <c r="C218" s="17">
        <f t="shared" si="35"/>
        <v>198</v>
      </c>
      <c r="D218" s="18">
        <f t="shared" si="27"/>
        <v>501629.39398233435</v>
      </c>
      <c r="E218" s="19">
        <f t="shared" si="28"/>
        <v>9947.1433099480146</v>
      </c>
      <c r="F218" s="19">
        <f t="shared" si="29"/>
        <v>3720.418005368977</v>
      </c>
      <c r="G218" s="20">
        <f t="shared" si="30"/>
        <v>206.50654528240224</v>
      </c>
      <c r="H218" s="20">
        <f t="shared" si="31"/>
        <v>206.50654528240224</v>
      </c>
      <c r="I218" s="21">
        <f t="shared" si="34"/>
        <v>290</v>
      </c>
      <c r="J218" s="20"/>
      <c r="K218" s="20">
        <f t="shared" si="32"/>
        <v>14370.574405881796</v>
      </c>
      <c r="L218" s="18">
        <f t="shared" si="33"/>
        <v>491682.25067238632</v>
      </c>
    </row>
    <row r="219" spans="3:12" x14ac:dyDescent="0.25">
      <c r="C219" s="17">
        <f t="shared" si="35"/>
        <v>199</v>
      </c>
      <c r="D219" s="18">
        <f t="shared" si="27"/>
        <v>491682.25067238632</v>
      </c>
      <c r="E219" s="19">
        <f t="shared" si="28"/>
        <v>10020.917956163463</v>
      </c>
      <c r="F219" s="19">
        <f t="shared" si="29"/>
        <v>3646.6433591535288</v>
      </c>
      <c r="G219" s="20">
        <f t="shared" si="30"/>
        <v>202.29775974081358</v>
      </c>
      <c r="H219" s="20">
        <f t="shared" si="31"/>
        <v>202.29775974081358</v>
      </c>
      <c r="I219" s="21">
        <f t="shared" si="34"/>
        <v>290</v>
      </c>
      <c r="J219" s="20"/>
      <c r="K219" s="20">
        <f t="shared" si="32"/>
        <v>14362.156834798619</v>
      </c>
      <c r="L219" s="18">
        <f t="shared" si="33"/>
        <v>481661.33271622285</v>
      </c>
    </row>
    <row r="220" spans="3:12" x14ac:dyDescent="0.25">
      <c r="C220" s="17">
        <f t="shared" si="35"/>
        <v>200</v>
      </c>
      <c r="D220" s="18">
        <f t="shared" si="27"/>
        <v>481661.33271622285</v>
      </c>
      <c r="E220" s="19">
        <f t="shared" si="28"/>
        <v>10095.239764338343</v>
      </c>
      <c r="F220" s="19">
        <f t="shared" si="29"/>
        <v>3572.3215509786505</v>
      </c>
      <c r="G220" s="20">
        <f t="shared" si="30"/>
        <v>198.05775903979148</v>
      </c>
      <c r="H220" s="20">
        <f t="shared" si="31"/>
        <v>198.05775903979148</v>
      </c>
      <c r="I220" s="21">
        <f t="shared" si="34"/>
        <v>290</v>
      </c>
      <c r="J220" s="20"/>
      <c r="K220" s="20">
        <f t="shared" si="32"/>
        <v>14353.676833396576</v>
      </c>
      <c r="L220" s="18">
        <f t="shared" si="33"/>
        <v>471566.09295188449</v>
      </c>
    </row>
    <row r="221" spans="3:12" x14ac:dyDescent="0.25">
      <c r="C221" s="17">
        <f t="shared" si="35"/>
        <v>201</v>
      </c>
      <c r="D221" s="18">
        <f t="shared" si="27"/>
        <v>471566.09295188449</v>
      </c>
      <c r="E221" s="19">
        <f t="shared" si="28"/>
        <v>10170.112792590518</v>
      </c>
      <c r="F221" s="19">
        <f t="shared" si="29"/>
        <v>3497.448522726474</v>
      </c>
      <c r="G221" s="20">
        <f t="shared" si="30"/>
        <v>193.78631166690346</v>
      </c>
      <c r="H221" s="20">
        <f t="shared" si="31"/>
        <v>193.78631166690346</v>
      </c>
      <c r="I221" s="21">
        <f t="shared" si="34"/>
        <v>290</v>
      </c>
      <c r="J221" s="20"/>
      <c r="K221" s="20">
        <f t="shared" si="32"/>
        <v>14345.133938650799</v>
      </c>
      <c r="L221" s="18">
        <f t="shared" si="33"/>
        <v>461395.98015929398</v>
      </c>
    </row>
    <row r="222" spans="3:12" x14ac:dyDescent="0.25">
      <c r="C222" s="17">
        <f t="shared" si="35"/>
        <v>202</v>
      </c>
      <c r="D222" s="18">
        <f t="shared" si="27"/>
        <v>461395.98015929398</v>
      </c>
      <c r="E222" s="19">
        <f t="shared" si="28"/>
        <v>10245.541129135565</v>
      </c>
      <c r="F222" s="19">
        <f t="shared" si="29"/>
        <v>3422.020186181428</v>
      </c>
      <c r="G222" s="20">
        <f t="shared" si="30"/>
        <v>189.48318439266654</v>
      </c>
      <c r="H222" s="20">
        <f t="shared" si="31"/>
        <v>189.48318439266654</v>
      </c>
      <c r="I222" s="21">
        <f t="shared" si="34"/>
        <v>290</v>
      </c>
      <c r="J222" s="20"/>
      <c r="K222" s="20">
        <f t="shared" si="32"/>
        <v>14336.527684102326</v>
      </c>
      <c r="L222" s="18">
        <f t="shared" si="33"/>
        <v>451150.43903015839</v>
      </c>
    </row>
    <row r="223" spans="3:12" x14ac:dyDescent="0.25">
      <c r="C223" s="17">
        <f t="shared" si="35"/>
        <v>203</v>
      </c>
      <c r="D223" s="18">
        <f t="shared" si="27"/>
        <v>451150.43903015839</v>
      </c>
      <c r="E223" s="19">
        <f t="shared" si="28"/>
        <v>10321.528892509987</v>
      </c>
      <c r="F223" s="19">
        <f t="shared" si="29"/>
        <v>3346.0324228070058</v>
      </c>
      <c r="G223" s="20">
        <f t="shared" si="30"/>
        <v>185.14814225781231</v>
      </c>
      <c r="H223" s="20">
        <f t="shared" si="31"/>
        <v>185.14814225781231</v>
      </c>
      <c r="I223" s="21">
        <f t="shared" si="34"/>
        <v>290</v>
      </c>
      <c r="J223" s="20"/>
      <c r="K223" s="20">
        <f t="shared" si="32"/>
        <v>14327.857599832618</v>
      </c>
      <c r="L223" s="18">
        <f t="shared" si="33"/>
        <v>440828.9101376484</v>
      </c>
    </row>
    <row r="224" spans="3:12" x14ac:dyDescent="0.25">
      <c r="C224" s="17">
        <f t="shared" si="35"/>
        <v>204</v>
      </c>
      <c r="D224" s="18">
        <f t="shared" si="27"/>
        <v>440828.9101376484</v>
      </c>
      <c r="E224" s="19">
        <f t="shared" si="28"/>
        <v>10398.080231796102</v>
      </c>
      <c r="F224" s="19">
        <f t="shared" si="29"/>
        <v>3269.48108352089</v>
      </c>
      <c r="G224" s="20">
        <f t="shared" si="30"/>
        <v>180.78094856045797</v>
      </c>
      <c r="H224" s="20">
        <f t="shared" si="31"/>
        <v>180.78094856045797</v>
      </c>
      <c r="I224" s="21">
        <f t="shared" si="34"/>
        <v>290</v>
      </c>
      <c r="J224" s="20"/>
      <c r="K224" s="20">
        <f t="shared" si="32"/>
        <v>14319.123212437909</v>
      </c>
      <c r="L224" s="18">
        <f t="shared" si="33"/>
        <v>430430.82990585233</v>
      </c>
    </row>
    <row r="225" spans="3:12" x14ac:dyDescent="0.25">
      <c r="C225" s="17">
        <f t="shared" si="35"/>
        <v>205</v>
      </c>
      <c r="D225" s="18">
        <f t="shared" si="27"/>
        <v>430430.82990585233</v>
      </c>
      <c r="E225" s="19">
        <f t="shared" si="28"/>
        <v>10475.199326848589</v>
      </c>
      <c r="F225" s="19">
        <f t="shared" si="29"/>
        <v>3192.3619884684026</v>
      </c>
      <c r="G225" s="20">
        <f t="shared" si="30"/>
        <v>176.38136484318156</v>
      </c>
      <c r="H225" s="20">
        <f t="shared" si="31"/>
        <v>176.38136484318156</v>
      </c>
      <c r="I225" s="21">
        <f t="shared" si="34"/>
        <v>290</v>
      </c>
      <c r="J225" s="20"/>
      <c r="K225" s="20">
        <f t="shared" si="32"/>
        <v>14310.324045003355</v>
      </c>
      <c r="L225" s="18">
        <f t="shared" si="33"/>
        <v>419955.63057900371</v>
      </c>
    </row>
    <row r="226" spans="3:12" x14ac:dyDescent="0.25">
      <c r="C226" s="17">
        <f t="shared" si="35"/>
        <v>206</v>
      </c>
      <c r="D226" s="18">
        <f t="shared" si="27"/>
        <v>419955.63057900371</v>
      </c>
      <c r="E226" s="19">
        <f t="shared" si="28"/>
        <v>10552.890388522717</v>
      </c>
      <c r="F226" s="19">
        <f t="shared" si="29"/>
        <v>3114.6709267942751</v>
      </c>
      <c r="G226" s="20">
        <f t="shared" si="30"/>
        <v>171.94915088000201</v>
      </c>
      <c r="H226" s="20">
        <f t="shared" si="31"/>
        <v>171.94915088000201</v>
      </c>
      <c r="I226" s="21">
        <f t="shared" si="34"/>
        <v>290</v>
      </c>
      <c r="J226" s="20"/>
      <c r="K226" s="20">
        <f t="shared" si="32"/>
        <v>14301.459617076996</v>
      </c>
      <c r="L226" s="18">
        <f t="shared" si="33"/>
        <v>409402.74019048101</v>
      </c>
    </row>
    <row r="227" spans="3:12" x14ac:dyDescent="0.25">
      <c r="C227" s="17">
        <f t="shared" si="35"/>
        <v>207</v>
      </c>
      <c r="D227" s="18">
        <f t="shared" si="27"/>
        <v>409402.74019048101</v>
      </c>
      <c r="E227" s="19">
        <f t="shared" si="28"/>
        <v>10631.15765890426</v>
      </c>
      <c r="F227" s="19">
        <f t="shared" si="29"/>
        <v>3036.4036564127318</v>
      </c>
      <c r="G227" s="20">
        <f t="shared" si="30"/>
        <v>167.48406466326222</v>
      </c>
      <c r="H227" s="20">
        <f t="shared" si="31"/>
        <v>167.48406466326222</v>
      </c>
      <c r="I227" s="21">
        <f t="shared" si="34"/>
        <v>290</v>
      </c>
      <c r="J227" s="20"/>
      <c r="K227" s="20">
        <f t="shared" si="32"/>
        <v>14292.529444643516</v>
      </c>
      <c r="L227" s="18">
        <f t="shared" si="33"/>
        <v>398771.58253157674</v>
      </c>
    </row>
    <row r="228" spans="3:12" x14ac:dyDescent="0.25">
      <c r="C228" s="17">
        <f t="shared" si="35"/>
        <v>208</v>
      </c>
      <c r="D228" s="18">
        <f t="shared" si="27"/>
        <v>398771.58253157674</v>
      </c>
      <c r="E228" s="19">
        <f t="shared" si="28"/>
        <v>10710.005411541133</v>
      </c>
      <c r="F228" s="19">
        <f t="shared" si="29"/>
        <v>2957.5559037758585</v>
      </c>
      <c r="G228" s="20">
        <f t="shared" si="30"/>
        <v>162.98586239041495</v>
      </c>
      <c r="H228" s="20">
        <f t="shared" si="31"/>
        <v>162.98586239041495</v>
      </c>
      <c r="I228" s="21">
        <f t="shared" si="34"/>
        <v>290</v>
      </c>
      <c r="J228" s="20"/>
      <c r="K228" s="20">
        <f t="shared" si="32"/>
        <v>14283.533040097822</v>
      </c>
      <c r="L228" s="18">
        <f t="shared" si="33"/>
        <v>388061.5771200356</v>
      </c>
    </row>
    <row r="229" spans="3:12" x14ac:dyDescent="0.25">
      <c r="C229" s="17">
        <f t="shared" si="35"/>
        <v>209</v>
      </c>
      <c r="D229" s="18">
        <f t="shared" si="27"/>
        <v>388061.5771200356</v>
      </c>
      <c r="E229" s="19">
        <f t="shared" si="28"/>
        <v>10789.437951676731</v>
      </c>
      <c r="F229" s="19">
        <f t="shared" si="29"/>
        <v>2878.1233636402617</v>
      </c>
      <c r="G229" s="20">
        <f t="shared" si="30"/>
        <v>158.45429845071072</v>
      </c>
      <c r="H229" s="20">
        <f t="shared" si="31"/>
        <v>158.45429845071072</v>
      </c>
      <c r="I229" s="21">
        <f t="shared" si="34"/>
        <v>290</v>
      </c>
      <c r="J229" s="20"/>
      <c r="K229" s="20">
        <f t="shared" si="32"/>
        <v>14274.469912218414</v>
      </c>
      <c r="L229" s="18">
        <f t="shared" si="33"/>
        <v>377272.13916835887</v>
      </c>
    </row>
    <row r="230" spans="3:12" x14ac:dyDescent="0.25">
      <c r="C230" s="17">
        <f t="shared" si="35"/>
        <v>210</v>
      </c>
      <c r="D230" s="18">
        <f t="shared" si="27"/>
        <v>377272.13916835887</v>
      </c>
      <c r="E230" s="19">
        <f t="shared" si="28"/>
        <v>10869.459616485001</v>
      </c>
      <c r="F230" s="19">
        <f t="shared" si="29"/>
        <v>2798.1016988319925</v>
      </c>
      <c r="G230" s="20">
        <f t="shared" si="30"/>
        <v>153.88912541178701</v>
      </c>
      <c r="H230" s="20">
        <f t="shared" si="31"/>
        <v>153.88912541178701</v>
      </c>
      <c r="I230" s="21">
        <f t="shared" si="34"/>
        <v>290</v>
      </c>
      <c r="J230" s="20"/>
      <c r="K230" s="20">
        <f t="shared" si="32"/>
        <v>14265.339566140567</v>
      </c>
      <c r="L230" s="18">
        <f t="shared" si="33"/>
        <v>366402.67955187388</v>
      </c>
    </row>
    <row r="231" spans="3:12" x14ac:dyDescent="0.25">
      <c r="C231" s="17">
        <f t="shared" si="35"/>
        <v>211</v>
      </c>
      <c r="D231" s="18">
        <f t="shared" si="27"/>
        <v>366402.67955187388</v>
      </c>
      <c r="E231" s="19">
        <f t="shared" si="28"/>
        <v>10950.074775307263</v>
      </c>
      <c r="F231" s="19">
        <f t="shared" si="29"/>
        <v>2717.4865400097287</v>
      </c>
      <c r="G231" s="20">
        <f t="shared" si="30"/>
        <v>149.29009400615797</v>
      </c>
      <c r="H231" s="20">
        <f t="shared" si="31"/>
        <v>149.29009400615797</v>
      </c>
      <c r="I231" s="21">
        <f t="shared" si="34"/>
        <v>290</v>
      </c>
      <c r="J231" s="20"/>
      <c r="K231" s="20">
        <f t="shared" si="32"/>
        <v>14256.141503329309</v>
      </c>
      <c r="L231" s="18">
        <f t="shared" si="33"/>
        <v>355452.60477656662</v>
      </c>
    </row>
    <row r="232" spans="3:12" x14ac:dyDescent="0.25">
      <c r="C232" s="17">
        <f t="shared" si="35"/>
        <v>212</v>
      </c>
      <c r="D232" s="18">
        <f t="shared" si="27"/>
        <v>355452.60477656662</v>
      </c>
      <c r="E232" s="19">
        <f t="shared" si="28"/>
        <v>11031.287829890791</v>
      </c>
      <c r="F232" s="19">
        <f t="shared" si="29"/>
        <v>2636.2734854261998</v>
      </c>
      <c r="G232" s="20">
        <f t="shared" si="30"/>
        <v>144.65695311760385</v>
      </c>
      <c r="H232" s="20">
        <f t="shared" si="31"/>
        <v>144.65695311760385</v>
      </c>
      <c r="I232" s="21">
        <f t="shared" si="34"/>
        <v>290</v>
      </c>
      <c r="J232" s="20"/>
      <c r="K232" s="20">
        <f t="shared" si="32"/>
        <v>14246.8752215522</v>
      </c>
      <c r="L232" s="18">
        <f t="shared" si="33"/>
        <v>344421.31694667583</v>
      </c>
    </row>
    <row r="233" spans="3:12" x14ac:dyDescent="0.25">
      <c r="C233" s="17">
        <f t="shared" si="35"/>
        <v>213</v>
      </c>
      <c r="D233" s="18">
        <f t="shared" si="27"/>
        <v>344421.31694667583</v>
      </c>
      <c r="E233" s="19">
        <f t="shared" si="28"/>
        <v>11113.103214629149</v>
      </c>
      <c r="F233" s="19">
        <f t="shared" si="29"/>
        <v>2554.4581006878439</v>
      </c>
      <c r="G233" s="20">
        <f t="shared" si="30"/>
        <v>139.9894497674596</v>
      </c>
      <c r="H233" s="20">
        <f t="shared" si="31"/>
        <v>139.9894497674596</v>
      </c>
      <c r="I233" s="21">
        <f t="shared" si="34"/>
        <v>290</v>
      </c>
      <c r="J233" s="20"/>
      <c r="K233" s="20">
        <f t="shared" si="32"/>
        <v>14237.540214851912</v>
      </c>
      <c r="L233" s="18">
        <f t="shared" si="33"/>
        <v>333308.21373204666</v>
      </c>
    </row>
    <row r="234" spans="3:12" x14ac:dyDescent="0.25">
      <c r="C234" s="17">
        <f t="shared" si="35"/>
        <v>214</v>
      </c>
      <c r="D234" s="18">
        <f t="shared" si="27"/>
        <v>333308.21373204666</v>
      </c>
      <c r="E234" s="19">
        <f t="shared" si="28"/>
        <v>11195.525396804314</v>
      </c>
      <c r="F234" s="19">
        <f t="shared" si="29"/>
        <v>2472.0359185126772</v>
      </c>
      <c r="G234" s="20">
        <f t="shared" si="30"/>
        <v>135.28732910080177</v>
      </c>
      <c r="H234" s="20">
        <f t="shared" si="31"/>
        <v>135.28732910080177</v>
      </c>
      <c r="I234" s="21">
        <f t="shared" si="34"/>
        <v>290</v>
      </c>
      <c r="J234" s="20"/>
      <c r="K234" s="20">
        <f t="shared" si="32"/>
        <v>14228.135973518596</v>
      </c>
      <c r="L234" s="18">
        <f t="shared" si="33"/>
        <v>322112.68833524233</v>
      </c>
    </row>
    <row r="235" spans="3:12" x14ac:dyDescent="0.25">
      <c r="C235" s="17">
        <f t="shared" si="35"/>
        <v>215</v>
      </c>
      <c r="D235" s="18">
        <f t="shared" si="27"/>
        <v>322112.68833524233</v>
      </c>
      <c r="E235" s="19">
        <f t="shared" si="28"/>
        <v>11278.558876830613</v>
      </c>
      <c r="F235" s="19">
        <f t="shared" si="29"/>
        <v>2389.0024384863787</v>
      </c>
      <c r="G235" s="20">
        <f t="shared" si="30"/>
        <v>130.55033437253292</v>
      </c>
      <c r="H235" s="20">
        <f t="shared" si="31"/>
        <v>130.55033437253292</v>
      </c>
      <c r="I235" s="21">
        <f t="shared" si="34"/>
        <v>290</v>
      </c>
      <c r="J235" s="20"/>
      <c r="K235" s="20">
        <f t="shared" si="32"/>
        <v>14218.661984062059</v>
      </c>
      <c r="L235" s="18">
        <f t="shared" si="33"/>
        <v>310834.12945841171</v>
      </c>
    </row>
    <row r="236" spans="3:12" x14ac:dyDescent="0.25">
      <c r="C236" s="17">
        <f t="shared" si="35"/>
        <v>216</v>
      </c>
      <c r="D236" s="18">
        <f t="shared" si="27"/>
        <v>310834.12945841171</v>
      </c>
      <c r="E236" s="19">
        <f t="shared" si="28"/>
        <v>11362.208188500441</v>
      </c>
      <c r="F236" s="19">
        <f t="shared" si="29"/>
        <v>2305.3531268165516</v>
      </c>
      <c r="G236" s="20">
        <f t="shared" si="30"/>
        <v>125.77820693336272</v>
      </c>
      <c r="H236" s="20">
        <f t="shared" si="31"/>
        <v>125.77820693336272</v>
      </c>
      <c r="I236" s="21">
        <f t="shared" si="34"/>
        <v>290</v>
      </c>
      <c r="J236" s="20"/>
      <c r="K236" s="20">
        <f t="shared" si="32"/>
        <v>14209.117729183718</v>
      </c>
      <c r="L236" s="18">
        <f t="shared" si="33"/>
        <v>299471.92126991128</v>
      </c>
    </row>
    <row r="237" spans="3:12" x14ac:dyDescent="0.25">
      <c r="C237" s="17">
        <f t="shared" si="35"/>
        <v>217</v>
      </c>
      <c r="D237" s="18">
        <f t="shared" si="27"/>
        <v>299471.92126991128</v>
      </c>
      <c r="E237" s="19">
        <f t="shared" si="28"/>
        <v>11446.477899231817</v>
      </c>
      <c r="F237" s="19">
        <f t="shared" si="29"/>
        <v>2221.0834160851732</v>
      </c>
      <c r="G237" s="20">
        <f t="shared" si="30"/>
        <v>120.97068621568536</v>
      </c>
      <c r="H237" s="20">
        <f t="shared" si="31"/>
        <v>120.97068621568536</v>
      </c>
      <c r="I237" s="21">
        <f t="shared" si="34"/>
        <v>290</v>
      </c>
      <c r="J237" s="20"/>
      <c r="K237" s="20">
        <f t="shared" si="32"/>
        <v>14199.502687748363</v>
      </c>
      <c r="L237" s="18">
        <f t="shared" si="33"/>
        <v>288025.44337067945</v>
      </c>
    </row>
    <row r="238" spans="3:12" x14ac:dyDescent="0.25">
      <c r="C238" s="17">
        <f t="shared" si="35"/>
        <v>218</v>
      </c>
      <c r="D238" s="18">
        <f t="shared" si="27"/>
        <v>288025.44337067945</v>
      </c>
      <c r="E238" s="19">
        <f t="shared" si="28"/>
        <v>11531.372610317789</v>
      </c>
      <c r="F238" s="19">
        <f t="shared" si="29"/>
        <v>2136.1887049992042</v>
      </c>
      <c r="G238" s="20">
        <f t="shared" si="30"/>
        <v>116.12750971935191</v>
      </c>
      <c r="H238" s="20">
        <f t="shared" si="31"/>
        <v>116.12750971935191</v>
      </c>
      <c r="I238" s="21">
        <f t="shared" si="34"/>
        <v>290</v>
      </c>
      <c r="J238" s="20"/>
      <c r="K238" s="20">
        <f t="shared" si="32"/>
        <v>14189.816334755697</v>
      </c>
      <c r="L238" s="18">
        <f t="shared" si="33"/>
        <v>276494.07076036168</v>
      </c>
    </row>
    <row r="239" spans="3:12" x14ac:dyDescent="0.25">
      <c r="C239" s="17">
        <f t="shared" si="35"/>
        <v>219</v>
      </c>
      <c r="D239" s="18">
        <f t="shared" si="27"/>
        <v>276494.07076036168</v>
      </c>
      <c r="E239" s="19">
        <f t="shared" si="28"/>
        <v>11616.896957177645</v>
      </c>
      <c r="F239" s="19">
        <f t="shared" si="29"/>
        <v>2050.6643581393469</v>
      </c>
      <c r="G239" s="20">
        <f t="shared" si="30"/>
        <v>111.24841299733728</v>
      </c>
      <c r="H239" s="20">
        <f t="shared" si="31"/>
        <v>111.24841299733728</v>
      </c>
      <c r="I239" s="21">
        <f t="shared" si="34"/>
        <v>290</v>
      </c>
      <c r="J239" s="20"/>
      <c r="K239" s="20">
        <f t="shared" si="32"/>
        <v>14180.058141311667</v>
      </c>
      <c r="L239" s="18">
        <f t="shared" si="33"/>
        <v>264877.17380318401</v>
      </c>
    </row>
    <row r="240" spans="3:12" x14ac:dyDescent="0.25">
      <c r="C240" s="17">
        <f t="shared" si="35"/>
        <v>220</v>
      </c>
      <c r="D240" s="18">
        <f t="shared" si="27"/>
        <v>264877.17380318401</v>
      </c>
      <c r="E240" s="19">
        <f t="shared" si="28"/>
        <v>11703.055609610044</v>
      </c>
      <c r="F240" s="19">
        <f t="shared" si="29"/>
        <v>1964.5057057069457</v>
      </c>
      <c r="G240" s="20">
        <f t="shared" si="30"/>
        <v>106.33312964130106</v>
      </c>
      <c r="H240" s="20">
        <f t="shared" si="31"/>
        <v>106.33312964130106</v>
      </c>
      <c r="I240" s="21">
        <f t="shared" si="34"/>
        <v>290</v>
      </c>
      <c r="J240" s="20"/>
      <c r="K240" s="20">
        <f t="shared" si="32"/>
        <v>14170.227574599594</v>
      </c>
      <c r="L240" s="18">
        <f t="shared" si="33"/>
        <v>253174.11819357396</v>
      </c>
    </row>
    <row r="241" spans="3:12" x14ac:dyDescent="0.25">
      <c r="C241" s="17">
        <f t="shared" si="35"/>
        <v>221</v>
      </c>
      <c r="D241" s="18">
        <f t="shared" ref="D241:D260" si="36">L240</f>
        <v>253174.11819357396</v>
      </c>
      <c r="E241" s="19">
        <f t="shared" ref="E241:E260" si="37">PPMT($D$10/12,C241,$D$11,-$L$20)</f>
        <v>11789.853272047987</v>
      </c>
      <c r="F241" s="19">
        <f t="shared" ref="F241:F260" si="38">IPMT($D$10/12,C241,$D$11,-$L$20)</f>
        <v>1877.708043269005</v>
      </c>
      <c r="G241" s="20">
        <f t="shared" ref="G241:G260" si="39">$D$13*L241/1000</f>
        <v>101.38139126704091</v>
      </c>
      <c r="H241" s="20">
        <f t="shared" ref="H241:H260" si="40">$D$13*L241/1000</f>
        <v>101.38139126704091</v>
      </c>
      <c r="I241" s="21">
        <f t="shared" si="34"/>
        <v>290</v>
      </c>
      <c r="J241" s="20"/>
      <c r="K241" s="20">
        <f t="shared" ref="K241:K260" si="41">PMT($D$10/12,$D$11,-$L$20)+SUM(G241:I241)</f>
        <v>14160.324097851075</v>
      </c>
      <c r="L241" s="18">
        <f t="shared" ref="L241:L260" si="42">L240-E241</f>
        <v>241384.26492152596</v>
      </c>
    </row>
    <row r="242" spans="3:12" x14ac:dyDescent="0.25">
      <c r="C242" s="17">
        <f t="shared" si="35"/>
        <v>222</v>
      </c>
      <c r="D242" s="18">
        <f t="shared" si="36"/>
        <v>241384.26492152596</v>
      </c>
      <c r="E242" s="19">
        <f t="shared" si="37"/>
        <v>11877.294683815677</v>
      </c>
      <c r="F242" s="19">
        <f t="shared" si="38"/>
        <v>1790.2666315013159</v>
      </c>
      <c r="G242" s="20">
        <f t="shared" si="39"/>
        <v>96.392927499838322</v>
      </c>
      <c r="H242" s="20">
        <f t="shared" si="40"/>
        <v>96.392927499838322</v>
      </c>
      <c r="I242" s="21">
        <f t="shared" si="34"/>
        <v>290</v>
      </c>
      <c r="J242" s="20"/>
      <c r="K242" s="20">
        <f t="shared" si="41"/>
        <v>14150.347170316669</v>
      </c>
      <c r="L242" s="18">
        <f t="shared" si="42"/>
        <v>229506.97023771028</v>
      </c>
    </row>
    <row r="243" spans="3:12" x14ac:dyDescent="0.25">
      <c r="C243" s="17">
        <f t="shared" si="35"/>
        <v>223</v>
      </c>
      <c r="D243" s="18">
        <f t="shared" si="36"/>
        <v>229506.97023771028</v>
      </c>
      <c r="E243" s="19">
        <f t="shared" si="37"/>
        <v>11965.384619387309</v>
      </c>
      <c r="F243" s="19">
        <f t="shared" si="38"/>
        <v>1702.1766959296829</v>
      </c>
      <c r="G243" s="20">
        <f t="shared" si="39"/>
        <v>91.36746595969565</v>
      </c>
      <c r="H243" s="20">
        <f t="shared" si="40"/>
        <v>91.36746595969565</v>
      </c>
      <c r="I243" s="21">
        <f t="shared" si="34"/>
        <v>290</v>
      </c>
      <c r="J243" s="20"/>
      <c r="K243" s="20">
        <f t="shared" si="41"/>
        <v>14140.296247236383</v>
      </c>
      <c r="L243" s="18">
        <f t="shared" si="42"/>
        <v>217541.58561832298</v>
      </c>
    </row>
    <row r="244" spans="3:12" x14ac:dyDescent="0.25">
      <c r="C244" s="17">
        <f t="shared" si="35"/>
        <v>224</v>
      </c>
      <c r="D244" s="18">
        <f t="shared" si="36"/>
        <v>217541.58561832298</v>
      </c>
      <c r="E244" s="19">
        <f t="shared" si="37"/>
        <v>12054.127888647765</v>
      </c>
      <c r="F244" s="19">
        <f t="shared" si="38"/>
        <v>1613.4334266692272</v>
      </c>
      <c r="G244" s="20">
        <f t="shared" si="39"/>
        <v>86.304732246463601</v>
      </c>
      <c r="H244" s="20">
        <f t="shared" si="40"/>
        <v>86.304732246463601</v>
      </c>
      <c r="I244" s="21">
        <f t="shared" si="34"/>
        <v>290</v>
      </c>
      <c r="J244" s="20"/>
      <c r="K244" s="20">
        <f t="shared" si="41"/>
        <v>14130.17077980992</v>
      </c>
      <c r="L244" s="18">
        <f t="shared" si="42"/>
        <v>205487.45772967522</v>
      </c>
    </row>
    <row r="245" spans="3:12" x14ac:dyDescent="0.25">
      <c r="C245" s="17">
        <f t="shared" si="35"/>
        <v>225</v>
      </c>
      <c r="D245" s="18">
        <f t="shared" si="36"/>
        <v>205487.45772967522</v>
      </c>
      <c r="E245" s="19">
        <f t="shared" si="37"/>
        <v>12143.529337155236</v>
      </c>
      <c r="F245" s="19">
        <f t="shared" si="38"/>
        <v>1524.0319781617561</v>
      </c>
      <c r="G245" s="20">
        <f t="shared" si="39"/>
        <v>81.204449924858409</v>
      </c>
      <c r="H245" s="20">
        <f t="shared" si="40"/>
        <v>81.204449924858409</v>
      </c>
      <c r="I245" s="21">
        <f t="shared" si="34"/>
        <v>290</v>
      </c>
      <c r="J245" s="20"/>
      <c r="K245" s="20">
        <f t="shared" si="41"/>
        <v>14119.97021516671</v>
      </c>
      <c r="L245" s="18">
        <f t="shared" si="42"/>
        <v>193343.92839252</v>
      </c>
    </row>
    <row r="246" spans="3:12" x14ac:dyDescent="0.25">
      <c r="C246" s="17">
        <f t="shared" si="35"/>
        <v>226</v>
      </c>
      <c r="D246" s="18">
        <f t="shared" si="36"/>
        <v>193343.92839252</v>
      </c>
      <c r="E246" s="19">
        <f t="shared" si="37"/>
        <v>12233.593846405802</v>
      </c>
      <c r="F246" s="19">
        <f t="shared" si="38"/>
        <v>1433.9674689111882</v>
      </c>
      <c r="G246" s="20">
        <f t="shared" si="39"/>
        <v>76.066340509367961</v>
      </c>
      <c r="H246" s="20">
        <f t="shared" si="40"/>
        <v>76.066340509367961</v>
      </c>
      <c r="I246" s="21">
        <f t="shared" si="34"/>
        <v>290</v>
      </c>
      <c r="J246" s="20"/>
      <c r="K246" s="20">
        <f t="shared" si="41"/>
        <v>14109.693996335729</v>
      </c>
      <c r="L246" s="18">
        <f t="shared" si="42"/>
        <v>181110.3345461142</v>
      </c>
    </row>
    <row r="247" spans="3:12" x14ac:dyDescent="0.25">
      <c r="C247" s="17">
        <f t="shared" si="35"/>
        <v>227</v>
      </c>
      <c r="D247" s="18">
        <f t="shared" si="36"/>
        <v>181110.3345461142</v>
      </c>
      <c r="E247" s="19">
        <f t="shared" si="37"/>
        <v>12324.326334099978</v>
      </c>
      <c r="F247" s="19">
        <f t="shared" si="38"/>
        <v>1343.2349812170119</v>
      </c>
      <c r="G247" s="20">
        <f t="shared" si="39"/>
        <v>70.890123449045973</v>
      </c>
      <c r="H247" s="20">
        <f t="shared" si="40"/>
        <v>70.890123449045973</v>
      </c>
      <c r="I247" s="21">
        <f t="shared" si="34"/>
        <v>290</v>
      </c>
      <c r="J247" s="20"/>
      <c r="K247" s="20">
        <f t="shared" si="41"/>
        <v>14099.341562215084</v>
      </c>
      <c r="L247" s="18">
        <f t="shared" si="42"/>
        <v>168786.00821201422</v>
      </c>
    </row>
    <row r="248" spans="3:12" x14ac:dyDescent="0.25">
      <c r="C248" s="17">
        <f t="shared" si="35"/>
        <v>228</v>
      </c>
      <c r="D248" s="18">
        <f t="shared" si="36"/>
        <v>168786.00821201422</v>
      </c>
      <c r="E248" s="19">
        <f t="shared" si="37"/>
        <v>12415.731754411223</v>
      </c>
      <c r="F248" s="19">
        <f t="shared" si="38"/>
        <v>1251.82956090577</v>
      </c>
      <c r="G248" s="20">
        <f t="shared" si="39"/>
        <v>65.675516112193264</v>
      </c>
      <c r="H248" s="20">
        <f t="shared" si="40"/>
        <v>65.675516112193264</v>
      </c>
      <c r="I248" s="21">
        <f t="shared" si="34"/>
        <v>290</v>
      </c>
      <c r="J248" s="20"/>
      <c r="K248" s="20">
        <f t="shared" si="41"/>
        <v>14088.91234754138</v>
      </c>
      <c r="L248" s="18">
        <f t="shared" si="42"/>
        <v>156370.276457603</v>
      </c>
    </row>
    <row r="249" spans="3:12" x14ac:dyDescent="0.25">
      <c r="C249" s="17">
        <f t="shared" si="35"/>
        <v>229</v>
      </c>
      <c r="D249" s="18">
        <f t="shared" si="36"/>
        <v>156370.276457603</v>
      </c>
      <c r="E249" s="19">
        <f t="shared" si="37"/>
        <v>12507.815098256437</v>
      </c>
      <c r="F249" s="19">
        <f t="shared" si="38"/>
        <v>1159.7462170605536</v>
      </c>
      <c r="G249" s="20">
        <f t="shared" si="39"/>
        <v>60.422233770925558</v>
      </c>
      <c r="H249" s="20">
        <f t="shared" si="40"/>
        <v>60.422233770925558</v>
      </c>
      <c r="I249" s="21">
        <f t="shared" si="34"/>
        <v>290</v>
      </c>
      <c r="J249" s="20"/>
      <c r="K249" s="20">
        <f t="shared" si="41"/>
        <v>14078.405782858843</v>
      </c>
      <c r="L249" s="18">
        <f t="shared" si="42"/>
        <v>143862.46135934658</v>
      </c>
    </row>
    <row r="250" spans="3:12" x14ac:dyDescent="0.25">
      <c r="C250" s="17">
        <f t="shared" si="35"/>
        <v>230</v>
      </c>
      <c r="D250" s="18">
        <f t="shared" si="36"/>
        <v>143862.46135934658</v>
      </c>
      <c r="E250" s="19">
        <f t="shared" si="37"/>
        <v>12600.581393568507</v>
      </c>
      <c r="F250" s="19">
        <f t="shared" si="38"/>
        <v>1066.9799217484851</v>
      </c>
      <c r="G250" s="20">
        <f t="shared" si="39"/>
        <v>55.129989585626781</v>
      </c>
      <c r="H250" s="20">
        <f t="shared" si="40"/>
        <v>55.129989585626781</v>
      </c>
      <c r="I250" s="21">
        <f t="shared" si="34"/>
        <v>290</v>
      </c>
      <c r="J250" s="20"/>
      <c r="K250" s="20">
        <f t="shared" si="41"/>
        <v>14067.821294488245</v>
      </c>
      <c r="L250" s="18">
        <f t="shared" si="42"/>
        <v>131261.87996577806</v>
      </c>
    </row>
    <row r="251" spans="3:12" x14ac:dyDescent="0.25">
      <c r="C251" s="17">
        <f t="shared" si="35"/>
        <v>231</v>
      </c>
      <c r="D251" s="18">
        <f t="shared" si="36"/>
        <v>131261.87996577806</v>
      </c>
      <c r="E251" s="19">
        <f t="shared" si="37"/>
        <v>12694.035705570805</v>
      </c>
      <c r="F251" s="19">
        <f t="shared" si="38"/>
        <v>973.5256097461853</v>
      </c>
      <c r="G251" s="20">
        <f t="shared" si="39"/>
        <v>49.798494589287046</v>
      </c>
      <c r="H251" s="20">
        <f t="shared" si="40"/>
        <v>49.798494589287046</v>
      </c>
      <c r="I251" s="21">
        <f t="shared" si="34"/>
        <v>290</v>
      </c>
      <c r="J251" s="20"/>
      <c r="K251" s="20">
        <f t="shared" si="41"/>
        <v>14057.158304495566</v>
      </c>
      <c r="L251" s="18">
        <f t="shared" si="42"/>
        <v>118567.84426020726</v>
      </c>
    </row>
    <row r="252" spans="3:12" x14ac:dyDescent="0.25">
      <c r="C252" s="17">
        <f t="shared" si="35"/>
        <v>232</v>
      </c>
      <c r="D252" s="18">
        <f t="shared" si="36"/>
        <v>118567.84426020726</v>
      </c>
      <c r="E252" s="19">
        <f t="shared" si="37"/>
        <v>12788.183137053789</v>
      </c>
      <c r="F252" s="19">
        <f t="shared" si="38"/>
        <v>879.3781782632019</v>
      </c>
      <c r="G252" s="20">
        <f t="shared" si="39"/>
        <v>44.427457671724454</v>
      </c>
      <c r="H252" s="20">
        <f t="shared" si="40"/>
        <v>44.427457671724454</v>
      </c>
      <c r="I252" s="21">
        <f t="shared" si="34"/>
        <v>290</v>
      </c>
      <c r="J252" s="20"/>
      <c r="K252" s="20">
        <f t="shared" si="41"/>
        <v>14046.416230660441</v>
      </c>
      <c r="L252" s="18">
        <f t="shared" si="42"/>
        <v>105779.66112315348</v>
      </c>
    </row>
    <row r="253" spans="3:12" x14ac:dyDescent="0.25">
      <c r="C253" s="17">
        <f t="shared" si="35"/>
        <v>233</v>
      </c>
      <c r="D253" s="18">
        <f t="shared" si="36"/>
        <v>105779.66112315348</v>
      </c>
      <c r="E253" s="19">
        <f t="shared" si="37"/>
        <v>12883.028828653605</v>
      </c>
      <c r="F253" s="19">
        <f t="shared" si="38"/>
        <v>784.53248666338629</v>
      </c>
      <c r="G253" s="20">
        <f t="shared" si="39"/>
        <v>39.016585563689944</v>
      </c>
      <c r="H253" s="20">
        <f t="shared" si="40"/>
        <v>39.016585563689944</v>
      </c>
      <c r="I253" s="21">
        <f t="shared" si="34"/>
        <v>290</v>
      </c>
      <c r="J253" s="20"/>
      <c r="K253" s="20">
        <f t="shared" si="41"/>
        <v>14035.594486444372</v>
      </c>
      <c r="L253" s="18">
        <f t="shared" si="42"/>
        <v>92896.632294499868</v>
      </c>
    </row>
    <row r="254" spans="3:12" x14ac:dyDescent="0.25">
      <c r="C254" s="17">
        <f t="shared" si="35"/>
        <v>234</v>
      </c>
      <c r="D254" s="18">
        <f t="shared" si="36"/>
        <v>92896.632294499868</v>
      </c>
      <c r="E254" s="19">
        <f t="shared" si="37"/>
        <v>12978.577959132785</v>
      </c>
      <c r="F254" s="19">
        <f t="shared" si="38"/>
        <v>688.98335618420538</v>
      </c>
      <c r="G254" s="20">
        <f t="shared" si="39"/>
        <v>33.565582820854175</v>
      </c>
      <c r="H254" s="20">
        <f t="shared" si="40"/>
        <v>33.565582820854175</v>
      </c>
      <c r="I254" s="21">
        <f t="shared" si="34"/>
        <v>290</v>
      </c>
      <c r="J254" s="20"/>
      <c r="K254" s="20">
        <f t="shared" si="41"/>
        <v>14024.6924809587</v>
      </c>
      <c r="L254" s="18">
        <f t="shared" si="42"/>
        <v>79918.05433536708</v>
      </c>
    </row>
    <row r="255" spans="3:12" x14ac:dyDescent="0.25">
      <c r="C255" s="17">
        <f t="shared" si="35"/>
        <v>235</v>
      </c>
      <c r="D255" s="18">
        <f t="shared" si="36"/>
        <v>79918.05433536708</v>
      </c>
      <c r="E255" s="19">
        <f t="shared" si="37"/>
        <v>13074.835745663022</v>
      </c>
      <c r="F255" s="19">
        <f t="shared" si="38"/>
        <v>592.72556965397052</v>
      </c>
      <c r="G255" s="20">
        <f t="shared" si="39"/>
        <v>28.074151807675705</v>
      </c>
      <c r="H255" s="20">
        <f t="shared" si="40"/>
        <v>28.074151807675705</v>
      </c>
      <c r="I255" s="21">
        <f t="shared" si="34"/>
        <v>290</v>
      </c>
      <c r="J255" s="20"/>
      <c r="K255" s="20">
        <f t="shared" si="41"/>
        <v>14013.709618932344</v>
      </c>
      <c r="L255" s="18">
        <f t="shared" si="42"/>
        <v>66843.218589704062</v>
      </c>
    </row>
    <row r="256" spans="3:12" x14ac:dyDescent="0.25">
      <c r="C256" s="17">
        <f t="shared" si="35"/>
        <v>236</v>
      </c>
      <c r="D256" s="18">
        <f t="shared" si="36"/>
        <v>66843.218589704062</v>
      </c>
      <c r="E256" s="19">
        <f t="shared" si="37"/>
        <v>13171.807444110022</v>
      </c>
      <c r="F256" s="19">
        <f t="shared" si="38"/>
        <v>495.75387120696979</v>
      </c>
      <c r="G256" s="20">
        <f t="shared" si="39"/>
        <v>22.541992681149498</v>
      </c>
      <c r="H256" s="20">
        <f t="shared" si="40"/>
        <v>22.541992681149498</v>
      </c>
      <c r="I256" s="21">
        <f t="shared" si="34"/>
        <v>290</v>
      </c>
      <c r="J256" s="20"/>
      <c r="K256" s="20">
        <f t="shared" si="41"/>
        <v>14002.645300679291</v>
      </c>
      <c r="L256" s="18">
        <f t="shared" si="42"/>
        <v>53671.411145594044</v>
      </c>
    </row>
    <row r="257" spans="3:12" x14ac:dyDescent="0.25">
      <c r="C257" s="17">
        <f t="shared" si="35"/>
        <v>237</v>
      </c>
      <c r="D257" s="18">
        <f t="shared" si="36"/>
        <v>53671.411145594044</v>
      </c>
      <c r="E257" s="19">
        <f t="shared" si="37"/>
        <v>13269.498349320505</v>
      </c>
      <c r="F257" s="19">
        <f t="shared" si="38"/>
        <v>398.06296599648721</v>
      </c>
      <c r="G257" s="20">
        <f t="shared" si="39"/>
        <v>16.968803374434884</v>
      </c>
      <c r="H257" s="20">
        <f t="shared" si="40"/>
        <v>16.968803374434884</v>
      </c>
      <c r="I257" s="21">
        <f t="shared" si="34"/>
        <v>290</v>
      </c>
      <c r="J257" s="20"/>
      <c r="K257" s="20">
        <f t="shared" si="41"/>
        <v>13991.498922065863</v>
      </c>
      <c r="L257" s="18">
        <f t="shared" si="42"/>
        <v>40401.912796273537</v>
      </c>
    </row>
    <row r="258" spans="3:12" x14ac:dyDescent="0.25">
      <c r="C258" s="17">
        <f t="shared" si="35"/>
        <v>238</v>
      </c>
      <c r="D258" s="18">
        <f t="shared" si="36"/>
        <v>40401.912796273537</v>
      </c>
      <c r="E258" s="19">
        <f t="shared" si="37"/>
        <v>13367.913795411298</v>
      </c>
      <c r="F258" s="19">
        <f t="shared" si="38"/>
        <v>299.6475199056934</v>
      </c>
      <c r="G258" s="20">
        <f t="shared" si="39"/>
        <v>11.354279580362141</v>
      </c>
      <c r="H258" s="20">
        <f t="shared" si="40"/>
        <v>11.354279580362141</v>
      </c>
      <c r="I258" s="21">
        <f t="shared" si="34"/>
        <v>290</v>
      </c>
      <c r="J258" s="20"/>
      <c r="K258" s="20">
        <f t="shared" si="41"/>
        <v>13980.269874477717</v>
      </c>
      <c r="L258" s="18">
        <f t="shared" si="42"/>
        <v>27033.999000862241</v>
      </c>
    </row>
    <row r="259" spans="3:12" x14ac:dyDescent="0.25">
      <c r="C259" s="17">
        <f t="shared" si="35"/>
        <v>239</v>
      </c>
      <c r="D259" s="18">
        <f t="shared" si="36"/>
        <v>27033.999000862241</v>
      </c>
      <c r="E259" s="19">
        <f t="shared" si="37"/>
        <v>13467.059156060601</v>
      </c>
      <c r="F259" s="19">
        <f t="shared" si="38"/>
        <v>200.50215925639299</v>
      </c>
      <c r="G259" s="20">
        <f t="shared" si="39"/>
        <v>5.6981147348166887</v>
      </c>
      <c r="H259" s="20">
        <f t="shared" si="40"/>
        <v>5.6981147348166887</v>
      </c>
      <c r="I259" s="21">
        <f t="shared" si="34"/>
        <v>290</v>
      </c>
      <c r="J259" s="20"/>
      <c r="K259" s="20">
        <f t="shared" si="41"/>
        <v>13968.957544786626</v>
      </c>
      <c r="L259" s="18">
        <f t="shared" si="42"/>
        <v>13566.93984480164</v>
      </c>
    </row>
    <row r="260" spans="3:12" x14ac:dyDescent="0.25">
      <c r="C260" s="17">
        <f t="shared" si="35"/>
        <v>240</v>
      </c>
      <c r="D260" s="18">
        <f t="shared" si="36"/>
        <v>13566.93984480164</v>
      </c>
      <c r="E260" s="19">
        <f t="shared" si="37"/>
        <v>13566.939844801382</v>
      </c>
      <c r="F260" s="19">
        <f t="shared" si="38"/>
        <v>100.62147051561023</v>
      </c>
      <c r="G260" s="20">
        <f t="shared" si="39"/>
        <v>1.0848452802747488E-13</v>
      </c>
      <c r="H260" s="20">
        <f t="shared" si="40"/>
        <v>1.0848452802747488E-13</v>
      </c>
      <c r="I260" s="21">
        <f t="shared" si="34"/>
        <v>290</v>
      </c>
      <c r="J260" s="20"/>
      <c r="K260" s="20">
        <f t="shared" si="41"/>
        <v>13957.561315316992</v>
      </c>
      <c r="L260" s="18">
        <f t="shared" si="42"/>
        <v>2.5829649530351162E-10</v>
      </c>
    </row>
  </sheetData>
  <mergeCells count="2">
    <mergeCell ref="A1:B1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ENTIDAD</vt:lpstr>
      <vt:lpstr>AMORTIZACIÓN</vt:lpstr>
    </vt:vector>
  </TitlesOfParts>
  <Company>ITESO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IÑIGUEZ GARCIA, MARIA FERNANDA</dc:creator>
  <cp:lastModifiedBy>IÑIGUEZ GARCIA, MARIA FERNANDA</cp:lastModifiedBy>
  <dcterms:created xsi:type="dcterms:W3CDTF">2023-02-10T00:15:13Z</dcterms:created>
  <dcterms:modified xsi:type="dcterms:W3CDTF">2023-02-10T01:40:59Z</dcterms:modified>
</cp:coreProperties>
</file>