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.harrand\OneDrive - Avacta Group plc\ANIMAL HEALTH\R Projects\life-sciences-spreadsheet-best-practice\data\"/>
    </mc:Choice>
  </mc:AlternateContent>
  <xr:revisionPtr revIDLastSave="52" documentId="13_ncr:40009_{48510BBB-8B90-4451-BC63-28723668800B}" xr6:coauthVersionLast="45" xr6:coauthVersionMax="45" xr10:uidLastSave="{BCC512F1-16AF-4484-8BB7-E22A10637839}"/>
  <bookViews>
    <workbookView xWindow="-120" yWindow="-120" windowWidth="29040" windowHeight="15840" activeTab="1" xr2:uid="{00000000-000D-0000-FFFF-FFFF00000000}"/>
  </bookViews>
  <sheets>
    <sheet name="raw" sheetId="2" r:id="rId1"/>
    <sheet name="analysis" sheetId="1" r:id="rId2"/>
    <sheet name="misc" sheetId="3" r:id="rId3"/>
    <sheet name="data" sheetId="4" r:id="rId4"/>
    <sheet name="stuff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B11" i="2"/>
  <c r="U45" i="1" l="1"/>
  <c r="S45" i="1"/>
  <c r="R45" i="1"/>
  <c r="Q45" i="1"/>
  <c r="U44" i="1"/>
  <c r="S44" i="1"/>
  <c r="R44" i="1"/>
  <c r="Q44" i="1"/>
  <c r="U43" i="1"/>
  <c r="S43" i="1"/>
  <c r="R43" i="1"/>
  <c r="Q43" i="1"/>
  <c r="U42" i="1"/>
  <c r="S42" i="1"/>
  <c r="R42" i="1"/>
  <c r="Q42" i="1"/>
  <c r="U41" i="1"/>
  <c r="S41" i="1"/>
  <c r="R41" i="1"/>
  <c r="Q41" i="1"/>
  <c r="U40" i="1"/>
  <c r="S40" i="1"/>
  <c r="R40" i="1"/>
  <c r="Q40" i="1"/>
  <c r="U39" i="1"/>
  <c r="S39" i="1"/>
  <c r="R39" i="1"/>
  <c r="Q39" i="1"/>
  <c r="U38" i="1"/>
  <c r="S38" i="1"/>
  <c r="R38" i="1"/>
  <c r="Q38" i="1"/>
  <c r="U37" i="1"/>
  <c r="S37" i="1"/>
  <c r="R37" i="1"/>
  <c r="Q37" i="1"/>
  <c r="U36" i="1"/>
  <c r="S36" i="1"/>
  <c r="R36" i="1"/>
  <c r="Q36" i="1"/>
  <c r="U35" i="1"/>
  <c r="S35" i="1"/>
  <c r="R35" i="1"/>
  <c r="Q35" i="1"/>
  <c r="U34" i="1"/>
  <c r="S34" i="1"/>
  <c r="R34" i="1"/>
  <c r="Q34" i="1"/>
  <c r="T34" i="1" s="1"/>
  <c r="U33" i="1"/>
  <c r="S33" i="1"/>
  <c r="R33" i="1"/>
  <c r="Q33" i="1"/>
  <c r="U32" i="1"/>
  <c r="S32" i="1"/>
  <c r="R32" i="1"/>
  <c r="Q32" i="1"/>
  <c r="U31" i="1"/>
  <c r="S31" i="1"/>
  <c r="R31" i="1"/>
  <c r="Q31" i="1"/>
  <c r="U30" i="1"/>
  <c r="S30" i="1"/>
  <c r="R30" i="1"/>
  <c r="Q30" i="1"/>
  <c r="T30" i="1" s="1"/>
  <c r="U29" i="1"/>
  <c r="S29" i="1"/>
  <c r="R29" i="1"/>
  <c r="Q29" i="1"/>
  <c r="U28" i="1"/>
  <c r="S28" i="1"/>
  <c r="R28" i="1"/>
  <c r="Q28" i="1"/>
  <c r="U27" i="1"/>
  <c r="S27" i="1"/>
  <c r="R27" i="1"/>
  <c r="Q27" i="1"/>
  <c r="T27" i="1" s="1"/>
  <c r="V27" i="1" s="1"/>
  <c r="U26" i="1"/>
  <c r="S26" i="1"/>
  <c r="R26" i="1"/>
  <c r="Q26" i="1"/>
  <c r="T26" i="1" s="1"/>
  <c r="U25" i="1"/>
  <c r="S25" i="1"/>
  <c r="R25" i="1"/>
  <c r="Q25" i="1"/>
  <c r="U24" i="1"/>
  <c r="S24" i="1"/>
  <c r="R24" i="1"/>
  <c r="Q24" i="1"/>
  <c r="U23" i="1"/>
  <c r="S23" i="1"/>
  <c r="R23" i="1"/>
  <c r="Q23" i="1"/>
  <c r="U22" i="1"/>
  <c r="S22" i="1"/>
  <c r="R22" i="1"/>
  <c r="Q22" i="1"/>
  <c r="U21" i="1"/>
  <c r="S21" i="1"/>
  <c r="R21" i="1"/>
  <c r="Q21" i="1"/>
  <c r="U20" i="1"/>
  <c r="S20" i="1"/>
  <c r="R20" i="1"/>
  <c r="Q20" i="1"/>
  <c r="U19" i="1"/>
  <c r="S19" i="1"/>
  <c r="R19" i="1"/>
  <c r="Q19" i="1"/>
  <c r="U18" i="1"/>
  <c r="S18" i="1"/>
  <c r="R18" i="1"/>
  <c r="Q18" i="1"/>
  <c r="T18" i="1" s="1"/>
  <c r="U17" i="1"/>
  <c r="S17" i="1"/>
  <c r="R17" i="1"/>
  <c r="Q17" i="1"/>
  <c r="T17" i="1" s="1"/>
  <c r="U16" i="1"/>
  <c r="S16" i="1"/>
  <c r="R16" i="1"/>
  <c r="Q16" i="1"/>
  <c r="U15" i="1"/>
  <c r="S15" i="1"/>
  <c r="R15" i="1"/>
  <c r="Q15" i="1"/>
  <c r="U14" i="1"/>
  <c r="S14" i="1"/>
  <c r="R14" i="1"/>
  <c r="Q14" i="1"/>
  <c r="T38" i="1" l="1"/>
  <c r="V38" i="1" s="1"/>
  <c r="T42" i="1"/>
  <c r="T29" i="1"/>
  <c r="T22" i="1"/>
  <c r="V22" i="1" s="1"/>
  <c r="T28" i="1"/>
  <c r="T15" i="1"/>
  <c r="V15" i="1" s="1"/>
  <c r="T32" i="1"/>
  <c r="V32" i="1"/>
  <c r="T20" i="1"/>
  <c r="V20" i="1" s="1"/>
  <c r="V30" i="1"/>
  <c r="T39" i="1"/>
  <c r="V39" i="1" s="1"/>
  <c r="T41" i="1"/>
  <c r="V41" i="1" s="1"/>
  <c r="T43" i="1"/>
  <c r="V43" i="1" s="1"/>
  <c r="T45" i="1"/>
  <c r="T14" i="1"/>
  <c r="V14" i="1" s="1"/>
  <c r="T36" i="1"/>
  <c r="V36" i="1" s="1"/>
  <c r="V17" i="1"/>
  <c r="T31" i="1"/>
  <c r="V31" i="1" s="1"/>
  <c r="T33" i="1"/>
  <c r="V33" i="1" s="1"/>
  <c r="V34" i="1"/>
  <c r="T40" i="1"/>
  <c r="V40" i="1" s="1"/>
  <c r="T35" i="1"/>
  <c r="V35" i="1" s="1"/>
  <c r="T37" i="1"/>
  <c r="V37" i="1" s="1"/>
  <c r="T44" i="1"/>
  <c r="V44" i="1" s="1"/>
  <c r="T16" i="1"/>
  <c r="V16" i="1" s="1"/>
  <c r="V42" i="1"/>
  <c r="T24" i="1"/>
  <c r="V24" i="1" s="1"/>
  <c r="T19" i="1"/>
  <c r="V19" i="1" s="1"/>
  <c r="T21" i="1"/>
  <c r="V21" i="1" s="1"/>
  <c r="T23" i="1"/>
  <c r="V23" i="1" s="1"/>
  <c r="T25" i="1"/>
  <c r="V25" i="1" s="1"/>
  <c r="V26" i="1"/>
  <c r="V29" i="1"/>
  <c r="V18" i="1"/>
  <c r="V28" i="1"/>
  <c r="V45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D34" i="1"/>
  <c r="C34" i="1"/>
  <c r="B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B21" i="1"/>
  <c r="F20" i="1"/>
  <c r="D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H15" i="1"/>
  <c r="H16" i="1" s="1"/>
  <c r="H17" i="1" s="1"/>
  <c r="H18" i="1" s="1"/>
  <c r="F15" i="1"/>
  <c r="D15" i="1"/>
  <c r="C15" i="1"/>
  <c r="B15" i="1"/>
  <c r="F14" i="1"/>
  <c r="D14" i="1"/>
  <c r="C14" i="1"/>
  <c r="B14" i="1"/>
  <c r="E17" i="1" l="1"/>
  <c r="G17" i="1" s="1"/>
  <c r="E45" i="1"/>
  <c r="G45" i="1" s="1"/>
  <c r="E44" i="1"/>
  <c r="G44" i="1" s="1"/>
  <c r="E18" i="1"/>
  <c r="G18" i="1" s="1"/>
  <c r="E15" i="1"/>
  <c r="E14" i="1"/>
  <c r="G14" i="1" s="1"/>
  <c r="G15" i="1"/>
  <c r="E19" i="1"/>
  <c r="G19" i="1" s="1"/>
  <c r="E21" i="1"/>
  <c r="G21" i="1" s="1"/>
  <c r="E23" i="1"/>
  <c r="G23" i="1" s="1"/>
  <c r="E25" i="1"/>
  <c r="G25" i="1" s="1"/>
  <c r="E27" i="1"/>
  <c r="G27" i="1" s="1"/>
  <c r="E29" i="1"/>
  <c r="G29" i="1" s="1"/>
  <c r="E31" i="1"/>
  <c r="G31" i="1" s="1"/>
  <c r="E33" i="1"/>
  <c r="G33" i="1" s="1"/>
  <c r="E35" i="1"/>
  <c r="G35" i="1" s="1"/>
  <c r="E37" i="1"/>
  <c r="E39" i="1"/>
  <c r="G39" i="1" s="1"/>
  <c r="E41" i="1"/>
  <c r="G41" i="1" s="1"/>
  <c r="E43" i="1"/>
  <c r="G43" i="1" s="1"/>
  <c r="G37" i="1"/>
  <c r="E16" i="1"/>
  <c r="G16" i="1" s="1"/>
  <c r="E20" i="1"/>
  <c r="G20" i="1" s="1"/>
  <c r="E22" i="1"/>
  <c r="G22" i="1" s="1"/>
  <c r="E24" i="1"/>
  <c r="G24" i="1" s="1"/>
  <c r="E26" i="1"/>
  <c r="G26" i="1" s="1"/>
  <c r="E28" i="1"/>
  <c r="G28" i="1" s="1"/>
  <c r="E30" i="1"/>
  <c r="G30" i="1" s="1"/>
  <c r="E32" i="1"/>
  <c r="G32" i="1" s="1"/>
  <c r="E34" i="1"/>
  <c r="G34" i="1" s="1"/>
  <c r="E36" i="1"/>
  <c r="G36" i="1" s="1"/>
  <c r="E38" i="1"/>
  <c r="G38" i="1" s="1"/>
  <c r="E40" i="1"/>
  <c r="G40" i="1" s="1"/>
  <c r="E42" i="1"/>
  <c r="G42" i="1" s="1"/>
</calcChain>
</file>

<file path=xl/sharedStrings.xml><?xml version="1.0" encoding="utf-8"?>
<sst xmlns="http://schemas.openxmlformats.org/spreadsheetml/2006/main" count="118" uniqueCount="66">
  <si>
    <t>plate1</t>
  </si>
  <si>
    <t>A</t>
  </si>
  <si>
    <t>B</t>
  </si>
  <si>
    <t>C</t>
  </si>
  <si>
    <t>D</t>
  </si>
  <si>
    <t>E</t>
  </si>
  <si>
    <t>F</t>
  </si>
  <si>
    <t>G</t>
  </si>
  <si>
    <t>H</t>
  </si>
  <si>
    <t>Absorbance, 405 nm (uncorrected)</t>
  </si>
  <si>
    <t>Rep 1</t>
  </si>
  <si>
    <t>Rep 2</t>
  </si>
  <si>
    <t>Rep 3</t>
  </si>
  <si>
    <t>Mean</t>
  </si>
  <si>
    <t>SD</t>
  </si>
  <si>
    <t>CV</t>
  </si>
  <si>
    <t>Standards</t>
  </si>
  <si>
    <t>OD</t>
  </si>
  <si>
    <t>PLATE 1</t>
  </si>
  <si>
    <t>b</t>
  </si>
  <si>
    <t xml:space="preserve">a </t>
  </si>
  <si>
    <t>c</t>
  </si>
  <si>
    <t>d</t>
  </si>
  <si>
    <t>remove?</t>
  </si>
  <si>
    <t>PLATE 2</t>
  </si>
  <si>
    <t>plate2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</si>
  <si>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</si>
  <si>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</si>
  <si>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</si>
  <si>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</si>
  <si>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</si>
  <si>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</si>
  <si>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</si>
  <si>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</si>
  <si>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</si>
  <si>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</si>
  <si>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</si>
  <si>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</si>
  <si>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</si>
  <si>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</si>
  <si>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</si>
  <si>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</si>
  <si>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</si>
  <si>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</si>
  <si>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</si>
  <si>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</si>
  <si>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</si>
  <si>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</si>
  <si>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</si>
  <si>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</si>
  <si>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</si>
  <si>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</si>
  <si>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</si>
  <si>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</si>
  <si>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</si>
  <si>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</si>
  <si>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</si>
  <si>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</si>
  <si>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max</t>
  </si>
  <si>
    <t>na</t>
  </si>
  <si>
    <t>Sept1</t>
  </si>
  <si>
    <t>User-date</t>
  </si>
  <si>
    <t>RH-Oct-20</t>
  </si>
  <si>
    <t>plate</t>
  </si>
  <si>
    <t>RH-Nov-20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</si>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</sst>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"/>
    <numFmt numFmtId="167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vertical="center"/>
    </xf>
    <xf numFmtId="0" fontId="20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64" fontId="19" fillId="0" borderId="10" xfId="0" applyNumberFormat="1" applyFont="1" applyBorder="1" applyAlignment="1">
      <alignment horizontal="left" vertical="center"/>
    </xf>
    <xf numFmtId="165" fontId="19" fillId="0" borderId="0" xfId="1" applyNumberFormat="1" applyFont="1" applyAlignment="1">
      <alignment horizontal="left" vertical="center"/>
    </xf>
    <xf numFmtId="166" fontId="19" fillId="0" borderId="0" xfId="0" applyNumberFormat="1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164" fontId="19" fillId="0" borderId="12" xfId="0" applyNumberFormat="1" applyFont="1" applyBorder="1" applyAlignment="1">
      <alignment horizontal="left" vertical="center"/>
    </xf>
    <xf numFmtId="165" fontId="19" fillId="0" borderId="12" xfId="1" applyNumberFormat="1" applyFont="1" applyBorder="1" applyAlignment="1">
      <alignment horizontal="left" vertical="center"/>
    </xf>
    <xf numFmtId="167" fontId="19" fillId="0" borderId="10" xfId="0" applyNumberFormat="1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center"/>
    </xf>
    <xf numFmtId="167" fontId="19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165" fontId="21" fillId="0" borderId="0" xfId="1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0" fillId="0" borderId="0" xfId="0" applyFont="1"/>
    <xf numFmtId="0" fontId="16" fillId="34" borderId="0" xfId="0" applyFont="1" applyFill="1"/>
    <xf numFmtId="49" fontId="0" fillId="0" borderId="0" xfId="0" applyNumberFormat="1"/>
    <xf numFmtId="14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analysis!$I$13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analysis!$H$14:$H$19</c:f>
              <c:numCache>
                <c:formatCode>0.0</c:formatCode>
                <c:ptCount val="6"/>
                <c:pt idx="0">
                  <c:v>100</c:v>
                </c:pt>
                <c:pt idx="1">
                  <c:v>33.333333333333336</c:v>
                </c:pt>
                <c:pt idx="2">
                  <c:v>11.111111111111112</c:v>
                </c:pt>
                <c:pt idx="3">
                  <c:v>3.7037037037037042</c:v>
                </c:pt>
                <c:pt idx="4">
                  <c:v>1.2345679012345681</c:v>
                </c:pt>
                <c:pt idx="5" formatCode="General">
                  <c:v>0</c:v>
                </c:pt>
              </c:numCache>
            </c:numRef>
          </c:xVal>
          <c:yVal>
            <c:numRef>
              <c:f>analysis!$I$14:$I$19</c:f>
              <c:numCache>
                <c:formatCode>General</c:formatCode>
                <c:ptCount val="6"/>
                <c:pt idx="0">
                  <c:v>2.7658333333333336</c:v>
                </c:pt>
                <c:pt idx="1">
                  <c:v>1.4041666666666666</c:v>
                </c:pt>
                <c:pt idx="2">
                  <c:v>0.53383333333333327</c:v>
                </c:pt>
                <c:pt idx="3">
                  <c:v>0.23250000000000001</c:v>
                </c:pt>
                <c:pt idx="4">
                  <c:v>0.12350000000000001</c:v>
                </c:pt>
                <c:pt idx="5">
                  <c:v>7.4499999999999983E-2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A-45DD-94BC-B683044C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2032"/>
        <c:axId val="681472688"/>
      </c:scatterChart>
      <c:valAx>
        <c:axId val="68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2688"/>
        <c:crosses val="autoZero"/>
        <c:crossBetween val="midCat"/>
      </c:valAx>
      <c:valAx>
        <c:axId val="681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11</xdr:row>
      <xdr:rowOff>66675</xdr:rowOff>
    </xdr:from>
    <xdr:to>
      <xdr:col>14</xdr:col>
      <xdr:colOff>419100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ACDCB-64BE-4644-AC74-B1BE3F2D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A11" sqref="A11"/>
    </sheetView>
  </sheetViews>
  <sheetFormatPr defaultRowHeight="15" x14ac:dyDescent="0.25"/>
  <sheetData>
    <row r="1" spans="1:14" x14ac:dyDescent="0.25">
      <c r="A1" s="21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4" x14ac:dyDescent="0.25">
      <c r="A2" s="21" t="s">
        <v>1</v>
      </c>
      <c r="B2" s="21">
        <v>7.5325787000000005E-2</v>
      </c>
      <c r="C2" s="21">
        <v>6.7368481999999993E-2</v>
      </c>
      <c r="D2" s="21">
        <v>6.8338456000000006E-2</v>
      </c>
      <c r="E2" s="21">
        <v>7.0446037000000003E-2</v>
      </c>
      <c r="F2" s="21">
        <v>6.8081754999999994E-2</v>
      </c>
      <c r="G2" s="21">
        <v>7.1885803999999998E-2</v>
      </c>
      <c r="H2" s="21">
        <v>7.2177673999999997E-2</v>
      </c>
      <c r="I2" s="21">
        <v>6.6385167999999994E-2</v>
      </c>
      <c r="J2" s="21">
        <v>6.8864757999999998E-2</v>
      </c>
      <c r="K2" s="21">
        <v>8.1647495E-2</v>
      </c>
      <c r="L2" s="21">
        <v>7.6641833000000006E-2</v>
      </c>
      <c r="M2" s="21">
        <v>8.3350207999999995E-2</v>
      </c>
      <c r="N2" s="2"/>
    </row>
    <row r="3" spans="1:14" x14ac:dyDescent="0.25">
      <c r="A3" s="21" t="s">
        <v>2</v>
      </c>
      <c r="B3" s="21">
        <v>6.5518461E-2</v>
      </c>
      <c r="C3" s="21">
        <v>6.6003452000000004E-2</v>
      </c>
      <c r="D3" s="21">
        <v>6.6751195999999999E-2</v>
      </c>
      <c r="E3" s="21">
        <v>6.5959630000000005E-2</v>
      </c>
      <c r="F3" s="21">
        <v>6.4106065000000004E-2</v>
      </c>
      <c r="G3" s="21">
        <v>6.4637899999999998E-2</v>
      </c>
      <c r="H3" s="21">
        <v>6.5175545000000001E-2</v>
      </c>
      <c r="I3" s="21">
        <v>6.2658299000000001E-2</v>
      </c>
      <c r="J3" s="21">
        <v>6.4996813000000001E-2</v>
      </c>
      <c r="K3" s="21">
        <v>6.8205660000000001E-2</v>
      </c>
      <c r="L3" s="21">
        <v>6.6429032999999998E-2</v>
      </c>
      <c r="M3" s="21">
        <v>7.7500021000000002E-2</v>
      </c>
      <c r="N3" s="2"/>
    </row>
    <row r="4" spans="1:14" x14ac:dyDescent="0.25">
      <c r="A4" s="21" t="s">
        <v>3</v>
      </c>
      <c r="B4" s="21">
        <v>6.8246156000000002E-2</v>
      </c>
      <c r="C4" s="21">
        <v>7.4213959999999995E-2</v>
      </c>
      <c r="D4" s="21">
        <v>7.4698506999999997E-2</v>
      </c>
      <c r="E4" s="21">
        <v>6.8391911E-2</v>
      </c>
      <c r="F4" s="21">
        <v>7.0790485E-2</v>
      </c>
      <c r="G4" s="21">
        <v>7.1435459000000007E-2</v>
      </c>
      <c r="H4" s="21">
        <v>6.8903575999999994E-2</v>
      </c>
      <c r="I4" s="21">
        <v>6.7155121999999998E-2</v>
      </c>
      <c r="J4" s="21">
        <v>6.6006604999999996E-2</v>
      </c>
      <c r="K4" s="21">
        <v>6.5862720999999999E-2</v>
      </c>
      <c r="L4" s="21">
        <v>6.4912563000000006E-2</v>
      </c>
      <c r="M4" s="21">
        <v>6.8614438999999999E-2</v>
      </c>
      <c r="N4" s="2"/>
    </row>
    <row r="5" spans="1:14" x14ac:dyDescent="0.25">
      <c r="A5" s="21" t="s">
        <v>4</v>
      </c>
      <c r="B5" s="21">
        <v>6.5304622000000007E-2</v>
      </c>
      <c r="C5" s="21">
        <v>6.4455569000000004E-2</v>
      </c>
      <c r="D5" s="21">
        <v>6.5891906E-2</v>
      </c>
      <c r="E5" s="21">
        <v>6.7753827000000003E-2</v>
      </c>
      <c r="F5" s="21">
        <v>6.6318297999999998E-2</v>
      </c>
      <c r="G5" s="21">
        <v>6.7941479999999999E-2</v>
      </c>
      <c r="H5" s="21">
        <v>6.9441936999999995E-2</v>
      </c>
      <c r="I5" s="21">
        <v>6.6289185E-2</v>
      </c>
      <c r="J5" s="21">
        <v>6.9104913000000004E-2</v>
      </c>
      <c r="K5" s="21">
        <v>6.7491379000000004E-2</v>
      </c>
      <c r="L5" s="21">
        <v>6.9292108000000005E-2</v>
      </c>
      <c r="M5" s="21">
        <v>7.1943567E-2</v>
      </c>
      <c r="N5" s="2"/>
    </row>
    <row r="6" spans="1:14" x14ac:dyDescent="0.25">
      <c r="A6" s="21" t="s">
        <v>5</v>
      </c>
      <c r="B6" s="21">
        <v>6.2338367999999998E-2</v>
      </c>
      <c r="C6" s="21">
        <v>6.3643372000000004E-2</v>
      </c>
      <c r="D6" s="21">
        <v>6.2466285000000003E-2</v>
      </c>
      <c r="E6" s="21">
        <v>6.9922828000000006E-2</v>
      </c>
      <c r="F6" s="21">
        <v>6.4995962000000004E-2</v>
      </c>
      <c r="G6" s="21">
        <v>6.5051919E-2</v>
      </c>
      <c r="H6" s="21">
        <v>7.1736306E-2</v>
      </c>
      <c r="I6" s="21">
        <v>6.7135538999999994E-2</v>
      </c>
      <c r="J6" s="21">
        <v>6.8053267000000001E-2</v>
      </c>
      <c r="K6" s="21">
        <v>6.8478861000000002E-2</v>
      </c>
      <c r="L6" s="21">
        <v>6.6845944000000004E-2</v>
      </c>
      <c r="M6" s="21">
        <v>6.9263780999999996E-2</v>
      </c>
      <c r="N6" s="2"/>
    </row>
    <row r="7" spans="1:14" x14ac:dyDescent="0.25">
      <c r="A7" s="21" t="s">
        <v>6</v>
      </c>
      <c r="B7" s="21">
        <v>9.2398530000000006E-2</v>
      </c>
      <c r="C7" s="21">
        <v>9.7476621999999999E-2</v>
      </c>
      <c r="D7" s="21">
        <v>9.2430257000000002E-2</v>
      </c>
      <c r="E7" s="21">
        <v>6.6808020999999995E-2</v>
      </c>
      <c r="F7" s="21">
        <v>7.1661527000000003E-2</v>
      </c>
      <c r="G7" s="21">
        <v>6.7294117000000001E-2</v>
      </c>
      <c r="H7" s="21">
        <v>6.6272344999999996E-2</v>
      </c>
      <c r="I7" s="21">
        <v>6.7094060999999997E-2</v>
      </c>
      <c r="J7" s="21">
        <v>6.5488560000000001E-2</v>
      </c>
      <c r="K7" s="21">
        <v>6.8529231999999995E-2</v>
      </c>
      <c r="L7" s="21">
        <v>6.6682080000000005E-2</v>
      </c>
      <c r="M7" s="21">
        <v>6.9031635999999993E-2</v>
      </c>
      <c r="N7" s="2"/>
    </row>
    <row r="8" spans="1:14" x14ac:dyDescent="0.25">
      <c r="A8" s="21" t="s">
        <v>7</v>
      </c>
      <c r="B8" s="21">
        <v>7.3315183000000006E-2</v>
      </c>
      <c r="C8" s="21">
        <v>7.2952410999999995E-2</v>
      </c>
      <c r="D8" s="21">
        <v>7.1324832000000005E-2</v>
      </c>
      <c r="E8" s="21">
        <v>7.3675935999999997E-2</v>
      </c>
      <c r="F8" s="21">
        <v>7.1632949000000001E-2</v>
      </c>
      <c r="G8" s="21">
        <v>7.1954578000000005E-2</v>
      </c>
      <c r="H8" s="21">
        <v>6.9003016E-2</v>
      </c>
      <c r="I8" s="21">
        <v>6.7668687000000005E-2</v>
      </c>
      <c r="J8" s="21">
        <v>6.6790090999999996E-2</v>
      </c>
      <c r="K8" s="21">
        <v>8.7303977000000005E-2</v>
      </c>
      <c r="L8" s="21">
        <v>7.4279352000000007E-2</v>
      </c>
      <c r="M8" s="21">
        <v>7.6085932999999994E-2</v>
      </c>
      <c r="N8" s="2"/>
    </row>
    <row r="9" spans="1:14" x14ac:dyDescent="0.25">
      <c r="A9" s="21" t="s">
        <v>8</v>
      </c>
      <c r="B9" s="21">
        <v>7.3373060000000004E-2</v>
      </c>
      <c r="C9" s="21">
        <v>7.4539478000000006E-2</v>
      </c>
      <c r="D9" s="21">
        <v>7.5531723999999995E-2</v>
      </c>
      <c r="E9" s="21">
        <v>0.22636047400000001</v>
      </c>
      <c r="F9" s="21">
        <v>0.27032592300000002</v>
      </c>
      <c r="G9" s="21">
        <v>0.21416616299999999</v>
      </c>
      <c r="H9" s="21">
        <v>8.7309715999999996E-2</v>
      </c>
      <c r="I9" s="21">
        <v>8.1685300000000002E-2</v>
      </c>
      <c r="J9" s="21">
        <v>8.2161829000000006E-2</v>
      </c>
      <c r="K9" s="21">
        <v>8.2923608999999995E-2</v>
      </c>
      <c r="L9" s="21">
        <v>8.6548733000000003E-2</v>
      </c>
      <c r="M9" s="21">
        <v>9.2483530999999994E-2</v>
      </c>
      <c r="N9" s="2"/>
    </row>
    <row r="10" spans="1:14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25">
      <c r="A11" s="22" t="s">
        <v>58</v>
      </c>
      <c r="B11" s="21">
        <f>MAX(B2:B9)</f>
        <v>9.2398530000000006E-2</v>
      </c>
      <c r="C11" s="21">
        <f t="shared" ref="C11:M11" si="0">MAX(C2:C9)</f>
        <v>9.7476621999999999E-2</v>
      </c>
      <c r="D11" s="21">
        <f t="shared" si="0"/>
        <v>9.2430257000000002E-2</v>
      </c>
      <c r="E11" s="21">
        <f t="shared" si="0"/>
        <v>0.22636047400000001</v>
      </c>
      <c r="F11" s="21">
        <f t="shared" si="0"/>
        <v>0.27032592300000002</v>
      </c>
      <c r="G11" s="21">
        <f t="shared" si="0"/>
        <v>0.21416616299999999</v>
      </c>
      <c r="H11" s="21">
        <f t="shared" si="0"/>
        <v>8.7309715999999996E-2</v>
      </c>
      <c r="I11" s="21">
        <f t="shared" si="0"/>
        <v>8.1685300000000002E-2</v>
      </c>
      <c r="J11" s="21">
        <f t="shared" si="0"/>
        <v>8.2161829000000006E-2</v>
      </c>
      <c r="K11" s="21">
        <f t="shared" si="0"/>
        <v>8.7303977000000005E-2</v>
      </c>
      <c r="L11" s="21">
        <f t="shared" si="0"/>
        <v>8.6548733000000003E-2</v>
      </c>
      <c r="M11" s="21">
        <f t="shared" si="0"/>
        <v>9.2483530999999994E-2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abSelected="1" workbookViewId="0">
      <selection activeCell="K25" sqref="K25"/>
    </sheetView>
  </sheetViews>
  <sheetFormatPr defaultRowHeight="15" x14ac:dyDescent="0.25"/>
  <sheetData>
    <row r="1" spans="1:28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P1" s="28" t="s">
        <v>24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x14ac:dyDescent="0.25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P2" t="s">
        <v>25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</row>
    <row r="3" spans="1:28" x14ac:dyDescent="0.25">
      <c r="A3" s="1" t="s">
        <v>1</v>
      </c>
      <c r="B3">
        <v>7.5325787000000005E-2</v>
      </c>
      <c r="C3">
        <v>6.7368481999999993E-2</v>
      </c>
      <c r="D3">
        <v>6.8338456000000006E-2</v>
      </c>
      <c r="E3">
        <v>7.0446037000000003E-2</v>
      </c>
      <c r="F3">
        <v>6.8081754999999994E-2</v>
      </c>
      <c r="G3">
        <v>7.1885803999999998E-2</v>
      </c>
      <c r="H3">
        <v>7.2177673999999997E-2</v>
      </c>
      <c r="I3">
        <v>6.6385167999999994E-2</v>
      </c>
      <c r="J3">
        <v>6.8864757999999998E-2</v>
      </c>
      <c r="K3">
        <v>8.1647495E-2</v>
      </c>
      <c r="L3">
        <v>7.6641833000000006E-2</v>
      </c>
      <c r="M3">
        <v>8.3350207999999995E-2</v>
      </c>
      <c r="N3" s="2">
        <v>405</v>
      </c>
      <c r="O3" s="2"/>
      <c r="P3" s="1" t="s">
        <v>1</v>
      </c>
      <c r="Q3">
        <v>8.5020523834177242E-2</v>
      </c>
      <c r="R3">
        <v>7.0018045722084574E-2</v>
      </c>
      <c r="S3">
        <v>7.7347011281287431E-2</v>
      </c>
      <c r="T3">
        <v>7.2985554110728754E-2</v>
      </c>
      <c r="U3">
        <v>7.6163236380893437E-2</v>
      </c>
      <c r="V3">
        <v>8.1312845846623127E-2</v>
      </c>
      <c r="W3">
        <v>7.497706400245259E-2</v>
      </c>
      <c r="X3">
        <v>6.799636856760724E-2</v>
      </c>
      <c r="Y3">
        <v>7.2554472448241009E-2</v>
      </c>
      <c r="Z3">
        <v>8.5848212023935042E-2</v>
      </c>
      <c r="AA3">
        <v>8.1620525404381999E-2</v>
      </c>
      <c r="AB3">
        <v>9.3042972978994415E-2</v>
      </c>
    </row>
    <row r="4" spans="1:28" x14ac:dyDescent="0.25">
      <c r="A4" s="1" t="s">
        <v>2</v>
      </c>
      <c r="B4">
        <v>6.5518461E-2</v>
      </c>
      <c r="C4">
        <v>6.6003452000000004E-2</v>
      </c>
      <c r="D4">
        <v>6.6751195999999999E-2</v>
      </c>
      <c r="E4">
        <v>6.5959630000000005E-2</v>
      </c>
      <c r="F4">
        <v>6.4106065000000004E-2</v>
      </c>
      <c r="G4">
        <v>6.4637899999999998E-2</v>
      </c>
      <c r="H4">
        <v>6.5175545000000001E-2</v>
      </c>
      <c r="I4">
        <v>6.2658299000000001E-2</v>
      </c>
      <c r="J4">
        <v>6.4996813000000001E-2</v>
      </c>
      <c r="K4">
        <v>6.8205660000000001E-2</v>
      </c>
      <c r="L4">
        <v>6.6429032999999998E-2</v>
      </c>
      <c r="M4">
        <v>7.7500021000000002E-2</v>
      </c>
      <c r="N4" s="2">
        <v>405</v>
      </c>
      <c r="O4" s="2"/>
      <c r="P4" s="1" t="s">
        <v>2</v>
      </c>
      <c r="Q4">
        <v>6.580191817995007E-2</v>
      </c>
      <c r="R4">
        <v>6.8591716791324767E-2</v>
      </c>
      <c r="S4">
        <v>6.9584189478732281E-2</v>
      </c>
      <c r="T4">
        <v>7.4870404963233453E-2</v>
      </c>
      <c r="U4">
        <v>6.6398654032830962E-2</v>
      </c>
      <c r="V4">
        <v>6.7099713926331517E-2</v>
      </c>
      <c r="W4">
        <v>7.264508476042246E-2</v>
      </c>
      <c r="X4">
        <v>7.2500740481186834E-2</v>
      </c>
      <c r="Y4">
        <v>6.8986735056413048E-2</v>
      </c>
      <c r="Z4">
        <v>7.1391480855683614E-2</v>
      </c>
      <c r="AA4">
        <v>7.4000346426255401E-2</v>
      </c>
      <c r="AB4">
        <v>8.5431274230973547E-2</v>
      </c>
    </row>
    <row r="5" spans="1:28" x14ac:dyDescent="0.25">
      <c r="A5" s="1" t="s">
        <v>3</v>
      </c>
      <c r="B5">
        <v>6.8246156000000002E-2</v>
      </c>
      <c r="C5">
        <v>7.4213959999999995E-2</v>
      </c>
      <c r="D5">
        <v>7.4698506999999997E-2</v>
      </c>
      <c r="E5">
        <v>6.8391911E-2</v>
      </c>
      <c r="F5">
        <v>7.0790485E-2</v>
      </c>
      <c r="G5">
        <v>7.1435459000000007E-2</v>
      </c>
      <c r="H5">
        <v>6.8903575999999994E-2</v>
      </c>
      <c r="I5">
        <v>6.7155121999999998E-2</v>
      </c>
      <c r="J5">
        <v>6.6006604999999996E-2</v>
      </c>
      <c r="K5">
        <v>6.5862720999999999E-2</v>
      </c>
      <c r="L5">
        <v>6.4912563000000006E-2</v>
      </c>
      <c r="M5">
        <v>6.8614438999999999E-2</v>
      </c>
      <c r="N5" s="2">
        <v>405</v>
      </c>
      <c r="O5" s="2"/>
      <c r="P5" s="1" t="s">
        <v>3</v>
      </c>
      <c r="Q5">
        <v>7.7572308016704589E-2</v>
      </c>
      <c r="R5">
        <v>7.4973834760166669E-2</v>
      </c>
      <c r="S5">
        <v>8.0104613468252622E-2</v>
      </c>
      <c r="T5">
        <v>6.9326548289517329E-2</v>
      </c>
      <c r="U5">
        <v>8.0448550559531942E-2</v>
      </c>
      <c r="V5">
        <v>7.3346060114614198E-2</v>
      </c>
      <c r="W5">
        <v>7.753446330252961E-2</v>
      </c>
      <c r="X5">
        <v>6.9416288070665397E-2</v>
      </c>
      <c r="Y5">
        <v>6.7630354134056048E-2</v>
      </c>
      <c r="Z5">
        <v>7.4389420383033297E-2</v>
      </c>
      <c r="AA5">
        <v>6.5271202705754774E-2</v>
      </c>
      <c r="AB5">
        <v>7.7313392028465225E-2</v>
      </c>
    </row>
    <row r="6" spans="1:28" x14ac:dyDescent="0.25">
      <c r="A6" s="1" t="s">
        <v>4</v>
      </c>
      <c r="B6">
        <v>6.5304622000000007E-2</v>
      </c>
      <c r="C6">
        <v>6.4455569000000004E-2</v>
      </c>
      <c r="D6">
        <v>6.5891906E-2</v>
      </c>
      <c r="E6">
        <v>6.7753827000000003E-2</v>
      </c>
      <c r="F6">
        <v>6.6318297999999998E-2</v>
      </c>
      <c r="G6">
        <v>6.7941479999999999E-2</v>
      </c>
      <c r="H6">
        <v>6.9441936999999995E-2</v>
      </c>
      <c r="I6">
        <v>6.6289185E-2</v>
      </c>
      <c r="J6">
        <v>6.9104913000000004E-2</v>
      </c>
      <c r="K6">
        <v>6.7491379000000004E-2</v>
      </c>
      <c r="L6">
        <v>6.9292108000000005E-2</v>
      </c>
      <c r="M6">
        <v>7.1943567E-2</v>
      </c>
      <c r="N6" s="2">
        <v>405</v>
      </c>
      <c r="O6" s="2"/>
      <c r="P6" s="1" t="s">
        <v>4</v>
      </c>
      <c r="Q6">
        <v>7.1848512219962357E-2</v>
      </c>
      <c r="R6">
        <v>6.9568078340505116E-2</v>
      </c>
      <c r="S6">
        <v>7.4743140980670059E-2</v>
      </c>
      <c r="T6">
        <v>6.8000223885844965E-2</v>
      </c>
      <c r="U6">
        <v>7.1424526617860709E-2</v>
      </c>
      <c r="V6">
        <v>6.9259273552383482E-2</v>
      </c>
      <c r="W6">
        <v>7.1474836758793237E-2</v>
      </c>
      <c r="X6">
        <v>7.5083017522509121E-2</v>
      </c>
      <c r="Y6">
        <v>7.5745172459906612E-2</v>
      </c>
      <c r="Z6">
        <v>6.9658725335461094E-2</v>
      </c>
      <c r="AA6">
        <v>7.9051213740707088E-2</v>
      </c>
      <c r="AB6">
        <v>8.1530934618369966E-2</v>
      </c>
    </row>
    <row r="7" spans="1:28" x14ac:dyDescent="0.25">
      <c r="A7" s="1" t="s">
        <v>5</v>
      </c>
      <c r="B7">
        <v>6.2338367999999998E-2</v>
      </c>
      <c r="C7">
        <v>6.3643372000000004E-2</v>
      </c>
      <c r="D7">
        <v>6.2466285000000003E-2</v>
      </c>
      <c r="E7">
        <v>6.9922828000000006E-2</v>
      </c>
      <c r="F7">
        <v>6.4995962000000004E-2</v>
      </c>
      <c r="G7">
        <v>6.5051919E-2</v>
      </c>
      <c r="H7">
        <v>7.1736306E-2</v>
      </c>
      <c r="I7">
        <v>6.7135538999999994E-2</v>
      </c>
      <c r="J7">
        <v>6.8053267000000001E-2</v>
      </c>
      <c r="K7">
        <v>6.8478861000000002E-2</v>
      </c>
      <c r="L7">
        <v>6.6845944000000004E-2</v>
      </c>
      <c r="M7">
        <v>6.9263780999999996E-2</v>
      </c>
      <c r="N7" s="2">
        <v>405</v>
      </c>
      <c r="O7" s="2"/>
      <c r="P7" s="1" t="s">
        <v>5</v>
      </c>
      <c r="Q7">
        <v>6.9592024074287523E-2</v>
      </c>
      <c r="R7">
        <v>7.3611351456340096E-2</v>
      </c>
      <c r="S7">
        <v>7.1132565954102153E-2</v>
      </c>
      <c r="T7">
        <v>7.1377739225816472E-2</v>
      </c>
      <c r="U7">
        <v>6.7386650816961477E-2</v>
      </c>
      <c r="V7">
        <v>7.5003470524710639E-2</v>
      </c>
      <c r="W7">
        <v>8.0242786022444307E-2</v>
      </c>
      <c r="X7">
        <v>7.3219868898411297E-2</v>
      </c>
      <c r="Y7">
        <v>7.1752687764215312E-2</v>
      </c>
      <c r="Z7">
        <v>7.1946319406849715E-2</v>
      </c>
      <c r="AA7">
        <v>7.6789404591961014E-2</v>
      </c>
      <c r="AB7">
        <v>7.4228397990308795E-2</v>
      </c>
    </row>
    <row r="8" spans="1:28" x14ac:dyDescent="0.25">
      <c r="A8" s="1" t="s">
        <v>6</v>
      </c>
      <c r="B8">
        <v>9.2398530000000006E-2</v>
      </c>
      <c r="C8">
        <v>9.7476621999999999E-2</v>
      </c>
      <c r="D8">
        <v>9.2430257000000002E-2</v>
      </c>
      <c r="E8">
        <v>6.6808020999999995E-2</v>
      </c>
      <c r="F8">
        <v>7.1661527000000003E-2</v>
      </c>
      <c r="G8">
        <v>6.7294117000000001E-2</v>
      </c>
      <c r="H8">
        <v>6.6272344999999996E-2</v>
      </c>
      <c r="I8">
        <v>6.7094060999999997E-2</v>
      </c>
      <c r="J8">
        <v>6.5488560000000001E-2</v>
      </c>
      <c r="K8">
        <v>6.8529231999999995E-2</v>
      </c>
      <c r="L8">
        <v>6.6682080000000005E-2</v>
      </c>
      <c r="M8">
        <v>6.9031635999999993E-2</v>
      </c>
      <c r="N8" s="2">
        <v>405</v>
      </c>
      <c r="O8" s="2"/>
      <c r="P8" s="1" t="s">
        <v>6</v>
      </c>
      <c r="Q8">
        <v>9.290608377263132E-2</v>
      </c>
      <c r="R8">
        <v>0.10438887766531174</v>
      </c>
      <c r="S8">
        <v>9.4250291386331009E-2</v>
      </c>
      <c r="T8">
        <v>7.40263904168839E-2</v>
      </c>
      <c r="U8">
        <v>7.6340170494104687E-2</v>
      </c>
      <c r="V8">
        <v>7.056359159343592E-2</v>
      </c>
      <c r="W8">
        <v>6.7197374143827343E-2</v>
      </c>
      <c r="X8">
        <v>7.2270937357954132E-2</v>
      </c>
      <c r="Y8">
        <v>7.4207664270185408E-2</v>
      </c>
      <c r="Z8">
        <v>7.1215444955873619E-2</v>
      </c>
      <c r="AA8">
        <v>7.3014070176698656E-2</v>
      </c>
      <c r="AB8">
        <v>7.2655365685569517E-2</v>
      </c>
    </row>
    <row r="9" spans="1:28" x14ac:dyDescent="0.25">
      <c r="A9" s="1" t="s">
        <v>7</v>
      </c>
      <c r="B9">
        <v>7.3315183000000006E-2</v>
      </c>
      <c r="C9">
        <v>7.2952410999999995E-2</v>
      </c>
      <c r="D9">
        <v>7.1324832000000005E-2</v>
      </c>
      <c r="E9">
        <v>7.3675935999999997E-2</v>
      </c>
      <c r="F9">
        <v>7.1632949000000001E-2</v>
      </c>
      <c r="G9">
        <v>7.1954578000000005E-2</v>
      </c>
      <c r="H9">
        <v>6.9003016E-2</v>
      </c>
      <c r="I9">
        <v>6.7668687000000005E-2</v>
      </c>
      <c r="J9">
        <v>6.6790090999999996E-2</v>
      </c>
      <c r="K9">
        <v>8.7303977000000005E-2</v>
      </c>
      <c r="L9">
        <v>7.4279352000000007E-2</v>
      </c>
      <c r="M9">
        <v>7.6085932999999994E-2</v>
      </c>
      <c r="N9" s="2">
        <v>405</v>
      </c>
      <c r="O9" s="2"/>
      <c r="P9" s="1" t="s">
        <v>7</v>
      </c>
      <c r="Q9">
        <v>7.8782578468679934E-2</v>
      </c>
      <c r="R9">
        <v>8.1430808084095002E-2</v>
      </c>
      <c r="S9">
        <v>7.2033306532744756E-2</v>
      </c>
      <c r="T9">
        <v>7.5280110740534617E-2</v>
      </c>
      <c r="U9">
        <v>8.0501507596732275E-2</v>
      </c>
      <c r="V9">
        <v>7.5894447517653313E-2</v>
      </c>
      <c r="W9">
        <v>7.3870048053369913E-2</v>
      </c>
      <c r="X9">
        <v>7.215073276847532E-2</v>
      </c>
      <c r="Y9">
        <v>7.6221894123379666E-2</v>
      </c>
      <c r="Z9">
        <v>8.9920595852408677E-2</v>
      </c>
      <c r="AA9">
        <v>7.5665261649167842E-2</v>
      </c>
      <c r="AB9">
        <v>7.9714007508246754E-2</v>
      </c>
    </row>
    <row r="10" spans="1:28" x14ac:dyDescent="0.25">
      <c r="A10" s="1" t="s">
        <v>8</v>
      </c>
      <c r="B10">
        <v>7.3373060000000004E-2</v>
      </c>
      <c r="C10">
        <v>7.4539478000000006E-2</v>
      </c>
      <c r="D10">
        <v>7.5531723999999995E-2</v>
      </c>
      <c r="E10">
        <v>0.22636047400000001</v>
      </c>
      <c r="F10">
        <v>0.27032592300000002</v>
      </c>
      <c r="G10">
        <v>0.21416616299999999</v>
      </c>
      <c r="H10">
        <v>8.7309715999999996E-2</v>
      </c>
      <c r="I10">
        <v>8.1685300000000002E-2</v>
      </c>
      <c r="J10">
        <v>8.2161829000000006E-2</v>
      </c>
      <c r="K10">
        <v>8.2923608999999995E-2</v>
      </c>
      <c r="L10">
        <v>8.6548733000000003E-2</v>
      </c>
      <c r="M10">
        <v>9.2483530999999994E-2</v>
      </c>
      <c r="N10" s="2">
        <v>405</v>
      </c>
      <c r="O10" s="2"/>
      <c r="P10" s="1" t="s">
        <v>8</v>
      </c>
      <c r="Q10">
        <v>7.9066285163548772E-2</v>
      </c>
      <c r="R10">
        <v>7.7000012862131637E-2</v>
      </c>
      <c r="S10">
        <v>8.2268654703213595E-2</v>
      </c>
      <c r="T10">
        <v>0.22722319391486348</v>
      </c>
      <c r="U10">
        <v>0.27522216101230257</v>
      </c>
      <c r="V10">
        <v>0.21467380024475677</v>
      </c>
      <c r="W10">
        <v>9.465549729681523E-2</v>
      </c>
      <c r="X10">
        <v>8.1983180650911827E-2</v>
      </c>
      <c r="Y10">
        <v>8.430083447225302E-2</v>
      </c>
      <c r="Z10">
        <v>9.1637984998670846E-2</v>
      </c>
      <c r="AA10">
        <v>9.633838338134354E-2</v>
      </c>
      <c r="AB10">
        <v>9.7500349239445089E-2</v>
      </c>
    </row>
    <row r="12" spans="1:28" x14ac:dyDescent="0.25">
      <c r="A12" s="25"/>
      <c r="B12" s="27" t="s">
        <v>9</v>
      </c>
      <c r="C12" s="27"/>
      <c r="D12" s="27"/>
      <c r="E12" s="27"/>
      <c r="F12" s="27"/>
      <c r="G12" s="27"/>
      <c r="H12" s="3"/>
      <c r="I12" s="3"/>
      <c r="P12" s="25"/>
      <c r="Q12" s="27" t="s">
        <v>9</v>
      </c>
      <c r="R12" s="27"/>
      <c r="S12" s="27"/>
      <c r="T12" s="27"/>
      <c r="U12" s="27"/>
      <c r="V12" s="27"/>
      <c r="W12" s="3"/>
      <c r="X12" s="3"/>
    </row>
    <row r="13" spans="1:28" x14ac:dyDescent="0.25">
      <c r="A13" s="26"/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5" t="s">
        <v>16</v>
      </c>
      <c r="I13" s="3" t="s">
        <v>17</v>
      </c>
      <c r="P13" s="26"/>
      <c r="Q13" s="4" t="s">
        <v>20</v>
      </c>
      <c r="R13" s="4" t="s">
        <v>19</v>
      </c>
      <c r="S13" s="4" t="s">
        <v>21</v>
      </c>
      <c r="T13" s="4" t="s">
        <v>22</v>
      </c>
      <c r="U13" s="4" t="s">
        <v>14</v>
      </c>
      <c r="V13" s="4" t="s">
        <v>15</v>
      </c>
      <c r="W13" s="5"/>
      <c r="X13" s="3"/>
    </row>
    <row r="14" spans="1:28" x14ac:dyDescent="0.25">
      <c r="A14" s="6" t="s">
        <v>26</v>
      </c>
      <c r="B14" s="7">
        <f>B3</f>
        <v>7.5325787000000005E-2</v>
      </c>
      <c r="C14" s="7">
        <f t="shared" ref="C14:D15" si="0">C3</f>
        <v>6.7368481999999993E-2</v>
      </c>
      <c r="D14" s="7">
        <f t="shared" si="0"/>
        <v>6.8338456000000006E-2</v>
      </c>
      <c r="E14" s="7">
        <f>AVERAGE(B14:D14)</f>
        <v>7.0344241666666654E-2</v>
      </c>
      <c r="F14" s="7">
        <f>STDEV(B3:D3)</f>
        <v>4.3413198248010206E-3</v>
      </c>
      <c r="G14" s="8">
        <f>F14/E14</f>
        <v>6.1715354689198386E-2</v>
      </c>
      <c r="H14" s="9">
        <v>100</v>
      </c>
      <c r="I14" s="3">
        <v>2.7658333333333336</v>
      </c>
      <c r="P14" s="6" t="s">
        <v>26</v>
      </c>
      <c r="Q14" s="14">
        <f>Q3</f>
        <v>8.5020523834177242E-2</v>
      </c>
      <c r="R14" s="14">
        <f t="shared" ref="R14:S14" si="1">R3</f>
        <v>7.0018045722084574E-2</v>
      </c>
      <c r="S14" s="14">
        <f t="shared" si="1"/>
        <v>7.7347011281287431E-2</v>
      </c>
      <c r="T14" s="14">
        <f>AVERAGE(Q14:S14)</f>
        <v>7.7461860279183087E-2</v>
      </c>
      <c r="U14" s="7">
        <f>STDEV(Q3:S3)</f>
        <v>7.5018984327430826E-3</v>
      </c>
      <c r="V14" s="8">
        <f>U14/T14</f>
        <v>9.6846350006380172E-2</v>
      </c>
      <c r="W14" s="9"/>
      <c r="X14" s="3"/>
    </row>
    <row r="15" spans="1:28" x14ac:dyDescent="0.25">
      <c r="A15" s="5" t="s">
        <v>27</v>
      </c>
      <c r="B15" s="10">
        <f>B4</f>
        <v>6.5518461E-2</v>
      </c>
      <c r="C15" s="10">
        <f t="shared" si="0"/>
        <v>6.6003452000000004E-2</v>
      </c>
      <c r="D15" s="10">
        <f t="shared" si="0"/>
        <v>6.6751195999999999E-2</v>
      </c>
      <c r="E15" s="10">
        <f>AVERAGE(B15:D15)</f>
        <v>6.6091036333333339E-2</v>
      </c>
      <c r="F15" s="10">
        <f>STDEV(B4:D4)</f>
        <v>6.2101703409836689E-4</v>
      </c>
      <c r="G15" s="8">
        <f>F15/E15</f>
        <v>9.3963882025731513E-3</v>
      </c>
      <c r="H15" s="9">
        <f>H14/3</f>
        <v>33.333333333333336</v>
      </c>
      <c r="I15" s="3">
        <v>1.4041666666666666</v>
      </c>
      <c r="P15" s="5" t="s">
        <v>27</v>
      </c>
      <c r="Q15" s="15">
        <f>Q4</f>
        <v>6.580191817995007E-2</v>
      </c>
      <c r="R15" s="15">
        <f t="shared" ref="R15:S15" si="2">R4</f>
        <v>6.8591716791324767E-2</v>
      </c>
      <c r="S15" s="15">
        <f t="shared" si="2"/>
        <v>6.9584189478732281E-2</v>
      </c>
      <c r="T15" s="15">
        <f>AVERAGE(Q15:S15)</f>
        <v>6.7992608150002368E-2</v>
      </c>
      <c r="U15" s="10">
        <f>STDEV(Q4:S4)</f>
        <v>1.9610182093693809E-3</v>
      </c>
      <c r="V15" s="8">
        <f>U15/T15</f>
        <v>2.884163827107598E-2</v>
      </c>
      <c r="W15" s="9"/>
      <c r="X15" s="3"/>
    </row>
    <row r="16" spans="1:28" x14ac:dyDescent="0.25">
      <c r="A16" s="5" t="s">
        <v>28</v>
      </c>
      <c r="B16" s="10">
        <f t="shared" ref="B16:D18" si="3">B5</f>
        <v>6.8246156000000002E-2</v>
      </c>
      <c r="C16" s="10">
        <f t="shared" si="3"/>
        <v>7.4213959999999995E-2</v>
      </c>
      <c r="D16" s="10">
        <f t="shared" si="3"/>
        <v>7.4698506999999997E-2</v>
      </c>
      <c r="E16" s="10">
        <f t="shared" ref="E16:E45" si="4">AVERAGE(B16:D16)</f>
        <v>7.238620766666666E-2</v>
      </c>
      <c r="F16" s="10">
        <f t="shared" ref="F16:F20" si="5">STDEV(B5:D5)</f>
        <v>3.5935660980152169E-3</v>
      </c>
      <c r="G16" s="8">
        <f t="shared" ref="G16:G21" si="6">F16/E16</f>
        <v>4.9644348196321228E-2</v>
      </c>
      <c r="H16" s="9">
        <f t="shared" ref="H16:H18" si="7">H15/3</f>
        <v>11.111111111111112</v>
      </c>
      <c r="I16" s="3">
        <v>0.53383333333333327</v>
      </c>
      <c r="P16" s="5" t="s">
        <v>28</v>
      </c>
      <c r="Q16" s="15">
        <f t="shared" ref="Q16:S16" si="8">Q5</f>
        <v>7.7572308016704589E-2</v>
      </c>
      <c r="R16" s="15">
        <f t="shared" si="8"/>
        <v>7.4973834760166669E-2</v>
      </c>
      <c r="S16" s="15">
        <f t="shared" si="8"/>
        <v>8.0104613468252622E-2</v>
      </c>
      <c r="T16" s="15">
        <f t="shared" ref="T16:T17" si="9">AVERAGE(Q16:S16)</f>
        <v>7.755025208170796E-2</v>
      </c>
      <c r="U16" s="10">
        <f t="shared" ref="U16:U20" si="10">STDEV(Q5:S5)</f>
        <v>2.5654604627704698E-3</v>
      </c>
      <c r="V16" s="8">
        <f t="shared" ref="V16:V21" si="11">U16/T16</f>
        <v>3.3081265294501776E-2</v>
      </c>
      <c r="W16" s="9"/>
      <c r="X16" s="3"/>
    </row>
    <row r="17" spans="1:24" x14ac:dyDescent="0.25">
      <c r="A17" s="5" t="s">
        <v>29</v>
      </c>
      <c r="B17" s="10">
        <f t="shared" si="3"/>
        <v>6.5304622000000007E-2</v>
      </c>
      <c r="C17" s="10">
        <f t="shared" si="3"/>
        <v>6.4455569000000004E-2</v>
      </c>
      <c r="D17" s="10">
        <f t="shared" si="3"/>
        <v>6.5891906E-2</v>
      </c>
      <c r="E17" s="10">
        <f t="shared" si="4"/>
        <v>6.521736566666668E-2</v>
      </c>
      <c r="F17" s="10">
        <f t="shared" si="5"/>
        <v>7.2213312150345987E-4</v>
      </c>
      <c r="G17" s="8">
        <f t="shared" si="6"/>
        <v>1.1072712215859251E-2</v>
      </c>
      <c r="H17" s="9">
        <f t="shared" si="7"/>
        <v>3.7037037037037042</v>
      </c>
      <c r="I17" s="3">
        <v>0.23250000000000001</v>
      </c>
      <c r="P17" s="5" t="s">
        <v>29</v>
      </c>
      <c r="Q17" s="15">
        <f t="shared" ref="Q17:S17" si="12">Q6</f>
        <v>7.1848512219962357E-2</v>
      </c>
      <c r="R17" s="15">
        <f t="shared" si="12"/>
        <v>6.9568078340505116E-2</v>
      </c>
      <c r="S17" s="15">
        <f t="shared" si="12"/>
        <v>7.4743140980670059E-2</v>
      </c>
      <c r="T17" s="15">
        <f t="shared" si="9"/>
        <v>7.2053243847045839E-2</v>
      </c>
      <c r="U17" s="10">
        <f t="shared" si="10"/>
        <v>2.5935987761706563E-3</v>
      </c>
      <c r="V17" s="8">
        <f t="shared" si="11"/>
        <v>3.5995586564795484E-2</v>
      </c>
      <c r="W17" s="9"/>
      <c r="X17" s="3"/>
    </row>
    <row r="18" spans="1:24" x14ac:dyDescent="0.25">
      <c r="A18" s="5" t="s">
        <v>30</v>
      </c>
      <c r="B18" s="10">
        <f>B7</f>
        <v>6.2338367999999998E-2</v>
      </c>
      <c r="C18" s="10">
        <f t="shared" si="3"/>
        <v>6.3643372000000004E-2</v>
      </c>
      <c r="D18" s="10">
        <f t="shared" si="3"/>
        <v>6.2466285000000003E-2</v>
      </c>
      <c r="E18" s="10">
        <f>AVERAGE(B18:D18)</f>
        <v>6.281600833333334E-2</v>
      </c>
      <c r="F18" s="10">
        <f t="shared" si="5"/>
        <v>7.1936685176086338E-4</v>
      </c>
      <c r="G18" s="8">
        <f t="shared" si="6"/>
        <v>1.1451966956313763E-2</v>
      </c>
      <c r="H18" s="9">
        <f t="shared" si="7"/>
        <v>1.2345679012345681</v>
      </c>
      <c r="I18" s="3">
        <v>0.12350000000000001</v>
      </c>
      <c r="P18" s="5" t="s">
        <v>30</v>
      </c>
      <c r="Q18" s="15">
        <f>Q7</f>
        <v>6.9592024074287523E-2</v>
      </c>
      <c r="R18" s="15">
        <f t="shared" ref="R18:S18" si="13">R7</f>
        <v>7.3611351456340096E-2</v>
      </c>
      <c r="S18" s="15">
        <f t="shared" si="13"/>
        <v>7.1132565954102153E-2</v>
      </c>
      <c r="T18" s="15">
        <f>AVERAGE(Q18:S18)</f>
        <v>7.1445313828243262E-2</v>
      </c>
      <c r="U18" s="10">
        <f t="shared" si="10"/>
        <v>2.027832975275388E-3</v>
      </c>
      <c r="V18" s="8">
        <f t="shared" si="11"/>
        <v>2.8383008858360689E-2</v>
      </c>
      <c r="W18" s="9"/>
      <c r="X18" s="3"/>
    </row>
    <row r="19" spans="1:24" x14ac:dyDescent="0.25">
      <c r="A19" s="5" t="s">
        <v>31</v>
      </c>
      <c r="B19" s="10">
        <f t="shared" ref="B19:D21" si="14">B8</f>
        <v>9.2398530000000006E-2</v>
      </c>
      <c r="C19" s="10">
        <f t="shared" si="14"/>
        <v>9.7476621999999999E-2</v>
      </c>
      <c r="D19" s="10">
        <f t="shared" si="14"/>
        <v>9.2430257000000002E-2</v>
      </c>
      <c r="E19" s="10">
        <f t="shared" si="4"/>
        <v>9.4101802999999998E-2</v>
      </c>
      <c r="F19" s="10">
        <f t="shared" si="5"/>
        <v>2.9227220382210452E-3</v>
      </c>
      <c r="G19" s="8">
        <f t="shared" si="6"/>
        <v>3.1059150250511623E-2</v>
      </c>
      <c r="H19" s="5">
        <v>0</v>
      </c>
      <c r="I19" s="3">
        <v>7.4499999999999983E-2</v>
      </c>
      <c r="P19" s="5" t="s">
        <v>31</v>
      </c>
      <c r="Q19" s="15">
        <f t="shared" ref="Q19:S19" si="15">Q8</f>
        <v>9.290608377263132E-2</v>
      </c>
      <c r="R19" s="15">
        <f t="shared" si="15"/>
        <v>0.10438887766531174</v>
      </c>
      <c r="S19" s="15">
        <f t="shared" si="15"/>
        <v>9.4250291386331009E-2</v>
      </c>
      <c r="T19" s="15">
        <f t="shared" ref="T19:T26" si="16">AVERAGE(Q19:S19)</f>
        <v>9.7181750941424686E-2</v>
      </c>
      <c r="U19" s="10">
        <f t="shared" si="10"/>
        <v>6.2776373133374965E-3</v>
      </c>
      <c r="V19" s="8">
        <f t="shared" si="11"/>
        <v>6.4596873924624792E-2</v>
      </c>
      <c r="W19" s="5"/>
      <c r="X19" s="3"/>
    </row>
    <row r="20" spans="1:24" x14ac:dyDescent="0.25">
      <c r="A20" s="5" t="s">
        <v>32</v>
      </c>
      <c r="B20" s="10">
        <f t="shared" si="14"/>
        <v>7.3315183000000006E-2</v>
      </c>
      <c r="C20" s="10"/>
      <c r="D20" s="10">
        <f t="shared" si="14"/>
        <v>7.1324832000000005E-2</v>
      </c>
      <c r="E20" s="10">
        <f t="shared" si="4"/>
        <v>7.2320007500000005E-2</v>
      </c>
      <c r="F20" s="10">
        <f t="shared" si="5"/>
        <v>1.0600404102695002E-3</v>
      </c>
      <c r="G20" s="8">
        <f t="shared" si="6"/>
        <v>1.4657636896255854E-2</v>
      </c>
      <c r="H20" s="3"/>
      <c r="I20" s="3"/>
      <c r="P20" s="5" t="s">
        <v>32</v>
      </c>
      <c r="Q20" s="15">
        <f t="shared" ref="Q20:S20" si="17">Q9</f>
        <v>7.8782578468679934E-2</v>
      </c>
      <c r="R20" s="15">
        <f t="shared" si="17"/>
        <v>8.1430808084095002E-2</v>
      </c>
      <c r="S20" s="15">
        <f t="shared" si="17"/>
        <v>7.2033306532744756E-2</v>
      </c>
      <c r="T20" s="15">
        <f t="shared" si="16"/>
        <v>7.7415564361839898E-2</v>
      </c>
      <c r="U20" s="10">
        <f t="shared" si="10"/>
        <v>4.845596405823778E-3</v>
      </c>
      <c r="V20" s="8">
        <f t="shared" si="11"/>
        <v>6.2592018100849703E-2</v>
      </c>
      <c r="W20" s="3"/>
      <c r="X20" s="3"/>
    </row>
    <row r="21" spans="1:24" x14ac:dyDescent="0.25">
      <c r="A21" s="5" t="s">
        <v>33</v>
      </c>
      <c r="B21" s="10">
        <f>B10</f>
        <v>7.3373060000000004E-2</v>
      </c>
      <c r="C21" s="10"/>
      <c r="D21" s="10">
        <f t="shared" si="14"/>
        <v>7.5531723999999995E-2</v>
      </c>
      <c r="E21" s="10">
        <f t="shared" si="4"/>
        <v>7.4452392000000006E-2</v>
      </c>
      <c r="F21" s="10">
        <f>STDEV(B10:D10)</f>
        <v>1.0805024556609409E-3</v>
      </c>
      <c r="G21" s="8">
        <f t="shared" si="6"/>
        <v>1.4512662745086025E-2</v>
      </c>
      <c r="H21" s="3"/>
      <c r="I21" s="3"/>
      <c r="P21" s="5" t="s">
        <v>33</v>
      </c>
      <c r="Q21" s="15">
        <f>Q10</f>
        <v>7.9066285163548772E-2</v>
      </c>
      <c r="R21" s="15">
        <f t="shared" ref="R21:S21" si="18">R10</f>
        <v>7.7000012862131637E-2</v>
      </c>
      <c r="S21" s="15">
        <f t="shared" si="18"/>
        <v>8.2268654703213595E-2</v>
      </c>
      <c r="T21" s="15">
        <f t="shared" si="16"/>
        <v>7.9444984242964659E-2</v>
      </c>
      <c r="U21" s="10">
        <f>STDEV(Q10:S10)</f>
        <v>2.6546575027605176E-3</v>
      </c>
      <c r="V21" s="8">
        <f t="shared" si="11"/>
        <v>3.3415042221442745E-2</v>
      </c>
      <c r="W21" s="3"/>
      <c r="X21" s="3"/>
    </row>
    <row r="22" spans="1:24" x14ac:dyDescent="0.25">
      <c r="A22" s="5" t="s">
        <v>34</v>
      </c>
      <c r="B22" s="10">
        <f>E3</f>
        <v>7.0446037000000003E-2</v>
      </c>
      <c r="C22" s="10">
        <f t="shared" ref="C22:D29" si="19">F3</f>
        <v>6.8081754999999994E-2</v>
      </c>
      <c r="D22" s="10">
        <f t="shared" si="19"/>
        <v>7.1885803999999998E-2</v>
      </c>
      <c r="E22" s="10">
        <f t="shared" si="4"/>
        <v>7.0137865333333327E-2</v>
      </c>
      <c r="F22" s="10">
        <f>STDEV(E3:G3)</f>
        <v>1.9206573173531874E-3</v>
      </c>
      <c r="G22" s="8">
        <f>F22/E22</f>
        <v>2.7384028701546277E-2</v>
      </c>
      <c r="H22" s="3"/>
      <c r="I22" s="3"/>
      <c r="P22" s="5" t="s">
        <v>34</v>
      </c>
      <c r="Q22" s="15">
        <f>T3</f>
        <v>7.2985554110728754E-2</v>
      </c>
      <c r="R22" s="15">
        <f t="shared" ref="R22:R29" si="20">U3</f>
        <v>7.6163236380893437E-2</v>
      </c>
      <c r="S22" s="15">
        <f t="shared" ref="S22:S29" si="21">V3</f>
        <v>8.1312845846623127E-2</v>
      </c>
      <c r="T22" s="15">
        <f t="shared" si="16"/>
        <v>7.6820545446081773E-2</v>
      </c>
      <c r="U22" s="10">
        <f>STDEV(T3:V3)</f>
        <v>4.2023788880891921E-3</v>
      </c>
      <c r="V22" s="8">
        <f>U22/T22</f>
        <v>5.4703840797885588E-2</v>
      </c>
      <c r="W22" s="3"/>
      <c r="X22" s="3"/>
    </row>
    <row r="23" spans="1:24" x14ac:dyDescent="0.25">
      <c r="A23" s="5" t="s">
        <v>35</v>
      </c>
      <c r="B23" s="10">
        <f t="shared" ref="B23:B29" si="22">E4</f>
        <v>6.5959630000000005E-2</v>
      </c>
      <c r="C23" s="10">
        <f t="shared" si="19"/>
        <v>6.4106065000000004E-2</v>
      </c>
      <c r="D23" s="10">
        <f t="shared" si="19"/>
        <v>6.4637899999999998E-2</v>
      </c>
      <c r="E23" s="10">
        <f t="shared" si="4"/>
        <v>6.490119833333334E-2</v>
      </c>
      <c r="F23" s="10">
        <f t="shared" ref="F23:F29" si="23">STDEV(E4:G4)</f>
        <v>9.5442145384433625E-4</v>
      </c>
      <c r="G23" s="8">
        <f t="shared" ref="G23:G45" si="24">F23/E23</f>
        <v>1.4705760114665621E-2</v>
      </c>
      <c r="H23" s="3"/>
      <c r="I23" s="3"/>
      <c r="P23" s="5" t="s">
        <v>35</v>
      </c>
      <c r="Q23" s="15">
        <f t="shared" ref="Q23:Q24" si="25">T4</f>
        <v>7.4870404963233453E-2</v>
      </c>
      <c r="R23" s="15">
        <f t="shared" si="20"/>
        <v>6.6398654032830962E-2</v>
      </c>
      <c r="S23" s="15">
        <f t="shared" si="21"/>
        <v>6.7099713926331517E-2</v>
      </c>
      <c r="T23" s="15">
        <f t="shared" si="16"/>
        <v>6.9456257640798644E-2</v>
      </c>
      <c r="U23" s="10">
        <f t="shared" ref="U23:U29" si="26">STDEV(T4:V4)</f>
        <v>4.7018735271527412E-3</v>
      </c>
      <c r="V23" s="8">
        <f t="shared" ref="V23:V45" si="27">U23/T23</f>
        <v>6.7695463113907506E-2</v>
      </c>
      <c r="W23" s="3"/>
      <c r="X23" s="3"/>
    </row>
    <row r="24" spans="1:24" x14ac:dyDescent="0.25">
      <c r="A24" s="5" t="s">
        <v>36</v>
      </c>
      <c r="B24" s="10">
        <f t="shared" si="22"/>
        <v>6.8391911E-2</v>
      </c>
      <c r="C24" s="10">
        <f t="shared" si="19"/>
        <v>7.0790485E-2</v>
      </c>
      <c r="D24" s="10">
        <f t="shared" si="19"/>
        <v>7.1435459000000007E-2</v>
      </c>
      <c r="E24" s="10">
        <f t="shared" si="4"/>
        <v>7.0205951666666669E-2</v>
      </c>
      <c r="F24" s="10">
        <f t="shared" si="23"/>
        <v>1.6037629252509057E-3</v>
      </c>
      <c r="G24" s="8">
        <f t="shared" si="24"/>
        <v>2.2843688991860244E-2</v>
      </c>
      <c r="H24" s="3"/>
      <c r="I24" s="3"/>
      <c r="P24" s="5" t="s">
        <v>36</v>
      </c>
      <c r="Q24" s="15">
        <f t="shared" si="25"/>
        <v>6.9326548289517329E-2</v>
      </c>
      <c r="R24" s="15">
        <f t="shared" si="20"/>
        <v>8.0448550559531942E-2</v>
      </c>
      <c r="S24" s="15">
        <f t="shared" si="21"/>
        <v>7.3346060114614198E-2</v>
      </c>
      <c r="T24" s="15">
        <f t="shared" si="16"/>
        <v>7.4373719654554485E-2</v>
      </c>
      <c r="U24" s="10">
        <f t="shared" si="26"/>
        <v>5.631766749526766E-3</v>
      </c>
      <c r="V24" s="8">
        <f t="shared" si="27"/>
        <v>7.5722537150014507E-2</v>
      </c>
      <c r="W24" s="3"/>
      <c r="X24" s="3"/>
    </row>
    <row r="25" spans="1:24" x14ac:dyDescent="0.25">
      <c r="A25" s="5" t="s">
        <v>37</v>
      </c>
      <c r="B25" s="10">
        <f>E6</f>
        <v>6.7753827000000003E-2</v>
      </c>
      <c r="C25" s="10" t="s">
        <v>59</v>
      </c>
      <c r="D25" s="10">
        <f t="shared" si="19"/>
        <v>6.7941479999999999E-2</v>
      </c>
      <c r="E25" s="10">
        <f t="shared" si="4"/>
        <v>6.7847653499999994E-2</v>
      </c>
      <c r="F25" s="10">
        <f t="shared" si="23"/>
        <v>8.8794490851760381E-4</v>
      </c>
      <c r="G25" s="8">
        <f t="shared" si="24"/>
        <v>1.3087334089123714E-2</v>
      </c>
      <c r="H25" s="3"/>
      <c r="I25" s="3"/>
      <c r="P25" s="5" t="s">
        <v>37</v>
      </c>
      <c r="Q25" s="15">
        <f>T6</f>
        <v>6.8000223885844965E-2</v>
      </c>
      <c r="R25" s="15">
        <f t="shared" si="20"/>
        <v>7.1424526617860709E-2</v>
      </c>
      <c r="S25" s="15">
        <f t="shared" si="21"/>
        <v>6.9259273552383482E-2</v>
      </c>
      <c r="T25" s="15">
        <f t="shared" si="16"/>
        <v>6.9561341352029724E-2</v>
      </c>
      <c r="U25" s="10">
        <f t="shared" si="26"/>
        <v>1.7320207899473841E-3</v>
      </c>
      <c r="V25" s="8">
        <f t="shared" si="27"/>
        <v>2.4899186189957588E-2</v>
      </c>
      <c r="W25" s="3"/>
      <c r="X25" s="3"/>
    </row>
    <row r="26" spans="1:24" x14ac:dyDescent="0.25">
      <c r="A26" s="5" t="s">
        <v>38</v>
      </c>
      <c r="B26" s="10">
        <f t="shared" si="22"/>
        <v>6.9922828000000006E-2</v>
      </c>
      <c r="C26" s="10">
        <f t="shared" si="19"/>
        <v>6.4995962000000004E-2</v>
      </c>
      <c r="D26" s="10">
        <f t="shared" si="19"/>
        <v>6.5051919E-2</v>
      </c>
      <c r="E26" s="10">
        <f t="shared" si="4"/>
        <v>6.6656903000000003E-2</v>
      </c>
      <c r="F26" s="10">
        <f t="shared" si="23"/>
        <v>2.8285123962395876E-3</v>
      </c>
      <c r="G26" s="8">
        <f t="shared" si="24"/>
        <v>4.2433900600506259E-2</v>
      </c>
      <c r="H26" s="3"/>
      <c r="I26" s="3"/>
      <c r="P26" s="5" t="s">
        <v>38</v>
      </c>
      <c r="Q26" s="15">
        <f t="shared" ref="Q26" si="28">T7</f>
        <v>7.1377739225816472E-2</v>
      </c>
      <c r="R26" s="15">
        <f t="shared" si="20"/>
        <v>6.7386650816961477E-2</v>
      </c>
      <c r="S26" s="15">
        <f t="shared" si="21"/>
        <v>7.5003470524710639E-2</v>
      </c>
      <c r="T26" s="15">
        <f t="shared" si="16"/>
        <v>7.1255953522496196E-2</v>
      </c>
      <c r="U26" s="10">
        <f t="shared" si="26"/>
        <v>3.8098700021442881E-3</v>
      </c>
      <c r="V26" s="8">
        <f t="shared" si="27"/>
        <v>5.3467392039620594E-2</v>
      </c>
      <c r="W26" s="3"/>
      <c r="X26" s="3"/>
    </row>
    <row r="27" spans="1:24" x14ac:dyDescent="0.25">
      <c r="A27" s="5" t="s">
        <v>39</v>
      </c>
      <c r="B27" s="10">
        <f>E8</f>
        <v>6.6808020999999995E-2</v>
      </c>
      <c r="C27" s="10">
        <f t="shared" si="19"/>
        <v>7.1661527000000003E-2</v>
      </c>
      <c r="D27" s="10">
        <f t="shared" si="19"/>
        <v>6.7294117000000001E-2</v>
      </c>
      <c r="E27" s="10">
        <f>AVERAGE(B27:D27)</f>
        <v>6.8587888333333333E-2</v>
      </c>
      <c r="F27" s="10">
        <f t="shared" si="23"/>
        <v>2.6729222435801139E-3</v>
      </c>
      <c r="G27" s="8">
        <f t="shared" si="24"/>
        <v>3.8970761580963978E-2</v>
      </c>
      <c r="H27" s="3"/>
      <c r="I27" s="3"/>
      <c r="P27" s="5" t="s">
        <v>39</v>
      </c>
      <c r="Q27" s="15">
        <f>T8</f>
        <v>7.40263904168839E-2</v>
      </c>
      <c r="R27" s="15">
        <f t="shared" si="20"/>
        <v>7.6340170494104687E-2</v>
      </c>
      <c r="S27" s="15">
        <f t="shared" si="21"/>
        <v>7.056359159343592E-2</v>
      </c>
      <c r="T27" s="15">
        <f>AVERAGE(Q27:S27)</f>
        <v>7.3643384168141507E-2</v>
      </c>
      <c r="U27" s="10">
        <f t="shared" si="26"/>
        <v>2.9072729986784323E-3</v>
      </c>
      <c r="V27" s="8">
        <f t="shared" si="27"/>
        <v>3.9477721339375015E-2</v>
      </c>
      <c r="W27" s="3"/>
      <c r="X27" s="3"/>
    </row>
    <row r="28" spans="1:24" x14ac:dyDescent="0.25">
      <c r="A28" s="5" t="s">
        <v>40</v>
      </c>
      <c r="B28" s="10">
        <f t="shared" si="22"/>
        <v>7.3675935999999997E-2</v>
      </c>
      <c r="C28" s="10">
        <f t="shared" si="19"/>
        <v>7.1632949000000001E-2</v>
      </c>
      <c r="D28" s="10">
        <f t="shared" si="19"/>
        <v>7.1954578000000005E-2</v>
      </c>
      <c r="E28" s="10">
        <f t="shared" si="4"/>
        <v>7.2421154333333335E-2</v>
      </c>
      <c r="F28" s="10">
        <f t="shared" si="23"/>
        <v>1.0985076589001676E-3</v>
      </c>
      <c r="G28" s="8">
        <f t="shared" si="24"/>
        <v>1.5168325733169882E-2</v>
      </c>
      <c r="H28" s="3"/>
      <c r="I28" s="3"/>
      <c r="P28" s="5" t="s">
        <v>40</v>
      </c>
      <c r="Q28" s="15">
        <f t="shared" ref="Q28:Q29" si="29">T9</f>
        <v>7.5280110740534617E-2</v>
      </c>
      <c r="R28" s="15">
        <f t="shared" si="20"/>
        <v>8.0501507596732275E-2</v>
      </c>
      <c r="S28" s="15">
        <f t="shared" si="21"/>
        <v>7.5894447517653313E-2</v>
      </c>
      <c r="T28" s="15">
        <f t="shared" ref="T28:T45" si="30">AVERAGE(Q28:S28)</f>
        <v>7.7225355284973402E-2</v>
      </c>
      <c r="U28" s="10">
        <f t="shared" si="26"/>
        <v>2.8538102418192422E-3</v>
      </c>
      <c r="V28" s="8">
        <f t="shared" si="27"/>
        <v>3.6954316769255965E-2</v>
      </c>
      <c r="W28" s="3"/>
      <c r="X28" s="3"/>
    </row>
    <row r="29" spans="1:24" x14ac:dyDescent="0.25">
      <c r="A29" s="5" t="s">
        <v>41</v>
      </c>
      <c r="B29" s="10">
        <f t="shared" si="22"/>
        <v>0.22636047400000001</v>
      </c>
      <c r="C29" s="10">
        <f t="shared" si="19"/>
        <v>0.27032592300000002</v>
      </c>
      <c r="D29" s="10">
        <f t="shared" si="19"/>
        <v>0.21416616299999999</v>
      </c>
      <c r="E29" s="10">
        <f t="shared" si="4"/>
        <v>0.23695085333333335</v>
      </c>
      <c r="F29" s="10">
        <f t="shared" si="23"/>
        <v>2.9539748841726839E-2</v>
      </c>
      <c r="G29" s="8">
        <f t="shared" si="24"/>
        <v>0.124666142477113</v>
      </c>
      <c r="H29" s="3"/>
      <c r="I29" s="3"/>
      <c r="P29" s="5" t="s">
        <v>41</v>
      </c>
      <c r="Q29" s="15">
        <f t="shared" si="29"/>
        <v>0.22722319391486348</v>
      </c>
      <c r="R29" s="15">
        <f t="shared" si="20"/>
        <v>0.27522216101230257</v>
      </c>
      <c r="S29" s="15">
        <f t="shared" si="21"/>
        <v>0.21467380024475677</v>
      </c>
      <c r="T29" s="15">
        <f t="shared" si="30"/>
        <v>0.23903971839064095</v>
      </c>
      <c r="U29" s="10">
        <f t="shared" si="26"/>
        <v>3.1956981802482458E-2</v>
      </c>
      <c r="V29" s="8">
        <f t="shared" si="27"/>
        <v>0.13368900372555684</v>
      </c>
      <c r="W29" s="3"/>
      <c r="X29" s="3"/>
    </row>
    <row r="30" spans="1:24" x14ac:dyDescent="0.25">
      <c r="A30" s="17" t="s">
        <v>42</v>
      </c>
      <c r="B30" s="18">
        <f>H3</f>
        <v>7.2177673999999997E-2</v>
      </c>
      <c r="C30" s="18">
        <f t="shared" ref="C30:D37" si="31">I3</f>
        <v>6.6385167999999994E-2</v>
      </c>
      <c r="D30" s="18">
        <f t="shared" si="31"/>
        <v>6.8864757999999998E-2</v>
      </c>
      <c r="E30" s="18">
        <f t="shared" si="4"/>
        <v>6.9142533333333325E-2</v>
      </c>
      <c r="F30" s="18">
        <f>STDEV(H3:J3)</f>
        <v>2.906226211406356E-3</v>
      </c>
      <c r="G30" s="19">
        <f t="shared" si="24"/>
        <v>4.2032394118328847E-2</v>
      </c>
      <c r="H30" s="20" t="s">
        <v>23</v>
      </c>
      <c r="I30" s="3"/>
      <c r="P30" s="5" t="s">
        <v>42</v>
      </c>
      <c r="Q30" s="15">
        <f>W3</f>
        <v>7.497706400245259E-2</v>
      </c>
      <c r="R30" s="15">
        <f t="shared" ref="R30:R37" si="32">X3</f>
        <v>6.799636856760724E-2</v>
      </c>
      <c r="S30" s="15">
        <f t="shared" ref="S30:S37" si="33">Y3</f>
        <v>7.2554472448241009E-2</v>
      </c>
      <c r="T30" s="15">
        <f t="shared" si="30"/>
        <v>7.1842635006100289E-2</v>
      </c>
      <c r="U30" s="10">
        <f>STDEV(W3:Y3)</f>
        <v>3.5443704090490835E-3</v>
      </c>
      <c r="V30" s="8">
        <f t="shared" si="27"/>
        <v>4.9335195023792272E-2</v>
      </c>
      <c r="W30" s="3"/>
      <c r="X30" s="3"/>
    </row>
    <row r="31" spans="1:24" x14ac:dyDescent="0.25">
      <c r="A31" s="5" t="s">
        <v>43</v>
      </c>
      <c r="B31" s="10">
        <f t="shared" ref="B31:B37" si="34">H4</f>
        <v>6.5175545000000001E-2</v>
      </c>
      <c r="C31" s="10">
        <f t="shared" si="31"/>
        <v>6.2658299000000001E-2</v>
      </c>
      <c r="D31" s="10">
        <f t="shared" si="31"/>
        <v>6.4996813000000001E-2</v>
      </c>
      <c r="E31" s="10">
        <f t="shared" si="4"/>
        <v>6.4276885666666672E-2</v>
      </c>
      <c r="F31" s="10">
        <f t="shared" ref="F31:F37" si="35">STDEV(H4:J4)</f>
        <v>1.4045829915278535E-3</v>
      </c>
      <c r="G31" s="8">
        <f t="shared" si="24"/>
        <v>2.1852069790871273E-2</v>
      </c>
      <c r="H31" s="3"/>
      <c r="I31" s="3"/>
      <c r="P31" s="5" t="s">
        <v>43</v>
      </c>
      <c r="Q31" s="15">
        <f t="shared" ref="Q31:Q34" si="36">W4</f>
        <v>7.264508476042246E-2</v>
      </c>
      <c r="R31" s="15">
        <f t="shared" si="32"/>
        <v>7.2500740481186834E-2</v>
      </c>
      <c r="S31" s="15">
        <f t="shared" si="33"/>
        <v>6.8986735056413048E-2</v>
      </c>
      <c r="T31" s="15">
        <f t="shared" si="30"/>
        <v>7.1377520099340785E-2</v>
      </c>
      <c r="U31" s="10">
        <f t="shared" ref="U31:U37" si="37">STDEV(W4:Y4)</f>
        <v>2.0717380767974105E-3</v>
      </c>
      <c r="V31" s="8">
        <f t="shared" si="27"/>
        <v>2.9025077838429194E-2</v>
      </c>
      <c r="W31" s="3"/>
      <c r="X31" s="3"/>
    </row>
    <row r="32" spans="1:24" x14ac:dyDescent="0.25">
      <c r="A32" s="5" t="s">
        <v>44</v>
      </c>
      <c r="B32" s="10">
        <f t="shared" si="34"/>
        <v>6.8903575999999994E-2</v>
      </c>
      <c r="C32" s="10">
        <f t="shared" si="31"/>
        <v>6.7155121999999998E-2</v>
      </c>
      <c r="D32" s="10">
        <f t="shared" si="31"/>
        <v>6.6006604999999996E-2</v>
      </c>
      <c r="E32" s="10">
        <f t="shared" si="4"/>
        <v>6.7355100999999987E-2</v>
      </c>
      <c r="F32" s="10">
        <f t="shared" si="35"/>
        <v>1.458802229241852E-3</v>
      </c>
      <c r="G32" s="8">
        <f t="shared" si="24"/>
        <v>2.1658377874629754E-2</v>
      </c>
      <c r="H32" s="3"/>
      <c r="I32" s="3"/>
      <c r="P32" s="5" t="s">
        <v>44</v>
      </c>
      <c r="Q32" s="15">
        <f t="shared" si="36"/>
        <v>7.753446330252961E-2</v>
      </c>
      <c r="R32" s="15">
        <f t="shared" si="32"/>
        <v>6.9416288070665397E-2</v>
      </c>
      <c r="S32" s="15">
        <f t="shared" si="33"/>
        <v>6.7630354134056048E-2</v>
      </c>
      <c r="T32" s="15">
        <f t="shared" si="30"/>
        <v>7.1527035169083694E-2</v>
      </c>
      <c r="U32" s="10">
        <f t="shared" si="37"/>
        <v>5.2786631442412989E-3</v>
      </c>
      <c r="V32" s="8">
        <f t="shared" si="27"/>
        <v>7.3799551900382815E-2</v>
      </c>
      <c r="W32" s="3"/>
      <c r="X32" s="3"/>
    </row>
    <row r="33" spans="1:24" x14ac:dyDescent="0.25">
      <c r="A33" s="5" t="s">
        <v>45</v>
      </c>
      <c r="B33" s="10">
        <f t="shared" si="34"/>
        <v>6.9441936999999995E-2</v>
      </c>
      <c r="C33" s="10">
        <f t="shared" si="31"/>
        <v>6.6289185E-2</v>
      </c>
      <c r="D33" s="10">
        <f t="shared" si="31"/>
        <v>6.9104913000000004E-2</v>
      </c>
      <c r="E33" s="10">
        <f t="shared" si="4"/>
        <v>6.8278678333333329E-2</v>
      </c>
      <c r="F33" s="10">
        <f t="shared" si="35"/>
        <v>1.731172748941402E-3</v>
      </c>
      <c r="G33" s="8">
        <f t="shared" si="24"/>
        <v>2.535451463324901E-2</v>
      </c>
      <c r="H33" s="3"/>
      <c r="I33" s="3"/>
      <c r="P33" s="5" t="s">
        <v>45</v>
      </c>
      <c r="Q33" s="15">
        <f t="shared" si="36"/>
        <v>7.1474836758793237E-2</v>
      </c>
      <c r="R33" s="15">
        <f t="shared" si="32"/>
        <v>7.5083017522509121E-2</v>
      </c>
      <c r="S33" s="15">
        <f t="shared" si="33"/>
        <v>7.5745172459906612E-2</v>
      </c>
      <c r="T33" s="15">
        <f t="shared" si="30"/>
        <v>7.4101008913736319E-2</v>
      </c>
      <c r="U33" s="10">
        <f t="shared" si="37"/>
        <v>2.2983031633857141E-3</v>
      </c>
      <c r="V33" s="8">
        <f t="shared" si="27"/>
        <v>3.1015814724752972E-2</v>
      </c>
      <c r="W33" s="3"/>
      <c r="X33" s="3"/>
    </row>
    <row r="34" spans="1:24" x14ac:dyDescent="0.25">
      <c r="A34" s="5" t="s">
        <v>46</v>
      </c>
      <c r="B34" s="10">
        <f t="shared" si="34"/>
        <v>7.1736306E-2</v>
      </c>
      <c r="C34" s="10">
        <f t="shared" si="31"/>
        <v>6.7135538999999994E-2</v>
      </c>
      <c r="D34" s="10">
        <f t="shared" si="31"/>
        <v>6.8053267000000001E-2</v>
      </c>
      <c r="E34" s="10">
        <f t="shared" si="4"/>
        <v>6.8975037333333336E-2</v>
      </c>
      <c r="F34" s="10">
        <f t="shared" si="35"/>
        <v>2.4349557814531955E-3</v>
      </c>
      <c r="G34" s="8">
        <f t="shared" si="24"/>
        <v>3.5301985697896283E-2</v>
      </c>
      <c r="H34" s="3"/>
      <c r="I34" s="3"/>
      <c r="P34" s="5" t="s">
        <v>46</v>
      </c>
      <c r="Q34" s="15">
        <f t="shared" si="36"/>
        <v>8.0242786022444307E-2</v>
      </c>
      <c r="R34" s="15">
        <f t="shared" si="32"/>
        <v>7.3219868898411297E-2</v>
      </c>
      <c r="S34" s="15">
        <f t="shared" si="33"/>
        <v>7.1752687764215312E-2</v>
      </c>
      <c r="T34" s="15">
        <f t="shared" si="30"/>
        <v>7.5071780895023629E-2</v>
      </c>
      <c r="U34" s="10">
        <f t="shared" si="37"/>
        <v>4.5379098317389786E-3</v>
      </c>
      <c r="V34" s="8">
        <f t="shared" si="27"/>
        <v>6.0447611307963368E-2</v>
      </c>
      <c r="W34" s="3"/>
      <c r="X34" s="3"/>
    </row>
    <row r="35" spans="1:24" x14ac:dyDescent="0.25">
      <c r="A35" s="5" t="s">
        <v>47</v>
      </c>
      <c r="B35" s="10">
        <f>H8</f>
        <v>6.6272344999999996E-2</v>
      </c>
      <c r="C35" s="10">
        <f t="shared" si="31"/>
        <v>6.7094060999999997E-2</v>
      </c>
      <c r="D35" s="10">
        <f t="shared" si="31"/>
        <v>6.5488560000000001E-2</v>
      </c>
      <c r="E35" s="10">
        <f t="shared" si="4"/>
        <v>6.6284988666666669E-2</v>
      </c>
      <c r="F35" s="10">
        <f t="shared" si="35"/>
        <v>8.0282517522828692E-4</v>
      </c>
      <c r="G35" s="8">
        <f t="shared" si="24"/>
        <v>1.2111719280296277E-2</v>
      </c>
      <c r="H35" s="3"/>
      <c r="I35" s="3"/>
      <c r="P35" s="5" t="s">
        <v>47</v>
      </c>
      <c r="Q35" s="15">
        <f>W8</f>
        <v>6.7197374143827343E-2</v>
      </c>
      <c r="R35" s="15">
        <f t="shared" si="32"/>
        <v>7.2270937357954132E-2</v>
      </c>
      <c r="S35" s="15">
        <f t="shared" si="33"/>
        <v>7.4207664270185408E-2</v>
      </c>
      <c r="T35" s="15">
        <f t="shared" si="30"/>
        <v>7.1225325257322294E-2</v>
      </c>
      <c r="U35" s="10">
        <f t="shared" si="37"/>
        <v>3.6202238069861286E-3</v>
      </c>
      <c r="V35" s="8">
        <f t="shared" si="27"/>
        <v>5.082776096714213E-2</v>
      </c>
      <c r="W35" s="3"/>
      <c r="X35" s="3"/>
    </row>
    <row r="36" spans="1:24" x14ac:dyDescent="0.25">
      <c r="A36" s="5" t="s">
        <v>48</v>
      </c>
      <c r="B36" s="10">
        <f t="shared" si="34"/>
        <v>6.9003016E-2</v>
      </c>
      <c r="C36" s="10">
        <f t="shared" si="31"/>
        <v>6.7668687000000005E-2</v>
      </c>
      <c r="D36" s="10">
        <f t="shared" si="31"/>
        <v>6.6790090999999996E-2</v>
      </c>
      <c r="E36" s="10">
        <f t="shared" si="4"/>
        <v>6.7820597999999996E-2</v>
      </c>
      <c r="F36" s="10">
        <f t="shared" si="35"/>
        <v>1.1142562442486036E-3</v>
      </c>
      <c r="G36" s="8">
        <f t="shared" si="24"/>
        <v>1.6429466520607849E-2</v>
      </c>
      <c r="H36" s="3"/>
      <c r="I36" s="3"/>
      <c r="P36" s="5" t="s">
        <v>48</v>
      </c>
      <c r="Q36" s="15">
        <f t="shared" ref="Q36:Q37" si="38">W9</f>
        <v>7.3870048053369913E-2</v>
      </c>
      <c r="R36" s="15">
        <f t="shared" si="32"/>
        <v>7.215073276847532E-2</v>
      </c>
      <c r="S36" s="15">
        <f t="shared" si="33"/>
        <v>7.6221894123379666E-2</v>
      </c>
      <c r="T36" s="15">
        <f t="shared" si="30"/>
        <v>7.4080891648408295E-2</v>
      </c>
      <c r="U36" s="10">
        <f t="shared" si="37"/>
        <v>2.0437538894380559E-3</v>
      </c>
      <c r="V36" s="8">
        <f t="shared" si="27"/>
        <v>2.7588138370928585E-2</v>
      </c>
      <c r="W36" s="3"/>
      <c r="X36" s="3"/>
    </row>
    <row r="37" spans="1:24" x14ac:dyDescent="0.25">
      <c r="A37" s="5" t="s">
        <v>49</v>
      </c>
      <c r="B37" s="10">
        <f t="shared" si="34"/>
        <v>8.7309715999999996E-2</v>
      </c>
      <c r="C37" s="10">
        <f t="shared" si="31"/>
        <v>8.1685300000000002E-2</v>
      </c>
      <c r="D37" s="10">
        <f t="shared" si="31"/>
        <v>8.2161829000000006E-2</v>
      </c>
      <c r="E37" s="10">
        <f t="shared" si="4"/>
        <v>8.3718948333333335E-2</v>
      </c>
      <c r="F37" s="10">
        <f t="shared" si="35"/>
        <v>3.1188105583610402E-3</v>
      </c>
      <c r="G37" s="8">
        <f t="shared" si="24"/>
        <v>3.7253341333711693E-2</v>
      </c>
      <c r="H37" s="3"/>
      <c r="I37" s="3"/>
      <c r="P37" s="5" t="s">
        <v>49</v>
      </c>
      <c r="Q37" s="15">
        <f t="shared" si="38"/>
        <v>9.465549729681523E-2</v>
      </c>
      <c r="R37" s="15">
        <f t="shared" si="32"/>
        <v>8.1983180650911827E-2</v>
      </c>
      <c r="S37" s="15">
        <f t="shared" si="33"/>
        <v>8.430083447225302E-2</v>
      </c>
      <c r="T37" s="15">
        <f t="shared" si="30"/>
        <v>8.6979837473326702E-2</v>
      </c>
      <c r="U37" s="10">
        <f t="shared" si="37"/>
        <v>6.7475695700994019E-3</v>
      </c>
      <c r="V37" s="8">
        <f t="shared" si="27"/>
        <v>7.7576249463200214E-2</v>
      </c>
      <c r="W37" s="3"/>
      <c r="X37" s="3"/>
    </row>
    <row r="38" spans="1:24" x14ac:dyDescent="0.25">
      <c r="A38" s="5" t="s">
        <v>50</v>
      </c>
      <c r="B38" s="10">
        <f>K3</f>
        <v>8.1647495E-2</v>
      </c>
      <c r="C38" s="10">
        <f t="shared" ref="C38:D45" si="39">L3</f>
        <v>7.6641833000000006E-2</v>
      </c>
      <c r="D38" s="10">
        <f t="shared" si="39"/>
        <v>8.3350207999999995E-2</v>
      </c>
      <c r="E38" s="10">
        <f t="shared" si="4"/>
        <v>8.0546512000000001E-2</v>
      </c>
      <c r="F38" s="10">
        <f>STDEV(K3:M3)</f>
        <v>3.4870756315103007E-3</v>
      </c>
      <c r="G38" s="8">
        <f t="shared" si="24"/>
        <v>4.3292695672660544E-2</v>
      </c>
      <c r="H38" s="3"/>
      <c r="I38" s="3"/>
      <c r="P38" s="5" t="s">
        <v>50</v>
      </c>
      <c r="Q38" s="15">
        <f>Z3</f>
        <v>8.5848212023935042E-2</v>
      </c>
      <c r="R38" s="15">
        <f t="shared" ref="R38:R45" si="40">AA3</f>
        <v>8.1620525404381999E-2</v>
      </c>
      <c r="S38" s="15">
        <f t="shared" ref="S38:S45" si="41">AB3</f>
        <v>9.3042972978994415E-2</v>
      </c>
      <c r="T38" s="15">
        <f t="shared" si="30"/>
        <v>8.6837236802437157E-2</v>
      </c>
      <c r="U38" s="10">
        <f>STDEV(Z3:AB3)</f>
        <v>5.7750934761318469E-3</v>
      </c>
      <c r="V38" s="8">
        <f t="shared" si="27"/>
        <v>6.6504804721858268E-2</v>
      </c>
      <c r="W38" s="3"/>
      <c r="X38" s="3"/>
    </row>
    <row r="39" spans="1:24" x14ac:dyDescent="0.25">
      <c r="A39" s="5" t="s">
        <v>51</v>
      </c>
      <c r="B39" s="10">
        <f t="shared" ref="B39:B44" si="42">K4</f>
        <v>6.8205660000000001E-2</v>
      </c>
      <c r="C39" s="10">
        <f t="shared" si="39"/>
        <v>6.6429032999999998E-2</v>
      </c>
      <c r="D39" s="10">
        <f t="shared" si="39"/>
        <v>7.7500021000000002E-2</v>
      </c>
      <c r="E39" s="10">
        <f t="shared" si="4"/>
        <v>7.0711571333333334E-2</v>
      </c>
      <c r="F39" s="10">
        <f t="shared" ref="F39:F44" si="43">STDEV(K4:M4)</f>
        <v>5.9457032832064835E-3</v>
      </c>
      <c r="G39" s="8">
        <f t="shared" si="24"/>
        <v>8.4083880065096039E-2</v>
      </c>
      <c r="H39" s="3"/>
      <c r="I39" s="3"/>
      <c r="P39" s="5" t="s">
        <v>51</v>
      </c>
      <c r="Q39" s="15">
        <f t="shared" ref="Q39:Q44" si="44">Z4</f>
        <v>7.1391480855683614E-2</v>
      </c>
      <c r="R39" s="15">
        <f t="shared" si="40"/>
        <v>7.4000346426255401E-2</v>
      </c>
      <c r="S39" s="15">
        <f t="shared" si="41"/>
        <v>8.5431274230973547E-2</v>
      </c>
      <c r="T39" s="15">
        <f t="shared" si="30"/>
        <v>7.6941033837637521E-2</v>
      </c>
      <c r="U39" s="10">
        <f t="shared" ref="U39:U44" si="45">STDEV(Z4:AB4)</f>
        <v>7.4675753323153512E-3</v>
      </c>
      <c r="V39" s="8">
        <f t="shared" si="27"/>
        <v>9.7055822619612514E-2</v>
      </c>
      <c r="W39" s="3"/>
      <c r="X39" s="3"/>
    </row>
    <row r="40" spans="1:24" x14ac:dyDescent="0.25">
      <c r="A40" s="5" t="s">
        <v>52</v>
      </c>
      <c r="B40" s="10">
        <f t="shared" si="42"/>
        <v>6.5862720999999999E-2</v>
      </c>
      <c r="C40" s="10">
        <f t="shared" si="39"/>
        <v>6.4912563000000006E-2</v>
      </c>
      <c r="D40" s="10">
        <f t="shared" si="39"/>
        <v>6.8614438999999999E-2</v>
      </c>
      <c r="E40" s="10">
        <f t="shared" si="4"/>
        <v>6.6463240999999992E-2</v>
      </c>
      <c r="F40" s="10">
        <f t="shared" si="43"/>
        <v>1.9226127230006539E-3</v>
      </c>
      <c r="G40" s="8">
        <f t="shared" si="24"/>
        <v>2.8927459661509045E-2</v>
      </c>
      <c r="H40" s="3"/>
      <c r="I40" s="3"/>
      <c r="P40" s="5" t="s">
        <v>52</v>
      </c>
      <c r="Q40" s="15">
        <f t="shared" si="44"/>
        <v>7.4389420383033297E-2</v>
      </c>
      <c r="R40" s="15">
        <f t="shared" si="40"/>
        <v>6.5271202705754774E-2</v>
      </c>
      <c r="S40" s="15">
        <f t="shared" si="41"/>
        <v>7.7313392028465225E-2</v>
      </c>
      <c r="T40" s="15">
        <f t="shared" si="30"/>
        <v>7.232467170575109E-2</v>
      </c>
      <c r="U40" s="10">
        <f t="shared" si="45"/>
        <v>6.2810008156546464E-3</v>
      </c>
      <c r="V40" s="8">
        <f t="shared" si="27"/>
        <v>8.6844511942045857E-2</v>
      </c>
      <c r="W40" s="3"/>
      <c r="X40" s="3"/>
    </row>
    <row r="41" spans="1:24" x14ac:dyDescent="0.25">
      <c r="A41" s="5" t="s">
        <v>53</v>
      </c>
      <c r="B41" s="10">
        <f t="shared" si="42"/>
        <v>6.7491379000000004E-2</v>
      </c>
      <c r="C41" s="10">
        <f t="shared" si="39"/>
        <v>6.9292108000000005E-2</v>
      </c>
      <c r="D41" s="10">
        <f t="shared" si="39"/>
        <v>7.1943567E-2</v>
      </c>
      <c r="E41" s="10">
        <f t="shared" si="4"/>
        <v>6.9575684666666679E-2</v>
      </c>
      <c r="F41" s="10">
        <f t="shared" si="43"/>
        <v>2.2395995827924962E-3</v>
      </c>
      <c r="G41" s="8">
        <f t="shared" si="24"/>
        <v>3.2189400557426001E-2</v>
      </c>
      <c r="H41" s="3"/>
      <c r="I41" s="3"/>
      <c r="P41" s="5" t="s">
        <v>53</v>
      </c>
      <c r="Q41" s="15">
        <f t="shared" si="44"/>
        <v>6.9658725335461094E-2</v>
      </c>
      <c r="R41" s="15">
        <f t="shared" si="40"/>
        <v>7.9051213740707088E-2</v>
      </c>
      <c r="S41" s="15">
        <f t="shared" si="41"/>
        <v>8.1530934618369966E-2</v>
      </c>
      <c r="T41" s="15">
        <f t="shared" si="30"/>
        <v>7.6746957898179383E-2</v>
      </c>
      <c r="U41" s="10">
        <f t="shared" si="45"/>
        <v>6.2625501638840543E-3</v>
      </c>
      <c r="V41" s="8">
        <f t="shared" si="27"/>
        <v>8.1599979144354032E-2</v>
      </c>
      <c r="W41" s="3"/>
      <c r="X41" s="3"/>
    </row>
    <row r="42" spans="1:24" x14ac:dyDescent="0.25">
      <c r="A42" s="5" t="s">
        <v>54</v>
      </c>
      <c r="B42" s="10">
        <f t="shared" si="42"/>
        <v>6.8478861000000002E-2</v>
      </c>
      <c r="C42" s="10">
        <f t="shared" si="39"/>
        <v>6.6845944000000004E-2</v>
      </c>
      <c r="D42" s="10">
        <f t="shared" si="39"/>
        <v>6.9263780999999996E-2</v>
      </c>
      <c r="E42" s="10">
        <f t="shared" si="4"/>
        <v>6.8196195333333334E-2</v>
      </c>
      <c r="F42" s="10">
        <f t="shared" si="43"/>
        <v>1.2334540319672738E-3</v>
      </c>
      <c r="G42" s="8">
        <f t="shared" si="24"/>
        <v>1.808684525490499E-2</v>
      </c>
      <c r="H42" s="3"/>
      <c r="I42" s="3"/>
      <c r="P42" s="5" t="s">
        <v>54</v>
      </c>
      <c r="Q42" s="15">
        <f t="shared" si="44"/>
        <v>7.1946319406849715E-2</v>
      </c>
      <c r="R42" s="15">
        <f t="shared" si="40"/>
        <v>7.6789404591961014E-2</v>
      </c>
      <c r="S42" s="15">
        <f t="shared" si="41"/>
        <v>7.4228397990308795E-2</v>
      </c>
      <c r="T42" s="15">
        <f t="shared" si="30"/>
        <v>7.4321373996373175E-2</v>
      </c>
      <c r="U42" s="10">
        <f t="shared" si="45"/>
        <v>2.4228809155298773E-3</v>
      </c>
      <c r="V42" s="8">
        <f t="shared" si="27"/>
        <v>3.260005547863138E-2</v>
      </c>
      <c r="W42" s="3"/>
      <c r="X42" s="3"/>
    </row>
    <row r="43" spans="1:24" x14ac:dyDescent="0.25">
      <c r="A43" s="5" t="s">
        <v>55</v>
      </c>
      <c r="B43" s="10">
        <f t="shared" si="42"/>
        <v>6.8529231999999995E-2</v>
      </c>
      <c r="C43" s="10">
        <f t="shared" si="39"/>
        <v>6.6682080000000005E-2</v>
      </c>
      <c r="D43" s="10">
        <f t="shared" si="39"/>
        <v>6.9031635999999993E-2</v>
      </c>
      <c r="E43" s="10">
        <f t="shared" si="4"/>
        <v>6.8080982666666665E-2</v>
      </c>
      <c r="F43" s="10">
        <f t="shared" si="43"/>
        <v>1.2372546010863401E-3</v>
      </c>
      <c r="G43" s="8">
        <f t="shared" si="24"/>
        <v>1.8173277655877843E-2</v>
      </c>
      <c r="H43" s="3"/>
      <c r="I43" s="3"/>
      <c r="P43" s="5" t="s">
        <v>55</v>
      </c>
      <c r="Q43" s="15">
        <f t="shared" si="44"/>
        <v>7.1215444955873619E-2</v>
      </c>
      <c r="R43" s="15">
        <f t="shared" si="40"/>
        <v>7.3014070176698656E-2</v>
      </c>
      <c r="S43" s="15">
        <f t="shared" si="41"/>
        <v>7.2655365685569517E-2</v>
      </c>
      <c r="T43" s="15">
        <f t="shared" si="30"/>
        <v>7.2294960272713926E-2</v>
      </c>
      <c r="U43" s="10">
        <f t="shared" si="45"/>
        <v>9.5193603643242881E-4</v>
      </c>
      <c r="V43" s="8">
        <f t="shared" si="27"/>
        <v>1.3167391376127711E-2</v>
      </c>
      <c r="W43" s="3"/>
      <c r="X43" s="3"/>
    </row>
    <row r="44" spans="1:24" x14ac:dyDescent="0.25">
      <c r="A44" s="5" t="s">
        <v>56</v>
      </c>
      <c r="B44" s="10">
        <f t="shared" si="42"/>
        <v>8.7303977000000005E-2</v>
      </c>
      <c r="C44" s="10">
        <f t="shared" si="39"/>
        <v>7.4279352000000007E-2</v>
      </c>
      <c r="D44" s="10">
        <f t="shared" si="39"/>
        <v>7.6085932999999994E-2</v>
      </c>
      <c r="E44" s="10">
        <f t="shared" si="4"/>
        <v>7.9223087333333331E-2</v>
      </c>
      <c r="F44" s="10">
        <f t="shared" si="43"/>
        <v>7.0563104439232511E-3</v>
      </c>
      <c r="G44" s="8">
        <f t="shared" si="24"/>
        <v>8.9068864663575026E-2</v>
      </c>
      <c r="H44" s="3"/>
      <c r="I44" s="3"/>
      <c r="P44" s="5" t="s">
        <v>56</v>
      </c>
      <c r="Q44" s="15">
        <f t="shared" si="44"/>
        <v>8.9920595852408677E-2</v>
      </c>
      <c r="R44" s="15">
        <f t="shared" si="40"/>
        <v>7.5665261649167842E-2</v>
      </c>
      <c r="S44" s="15">
        <f t="shared" si="41"/>
        <v>7.9714007508246754E-2</v>
      </c>
      <c r="T44" s="15">
        <f t="shared" si="30"/>
        <v>8.1766621669941086E-2</v>
      </c>
      <c r="U44" s="10">
        <f t="shared" si="45"/>
        <v>7.345989176694526E-3</v>
      </c>
      <c r="V44" s="8">
        <f t="shared" si="27"/>
        <v>8.9840928078786533E-2</v>
      </c>
      <c r="W44" s="3"/>
      <c r="X44" s="3"/>
    </row>
    <row r="45" spans="1:24" x14ac:dyDescent="0.25">
      <c r="A45" s="11" t="s">
        <v>57</v>
      </c>
      <c r="B45" s="12">
        <f>K10</f>
        <v>8.2923608999999995E-2</v>
      </c>
      <c r="C45" s="12">
        <f t="shared" si="39"/>
        <v>8.6548733000000003E-2</v>
      </c>
      <c r="D45" s="12">
        <f t="shared" si="39"/>
        <v>9.2483530999999994E-2</v>
      </c>
      <c r="E45" s="12">
        <f t="shared" si="4"/>
        <v>8.7318624333333331E-2</v>
      </c>
      <c r="F45" s="12">
        <f>STDEV(K10:M10)</f>
        <v>4.8262383551143971E-3</v>
      </c>
      <c r="G45" s="13">
        <f t="shared" si="24"/>
        <v>5.5271580283841132E-2</v>
      </c>
      <c r="H45" s="3"/>
      <c r="I45" s="3"/>
      <c r="P45" s="11" t="s">
        <v>57</v>
      </c>
      <c r="Q45" s="16">
        <f>Z10</f>
        <v>9.1637984998670846E-2</v>
      </c>
      <c r="R45" s="16">
        <f t="shared" si="40"/>
        <v>9.633838338134354E-2</v>
      </c>
      <c r="S45" s="16">
        <f t="shared" si="41"/>
        <v>9.7500349239445089E-2</v>
      </c>
      <c r="T45" s="16">
        <f t="shared" si="30"/>
        <v>9.5158905873153163E-2</v>
      </c>
      <c r="U45" s="12">
        <f>STDEV(Z10:AB10)</f>
        <v>3.1040625021288449E-3</v>
      </c>
      <c r="V45" s="13">
        <f t="shared" si="27"/>
        <v>3.2619779238178305E-2</v>
      </c>
      <c r="W45" s="3"/>
      <c r="X45" s="3"/>
    </row>
  </sheetData>
  <mergeCells count="6">
    <mergeCell ref="A12:A13"/>
    <mergeCell ref="B12:G12"/>
    <mergeCell ref="A1:M1"/>
    <mergeCell ref="P1:AB1"/>
    <mergeCell ref="P12:P13"/>
    <mergeCell ref="Q12:V12"/>
  </mergeCells>
  <conditionalFormatting sqref="B3:M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45">
    <cfRule type="cellIs" dxfId="2" priority="4" operator="greaterThan">
      <formula>0.2</formula>
    </cfRule>
  </conditionalFormatting>
  <conditionalFormatting sqref="Q3:AB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V45">
    <cfRule type="cellIs" dxfId="1" priority="2" operator="greaterThan">
      <formula>0.2</formula>
    </cfRule>
  </conditionalFormatting>
  <conditionalFormatting sqref="G14:G45 V14:V45">
    <cfRule type="cellIs" dxfId="0" priority="1" operator="greaterThan">
      <formula>0.072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8.5703125" customWidth="1"/>
  </cols>
  <sheetData>
    <row r="1" spans="1:2" ht="18.75" x14ac:dyDescent="0.3">
      <c r="A1" s="29" t="s">
        <v>65</v>
      </c>
      <c r="B1" s="29"/>
    </row>
    <row r="2" spans="1:2" x14ac:dyDescent="0.25">
      <c r="A2" s="1" t="s">
        <v>61</v>
      </c>
      <c r="B2" s="1" t="s">
        <v>63</v>
      </c>
    </row>
    <row r="3" spans="1:2" x14ac:dyDescent="0.25">
      <c r="A3" t="s">
        <v>62</v>
      </c>
      <c r="B3">
        <v>1</v>
      </c>
    </row>
    <row r="4" spans="1:2" x14ac:dyDescent="0.25">
      <c r="A4" t="s">
        <v>64</v>
      </c>
      <c r="B4">
        <v>2</v>
      </c>
    </row>
  </sheetData>
  <mergeCells count="1">
    <mergeCell ref="A1:B1"/>
  </mergeCells>
  <dataValidations count="1">
    <dataValidation type="whole" allowBlank="1" showInputMessage="1" showErrorMessage="1" sqref="G2:G24" xr:uid="{B0D01FBC-BAAF-4FBE-A1EA-A0DE9795D49F}">
      <formula1>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D2" sqref="D2"/>
    </sheetView>
  </sheetViews>
  <sheetFormatPr defaultRowHeight="15" x14ac:dyDescent="0.25"/>
  <cols>
    <col min="3" max="3" width="10.7109375" bestFit="1" customWidth="1"/>
  </cols>
  <sheetData>
    <row r="1" spans="1:4" x14ac:dyDescent="0.25">
      <c r="A1" s="23">
        <v>37135</v>
      </c>
      <c r="B1" s="23" t="s">
        <v>60</v>
      </c>
      <c r="C1" s="24">
        <v>43739</v>
      </c>
      <c r="D1">
        <v>20191001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9F5D92B7EB6498533E14AA62F30E0" ma:contentTypeVersion="11" ma:contentTypeDescription="Create a new document." ma:contentTypeScope="" ma:versionID="20fe52a65a6fbd0a4766a2e26df7d6fd">
  <xsd:schema xmlns:xsd="http://www.w3.org/2001/XMLSchema" xmlns:xs="http://www.w3.org/2001/XMLSchema" xmlns:p="http://schemas.microsoft.com/office/2006/metadata/properties" xmlns:ns3="3c531925-a8e9-4f82-822f-6e720afa08d7" xmlns:ns4="8698945b-6f9d-463e-b0af-88f8ba16812e" targetNamespace="http://schemas.microsoft.com/office/2006/metadata/properties" ma:root="true" ma:fieldsID="6ec4227a4fb91e11e9f671e1cfe49db7" ns3:_="" ns4:_="">
    <xsd:import namespace="3c531925-a8e9-4f82-822f-6e720afa08d7"/>
    <xsd:import namespace="8698945b-6f9d-463e-b0af-88f8ba1681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31925-a8e9-4f82-822f-6e720afa08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8945b-6f9d-463e-b0af-88f8ba168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80C11B-F8C4-47B0-A4F5-5108F9969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31925-a8e9-4f82-822f-6e720afa08d7"/>
    <ds:schemaRef ds:uri="8698945b-6f9d-463e-b0af-88f8ba168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9F71AC-7063-437C-8044-F858FD460EC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531925-a8e9-4f82-822f-6e720afa08d7"/>
    <ds:schemaRef ds:uri="http://purl.org/dc/terms/"/>
    <ds:schemaRef ds:uri="http://schemas.openxmlformats.org/package/2006/metadata/core-properties"/>
    <ds:schemaRef ds:uri="8698945b-6f9d-463e-b0af-88f8ba16812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6CDB68-30E0-4B08-ABC4-2B53278CFA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analysis</vt:lpstr>
      <vt:lpstr>misc</vt:lpstr>
      <vt:lpstr>data</vt:lpstr>
      <vt:lpstr>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Harrand</dc:creator>
  <cp:lastModifiedBy>Rob Harrand</cp:lastModifiedBy>
  <dcterms:created xsi:type="dcterms:W3CDTF">2020-01-13T16:25:58Z</dcterms:created>
  <dcterms:modified xsi:type="dcterms:W3CDTF">2020-01-22T09:49:13Z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0x0101004DB9F5D92B7EB6498533E14AA62F30E0</vt:lpwstr>
  </property>
</Properties>
</file>